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hammadwaliji/Desktop/Bootcamp everything/Homework 1/"/>
    </mc:Choice>
  </mc:AlternateContent>
  <xr:revisionPtr revIDLastSave="0" documentId="13_ncr:1_{3B9D2EB0-7A32-6440-87A2-A9B200FFD676}" xr6:coauthVersionLast="40" xr6:coauthVersionMax="40" xr10:uidLastSave="{00000000-0000-0000-0000-000000000000}"/>
  <bookViews>
    <workbookView xWindow="0" yWindow="0" windowWidth="38400" windowHeight="21600" xr2:uid="{00000000-000D-0000-FFFF-FFFF00000000}"/>
  </bookViews>
  <sheets>
    <sheet name="Parent Directory" sheetId="1" r:id="rId1"/>
    <sheet name="Category Pivot Table" sheetId="3" r:id="rId2"/>
    <sheet name="Sub-category Pivot Table" sheetId="4" r:id="rId3"/>
    <sheet name="Graphed Pivot Table" sheetId="6" r:id="rId4"/>
    <sheet name="Bonus" sheetId="9" r:id="rId5"/>
  </sheet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9" l="1"/>
  <c r="I5" i="9"/>
  <c r="I6" i="9"/>
  <c r="I7" i="9"/>
  <c r="I8" i="9"/>
  <c r="I9" i="9"/>
  <c r="I10" i="9"/>
  <c r="I11" i="9"/>
  <c r="I12" i="9"/>
  <c r="I13" i="9"/>
  <c r="I14" i="9"/>
  <c r="I3" i="9"/>
  <c r="H4" i="9"/>
  <c r="H5" i="9"/>
  <c r="H6" i="9"/>
  <c r="H7" i="9"/>
  <c r="H8" i="9"/>
  <c r="H9" i="9"/>
  <c r="H10" i="9"/>
  <c r="H11" i="9"/>
  <c r="H12" i="9"/>
  <c r="H13" i="9"/>
  <c r="H14" i="9"/>
  <c r="H3" i="9"/>
  <c r="G4" i="9"/>
  <c r="G5" i="9"/>
  <c r="G6" i="9"/>
  <c r="G7" i="9"/>
  <c r="G8" i="9"/>
  <c r="G9" i="9"/>
  <c r="G10" i="9"/>
  <c r="G11" i="9"/>
  <c r="G12" i="9"/>
  <c r="G13" i="9"/>
  <c r="G14" i="9"/>
  <c r="G3" i="9"/>
  <c r="F4" i="9"/>
  <c r="F5" i="9"/>
  <c r="F6" i="9"/>
  <c r="F7" i="9"/>
  <c r="F8" i="9"/>
  <c r="F9" i="9"/>
  <c r="F10" i="9"/>
  <c r="F11" i="9"/>
  <c r="F12" i="9"/>
  <c r="F13" i="9"/>
  <c r="F14" i="9"/>
  <c r="F3" i="9"/>
  <c r="E14" i="9"/>
  <c r="E13" i="9"/>
  <c r="E12" i="9"/>
  <c r="E11" i="9"/>
  <c r="E10" i="9"/>
  <c r="E9" i="9"/>
  <c r="E8" i="9"/>
  <c r="E7" i="9"/>
  <c r="E6" i="9"/>
  <c r="E5" i="9"/>
  <c r="E4" i="9"/>
  <c r="E3" i="9"/>
  <c r="D14" i="9"/>
  <c r="D13" i="9"/>
  <c r="D12" i="9"/>
  <c r="D11" i="9"/>
  <c r="D10" i="9"/>
  <c r="D9" i="9"/>
  <c r="D8" i="9"/>
  <c r="D7" i="9"/>
  <c r="D6" i="9"/>
  <c r="D5" i="9"/>
  <c r="D3" i="9"/>
  <c r="D4" i="9"/>
  <c r="C9" i="9"/>
  <c r="C14" i="9"/>
  <c r="C13" i="9"/>
  <c r="C12" i="9"/>
  <c r="C11" i="9"/>
  <c r="C10" i="9"/>
  <c r="C8" i="9"/>
  <c r="C7" i="9"/>
  <c r="C6" i="9"/>
  <c r="C5" i="9"/>
  <c r="C4" i="9"/>
  <c r="C3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<sst xmlns="http://schemas.openxmlformats.org/spreadsheetml/2006/main" count="24820" uniqueCount="8400">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</sst>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Halfway done.xlsx]Category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C-524B-8D15-F5F80AFAF00F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6BC-524B-8D15-F5F80AFAF00F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6BC-524B-8D15-F5F80AFAF00F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6BC-524B-8D15-F5F80AFA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1328591"/>
        <c:axId val="312869663"/>
      </c:barChart>
      <c:catAx>
        <c:axId val="31132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69663"/>
        <c:crosses val="autoZero"/>
        <c:auto val="1"/>
        <c:lblAlgn val="ctr"/>
        <c:lblOffset val="100"/>
        <c:noMultiLvlLbl val="0"/>
      </c:catAx>
      <c:valAx>
        <c:axId val="31286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32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Halfway done.xlsx]Sub-category Pivot Table!PivotTable3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0-A04F-95E8-8B7690215C7C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0-A04F-95E8-8B7690215C7C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0-A04F-95E8-8B7690215C7C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0-A04F-95E8-8B7690215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177839"/>
        <c:axId val="315859903"/>
      </c:barChart>
      <c:catAx>
        <c:axId val="35117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59903"/>
        <c:crosses val="autoZero"/>
        <c:auto val="1"/>
        <c:lblAlgn val="ctr"/>
        <c:lblOffset val="100"/>
        <c:noMultiLvlLbl val="0"/>
      </c:catAx>
      <c:valAx>
        <c:axId val="31585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7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Halfway done.xlsx]Graphed 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'Graphed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'Graphed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'Graphed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F-4C44-84BE-5004B7761342}"/>
            </c:ext>
          </c:extLst>
        </c:ser>
        <c:ser>
          <c:idx val="1"/>
          <c:order val="1"/>
          <c:tx>
            <c:strRef>
              <c:f>'Graphed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'Graphed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'Graphed Pivot Table'!$C$6:$C$18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F-4C44-84BE-5004B7761342}"/>
            </c:ext>
          </c:extLst>
        </c:ser>
        <c:ser>
          <c:idx val="2"/>
          <c:order val="2"/>
          <c:tx>
            <c:strRef>
              <c:f>'Graphed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'Graphed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'Graphed Pivot Table'!$D$6:$D$18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F-4C44-84BE-5004B7761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3510624"/>
        <c:axId val="953512304"/>
      </c:lineChart>
      <c:catAx>
        <c:axId val="9535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512304"/>
        <c:crosses val="autoZero"/>
        <c:auto val="1"/>
        <c:lblAlgn val="ctr"/>
        <c:lblOffset val="100"/>
        <c:noMultiLvlLbl val="0"/>
      </c:catAx>
      <c:valAx>
        <c:axId val="95351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51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3-7441-AD46-BEC649352730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3-7441-AD46-BEC649352730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3-7441-AD46-BEC649352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610911"/>
        <c:axId val="383612591"/>
      </c:lineChart>
      <c:catAx>
        <c:axId val="38361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12591"/>
        <c:crosses val="autoZero"/>
        <c:auto val="1"/>
        <c:lblAlgn val="ctr"/>
        <c:lblOffset val="100"/>
        <c:noMultiLvlLbl val="0"/>
      </c:catAx>
      <c:valAx>
        <c:axId val="38361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1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63500</xdr:rowOff>
    </xdr:from>
    <xdr:to>
      <xdr:col>15</xdr:col>
      <xdr:colOff>393700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613118-99F4-974D-8F0D-5B40F96F9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4</xdr:row>
      <xdr:rowOff>76200</xdr:rowOff>
    </xdr:from>
    <xdr:to>
      <xdr:col>16</xdr:col>
      <xdr:colOff>546100</xdr:colOff>
      <xdr:row>29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B5178-903D-5343-B6E8-5D81D4CB0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4</xdr:row>
      <xdr:rowOff>114300</xdr:rowOff>
    </xdr:from>
    <xdr:to>
      <xdr:col>22</xdr:col>
      <xdr:colOff>774700</xdr:colOff>
      <xdr:row>35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E119E-8F9A-8049-B23D-25D6AFEC0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16</xdr:row>
      <xdr:rowOff>76200</xdr:rowOff>
    </xdr:from>
    <xdr:to>
      <xdr:col>18</xdr:col>
      <xdr:colOff>241300</xdr:colOff>
      <xdr:row>43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910AC-6A56-5A4C-83FA-A4695E1E1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ehrbano Khan" refreshedDate="43417.956485995368" createdVersion="6" refreshedVersion="6" minRefreshableVersion="3" recordCount="4115" xr:uid="{BBAE8617-C863-314B-8C78-5B7BB0EEA456}">
  <cacheSource type="worksheet">
    <worksheetSource ref="A1:R1048576" sheet="Parent Directory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83206076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ehrbano Khan" refreshedDate="43417.986623842589" createdVersion="6" refreshedVersion="6" minRefreshableVersion="3" recordCount="4115" xr:uid="{49CE716B-6AAB-244A-9000-A7CB78AAD14A}">
  <cacheSource type="worksheet">
    <worksheetSource ref="A1:T1048576" sheet="Parent Directory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5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8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07C33-15A5-3F45-9B4C-D64948B3B8B1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BDF64-9A14-D94D-9348-1EB52DA3D59F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E1AFC-3567-D34B-BFDD-70ACB998FF5F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C6" sqref="C6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8.83203125" style="3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69.1640625" style="12" customWidth="1"/>
    <col min="16" max="16" width="19.33203125" style="10" customWidth="1"/>
    <col min="17" max="17" width="16" style="3" customWidth="1"/>
    <col min="18" max="18" width="14" style="3" customWidth="1"/>
    <col min="19" max="19" width="41.1640625" style="3" customWidth="1"/>
    <col min="20" max="20" width="25.6640625" style="3" customWidth="1"/>
    <col min="21" max="16384" width="8.83203125" style="3"/>
  </cols>
  <sheetData>
    <row r="1" spans="1:20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9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2">
        <f>E2/D2</f>
        <v>1.3685882352941177</v>
      </c>
      <c r="P2" s="10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3">
        <f>(J2/86400)+25569+(-7/24)</f>
        <v>42176.715405092596</v>
      </c>
      <c r="T2" s="14">
        <f>(I2/86400)+25569+(-7/24)</f>
        <v>42207.833333333336</v>
      </c>
    </row>
    <row r="3" spans="1:20" ht="32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2">
        <f t="shared" ref="O3:O66" si="0">E3/D3</f>
        <v>1.4260827250608272</v>
      </c>
      <c r="P3" s="10">
        <f t="shared" ref="P3:P66" si="1">E3/L3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RIGHT(N3,LEN(N3)-FIND("/",N3))</f>
        <v>television</v>
      </c>
      <c r="S3" s="13">
        <f t="shared" ref="S3:S66" si="4">(J3/86400)+25569+(-7/24)</f>
        <v>42766.308831018519</v>
      </c>
      <c r="T3" s="14">
        <f t="shared" ref="T3:T66" si="5">(I3/86400)+25569+(-7/24)</f>
        <v>42796.308831018519</v>
      </c>
    </row>
    <row r="4" spans="1:20" ht="4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2">
        <f t="shared" si="0"/>
        <v>1.05</v>
      </c>
      <c r="P4" s="10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3">
        <f t="shared" si="4"/>
        <v>42405.410682870373</v>
      </c>
      <c r="T4" s="14">
        <f t="shared" si="5"/>
        <v>42415.410682870373</v>
      </c>
    </row>
    <row r="5" spans="1:20" ht="32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2">
        <f t="shared" si="0"/>
        <v>1.0389999999999999</v>
      </c>
      <c r="P5" s="10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3">
        <f t="shared" si="4"/>
        <v>41828.223460648151</v>
      </c>
      <c r="T5" s="14">
        <f t="shared" si="5"/>
        <v>41858.223460648151</v>
      </c>
    </row>
    <row r="6" spans="1:20" ht="64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2">
        <f t="shared" si="0"/>
        <v>1.2299154545454545</v>
      </c>
      <c r="P6" s="10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3">
        <f t="shared" si="4"/>
        <v>42327.542581018519</v>
      </c>
      <c r="T6" s="14">
        <f t="shared" si="5"/>
        <v>42357.542581018519</v>
      </c>
    </row>
    <row r="7" spans="1:20" ht="4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2">
        <f t="shared" si="0"/>
        <v>1.0977744436109027</v>
      </c>
      <c r="P7" s="10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3">
        <f t="shared" si="4"/>
        <v>42563.641284722224</v>
      </c>
      <c r="T7" s="14">
        <f t="shared" si="5"/>
        <v>42579.940972222226</v>
      </c>
    </row>
    <row r="8" spans="1:20" ht="4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2">
        <f t="shared" si="0"/>
        <v>1.064875</v>
      </c>
      <c r="P8" s="10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3">
        <f t="shared" si="4"/>
        <v>41793.780671296299</v>
      </c>
      <c r="T8" s="14">
        <f t="shared" si="5"/>
        <v>41803.780671296299</v>
      </c>
    </row>
    <row r="9" spans="1:20" ht="48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2">
        <f t="shared" si="0"/>
        <v>1.0122222222222221</v>
      </c>
      <c r="P9" s="10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3">
        <f t="shared" si="4"/>
        <v>42515.75540509259</v>
      </c>
      <c r="T9" s="14">
        <f t="shared" si="5"/>
        <v>42555.75540509259</v>
      </c>
    </row>
    <row r="10" spans="1:20" ht="16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2">
        <f t="shared" si="0"/>
        <v>1.0004342857142856</v>
      </c>
      <c r="P10" s="10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3">
        <f t="shared" si="4"/>
        <v>42468.652916666666</v>
      </c>
      <c r="T10" s="14">
        <f t="shared" si="5"/>
        <v>42475.583333333336</v>
      </c>
    </row>
    <row r="11" spans="1:20" ht="4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2">
        <f t="shared" si="0"/>
        <v>1.2599800000000001</v>
      </c>
      <c r="P11" s="10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3">
        <f t="shared" si="4"/>
        <v>42446.811851851853</v>
      </c>
      <c r="T11" s="14">
        <f t="shared" si="5"/>
        <v>42476.811851851853</v>
      </c>
    </row>
    <row r="12" spans="1:20" ht="4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2">
        <f t="shared" si="0"/>
        <v>1.0049999999999999</v>
      </c>
      <c r="P12" s="10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3">
        <f t="shared" si="4"/>
        <v>41779.776377314818</v>
      </c>
      <c r="T12" s="14">
        <f t="shared" si="5"/>
        <v>41814.776377314818</v>
      </c>
    </row>
    <row r="13" spans="1:20" ht="48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2">
        <f t="shared" si="0"/>
        <v>1.2050000000000001</v>
      </c>
      <c r="P13" s="10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3">
        <f t="shared" si="4"/>
        <v>42572.486828703702</v>
      </c>
      <c r="T13" s="14">
        <f t="shared" si="5"/>
        <v>42603.833333333336</v>
      </c>
    </row>
    <row r="14" spans="1:20" ht="48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2">
        <f t="shared" si="0"/>
        <v>1.6529333333333334</v>
      </c>
      <c r="P14" s="10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3">
        <f t="shared" si="4"/>
        <v>41791.421585648153</v>
      </c>
      <c r="T14" s="14">
        <f t="shared" si="5"/>
        <v>41835.833333333336</v>
      </c>
    </row>
    <row r="15" spans="1:20" ht="32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2">
        <f t="shared" si="0"/>
        <v>1.5997142857142856</v>
      </c>
      <c r="P15" s="10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3">
        <f t="shared" si="4"/>
        <v>42508.385520833333</v>
      </c>
      <c r="T15" s="14">
        <f t="shared" si="5"/>
        <v>42544.560416666667</v>
      </c>
    </row>
    <row r="16" spans="1:20" ht="32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2">
        <f t="shared" si="0"/>
        <v>1.0093333333333334</v>
      </c>
      <c r="P16" s="10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3">
        <f t="shared" si="4"/>
        <v>41807.734814814816</v>
      </c>
      <c r="T16" s="14">
        <f t="shared" si="5"/>
        <v>41833.290972222225</v>
      </c>
    </row>
    <row r="17" spans="1:20" ht="4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2">
        <f t="shared" si="0"/>
        <v>1.0660000000000001</v>
      </c>
      <c r="P17" s="10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3">
        <f t="shared" si="4"/>
        <v>42256.100208333337</v>
      </c>
      <c r="T17" s="14">
        <f t="shared" si="5"/>
        <v>42274.551388888889</v>
      </c>
    </row>
    <row r="18" spans="1:20" ht="4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2">
        <f t="shared" si="0"/>
        <v>1.0024166666666667</v>
      </c>
      <c r="P18" s="10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3">
        <f t="shared" si="4"/>
        <v>41760.50475694445</v>
      </c>
      <c r="T18" s="14">
        <f t="shared" si="5"/>
        <v>41805.9375</v>
      </c>
    </row>
    <row r="19" spans="1:20" ht="4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2">
        <f t="shared" si="0"/>
        <v>1.0066666666666666</v>
      </c>
      <c r="P19" s="10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3">
        <f t="shared" si="4"/>
        <v>41917.440069444448</v>
      </c>
      <c r="T19" s="14">
        <f t="shared" si="5"/>
        <v>41947.481736111113</v>
      </c>
    </row>
    <row r="20" spans="1:20" ht="4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2">
        <f t="shared" si="0"/>
        <v>1.0632110000000001</v>
      </c>
      <c r="P20" s="10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3">
        <f t="shared" si="4"/>
        <v>41869.250648148147</v>
      </c>
      <c r="T20" s="14">
        <f t="shared" si="5"/>
        <v>41899.250648148147</v>
      </c>
    </row>
    <row r="21" spans="1:20" ht="4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2">
        <f t="shared" si="0"/>
        <v>1.4529411764705882</v>
      </c>
      <c r="P21" s="10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3">
        <f t="shared" si="4"/>
        <v>42175.524699074078</v>
      </c>
      <c r="T21" s="14">
        <f t="shared" si="5"/>
        <v>42205.524699074078</v>
      </c>
    </row>
    <row r="22" spans="1:20" ht="4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2">
        <f t="shared" si="0"/>
        <v>1.002</v>
      </c>
      <c r="P22" s="10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3">
        <f t="shared" si="4"/>
        <v>42200.466574074075</v>
      </c>
      <c r="T22" s="14">
        <f t="shared" si="5"/>
        <v>42260.466574074075</v>
      </c>
    </row>
    <row r="23" spans="1:20" ht="4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2">
        <f t="shared" si="0"/>
        <v>1.0913513513513513</v>
      </c>
      <c r="P23" s="10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3">
        <f t="shared" si="4"/>
        <v>41878.335520833338</v>
      </c>
      <c r="T23" s="14">
        <f t="shared" si="5"/>
        <v>41908.335520833338</v>
      </c>
    </row>
    <row r="24" spans="1:20" ht="32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2">
        <f t="shared" si="0"/>
        <v>1.1714285714285715</v>
      </c>
      <c r="P24" s="10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3">
        <f t="shared" si="4"/>
        <v>41989.619675925926</v>
      </c>
      <c r="T24" s="14">
        <f t="shared" si="5"/>
        <v>42005.040972222225</v>
      </c>
    </row>
    <row r="25" spans="1:20" ht="4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2">
        <f t="shared" si="0"/>
        <v>1.1850000000000001</v>
      </c>
      <c r="P25" s="10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3">
        <f t="shared" si="4"/>
        <v>42097.487280092595</v>
      </c>
      <c r="T25" s="14">
        <f t="shared" si="5"/>
        <v>42124.347222222226</v>
      </c>
    </row>
    <row r="26" spans="1:20" ht="32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2">
        <f t="shared" si="0"/>
        <v>1.0880768571428572</v>
      </c>
      <c r="P26" s="10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3">
        <f t="shared" si="4"/>
        <v>42229.528506944444</v>
      </c>
      <c r="T26" s="14">
        <f t="shared" si="5"/>
        <v>42262.527083333334</v>
      </c>
    </row>
    <row r="27" spans="1:20" ht="4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2">
        <f t="shared" si="0"/>
        <v>1.3333333333333333</v>
      </c>
      <c r="P27" s="10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3">
        <f t="shared" si="4"/>
        <v>42317.733344907414</v>
      </c>
      <c r="T27" s="14">
        <f t="shared" si="5"/>
        <v>42377.733344907414</v>
      </c>
    </row>
    <row r="28" spans="1:20" ht="4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2">
        <f t="shared" si="0"/>
        <v>1.552</v>
      </c>
      <c r="P28" s="10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3">
        <f t="shared" si="4"/>
        <v>41828.22388888889</v>
      </c>
      <c r="T28" s="14">
        <f t="shared" si="5"/>
        <v>41868.22388888889</v>
      </c>
    </row>
    <row r="29" spans="1:20" ht="4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2">
        <f t="shared" si="0"/>
        <v>1.1172500000000001</v>
      </c>
      <c r="P29" s="10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3">
        <f t="shared" si="4"/>
        <v>41928.873067129629</v>
      </c>
      <c r="T29" s="14">
        <f t="shared" si="5"/>
        <v>41958.9147337963</v>
      </c>
    </row>
    <row r="30" spans="1:20" ht="32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2">
        <f t="shared" si="0"/>
        <v>1.0035000000000001</v>
      </c>
      <c r="P30" s="10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3">
        <f t="shared" si="4"/>
        <v>42324.672268518516</v>
      </c>
      <c r="T30" s="14">
        <f t="shared" si="5"/>
        <v>42354.672268518516</v>
      </c>
    </row>
    <row r="31" spans="1:20" ht="48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2">
        <f t="shared" si="0"/>
        <v>1.2333333333333334</v>
      </c>
      <c r="P31" s="10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3">
        <f t="shared" si="4"/>
        <v>41812.381574074076</v>
      </c>
      <c r="T31" s="14">
        <f t="shared" si="5"/>
        <v>41842.381574074076</v>
      </c>
    </row>
    <row r="32" spans="1:20" ht="4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2">
        <f t="shared" si="0"/>
        <v>1.0129975</v>
      </c>
      <c r="P32" s="10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3">
        <f t="shared" si="4"/>
        <v>41842.001331018524</v>
      </c>
      <c r="T32" s="14">
        <f t="shared" si="5"/>
        <v>41872.001331018524</v>
      </c>
    </row>
    <row r="33" spans="1:20" ht="4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2">
        <f t="shared" si="0"/>
        <v>1</v>
      </c>
      <c r="P33" s="10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3">
        <f t="shared" si="4"/>
        <v>42376.500393518516</v>
      </c>
      <c r="T33" s="14">
        <f t="shared" si="5"/>
        <v>42394.500393518516</v>
      </c>
    </row>
    <row r="34" spans="1:20" ht="48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2">
        <f t="shared" si="0"/>
        <v>1.0024604569420035</v>
      </c>
      <c r="P34" s="10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3">
        <f t="shared" si="4"/>
        <v>42461.335844907408</v>
      </c>
      <c r="T34" s="14">
        <f t="shared" si="5"/>
        <v>42502.874305555561</v>
      </c>
    </row>
    <row r="35" spans="1:20" ht="4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2">
        <f t="shared" si="0"/>
        <v>1.0209523809523811</v>
      </c>
      <c r="P35" s="10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3">
        <f t="shared" si="4"/>
        <v>42286.36922453704</v>
      </c>
      <c r="T35" s="14">
        <f t="shared" si="5"/>
        <v>42316.410891203705</v>
      </c>
    </row>
    <row r="36" spans="1:20" ht="4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2">
        <f t="shared" si="0"/>
        <v>1.3046153846153845</v>
      </c>
      <c r="P36" s="10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3">
        <f t="shared" si="4"/>
        <v>41841.030104166668</v>
      </c>
      <c r="T36" s="14">
        <f t="shared" si="5"/>
        <v>41856.030104166668</v>
      </c>
    </row>
    <row r="37" spans="1:20" ht="32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2">
        <f t="shared" si="0"/>
        <v>1.665</v>
      </c>
      <c r="P37" s="10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3">
        <f t="shared" si="4"/>
        <v>42098.000162037039</v>
      </c>
      <c r="T37" s="14">
        <f t="shared" si="5"/>
        <v>42121.708333333336</v>
      </c>
    </row>
    <row r="38" spans="1:20" ht="32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2">
        <f t="shared" si="0"/>
        <v>1.4215</v>
      </c>
      <c r="P38" s="10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3">
        <f t="shared" si="4"/>
        <v>42068.015335648153</v>
      </c>
      <c r="T38" s="14">
        <f t="shared" si="5"/>
        <v>42097.973668981482</v>
      </c>
    </row>
    <row r="39" spans="1:20" ht="4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2">
        <f t="shared" si="0"/>
        <v>1.8344090909090909</v>
      </c>
      <c r="P39" s="10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3">
        <f t="shared" si="4"/>
        <v>42032.401377314818</v>
      </c>
      <c r="T39" s="14">
        <f t="shared" si="5"/>
        <v>42062.401377314818</v>
      </c>
    </row>
    <row r="40" spans="1:20" ht="4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2">
        <f t="shared" si="0"/>
        <v>1.1004</v>
      </c>
      <c r="P40" s="10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3">
        <f t="shared" si="4"/>
        <v>41374.765555555561</v>
      </c>
      <c r="T40" s="14">
        <f t="shared" si="5"/>
        <v>41404.765555555561</v>
      </c>
    </row>
    <row r="41" spans="1:20" ht="48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2">
        <f t="shared" si="0"/>
        <v>1.3098000000000001</v>
      </c>
      <c r="P41" s="10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3">
        <f t="shared" si="4"/>
        <v>41753.755416666667</v>
      </c>
      <c r="T41" s="14">
        <f t="shared" si="5"/>
        <v>41784.665972222225</v>
      </c>
    </row>
    <row r="42" spans="1:20" ht="4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2">
        <f t="shared" si="0"/>
        <v>1.0135000000000001</v>
      </c>
      <c r="P42" s="10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3">
        <f t="shared" si="4"/>
        <v>41788.922314814816</v>
      </c>
      <c r="T42" s="14">
        <f t="shared" si="5"/>
        <v>41808.875</v>
      </c>
    </row>
    <row r="43" spans="1:20" ht="48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2">
        <f t="shared" si="0"/>
        <v>1</v>
      </c>
      <c r="P43" s="10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3">
        <f t="shared" si="4"/>
        <v>41887.277245370373</v>
      </c>
      <c r="T43" s="14">
        <f t="shared" si="5"/>
        <v>41917.277245370373</v>
      </c>
    </row>
    <row r="44" spans="1:20" ht="4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2">
        <f t="shared" si="0"/>
        <v>1.4185714285714286</v>
      </c>
      <c r="P44" s="10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3">
        <f t="shared" si="4"/>
        <v>41971.34752314815</v>
      </c>
      <c r="T44" s="14">
        <f t="shared" si="5"/>
        <v>42001.34752314815</v>
      </c>
    </row>
    <row r="45" spans="1:20" ht="4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2">
        <f t="shared" si="0"/>
        <v>3.0865999999999998</v>
      </c>
      <c r="P45" s="10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3">
        <f t="shared" si="4"/>
        <v>41802.49868055556</v>
      </c>
      <c r="T45" s="14">
        <f t="shared" si="5"/>
        <v>41832.708333333336</v>
      </c>
    </row>
    <row r="46" spans="1:20" ht="48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2">
        <f t="shared" si="0"/>
        <v>1</v>
      </c>
      <c r="P46" s="10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3">
        <f t="shared" si="4"/>
        <v>41873.807141203702</v>
      </c>
      <c r="T46" s="14">
        <f t="shared" si="5"/>
        <v>41918.807141203702</v>
      </c>
    </row>
    <row r="47" spans="1:20" ht="4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2">
        <f t="shared" si="0"/>
        <v>1.2</v>
      </c>
      <c r="P47" s="10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3">
        <f t="shared" si="4"/>
        <v>42457.33225694445</v>
      </c>
      <c r="T47" s="14">
        <f t="shared" si="5"/>
        <v>42487.33225694445</v>
      </c>
    </row>
    <row r="48" spans="1:20" ht="4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2">
        <f t="shared" si="0"/>
        <v>1.0416666666666667</v>
      </c>
      <c r="P48" s="10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3">
        <f t="shared" si="4"/>
        <v>42323.673310185186</v>
      </c>
      <c r="T48" s="14">
        <f t="shared" si="5"/>
        <v>42353.673310185186</v>
      </c>
    </row>
    <row r="49" spans="1:20" ht="48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2">
        <f t="shared" si="0"/>
        <v>1.0761100000000001</v>
      </c>
      <c r="P49" s="10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3">
        <f t="shared" si="4"/>
        <v>41932.527858796297</v>
      </c>
      <c r="T49" s="14">
        <f t="shared" si="5"/>
        <v>41992.569525462961</v>
      </c>
    </row>
    <row r="50" spans="1:20" ht="4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2">
        <f t="shared" si="0"/>
        <v>1.0794999999999999</v>
      </c>
      <c r="P50" s="10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3">
        <f t="shared" si="4"/>
        <v>42033.225231481483</v>
      </c>
      <c r="T50" s="14">
        <f t="shared" si="5"/>
        <v>42064.208333333336</v>
      </c>
    </row>
    <row r="51" spans="1:20" ht="16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2">
        <f t="shared" si="0"/>
        <v>1</v>
      </c>
      <c r="P51" s="10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3">
        <f t="shared" si="4"/>
        <v>42270.884780092594</v>
      </c>
      <c r="T51" s="14">
        <f t="shared" si="5"/>
        <v>42300.884780092594</v>
      </c>
    </row>
    <row r="52" spans="1:20" ht="4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2">
        <f t="shared" si="0"/>
        <v>1</v>
      </c>
      <c r="P52" s="10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3">
        <f t="shared" si="4"/>
        <v>41995.461319444446</v>
      </c>
      <c r="T52" s="14">
        <f t="shared" si="5"/>
        <v>42034.416666666664</v>
      </c>
    </row>
    <row r="53" spans="1:20" ht="48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2">
        <f t="shared" si="0"/>
        <v>1.2801818181818181</v>
      </c>
      <c r="P53" s="10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3">
        <f t="shared" si="4"/>
        <v>42196.637002314812</v>
      </c>
      <c r="T53" s="14">
        <f t="shared" si="5"/>
        <v>42226.637002314812</v>
      </c>
    </row>
    <row r="54" spans="1:20" ht="4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2">
        <f t="shared" si="0"/>
        <v>1.1620999999999999</v>
      </c>
      <c r="P54" s="10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3">
        <f t="shared" si="4"/>
        <v>41807.410254629634</v>
      </c>
      <c r="T54" s="14">
        <f t="shared" si="5"/>
        <v>41837.410254629634</v>
      </c>
    </row>
    <row r="55" spans="1:20" ht="32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2">
        <f t="shared" si="0"/>
        <v>1.0963333333333334</v>
      </c>
      <c r="P55" s="10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3">
        <f t="shared" si="4"/>
        <v>41719.257465277777</v>
      </c>
      <c r="T55" s="14">
        <f t="shared" si="5"/>
        <v>41733.625</v>
      </c>
    </row>
    <row r="56" spans="1:20" ht="48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2">
        <f t="shared" si="0"/>
        <v>1.01</v>
      </c>
      <c r="P56" s="10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3">
        <f t="shared" si="4"/>
        <v>42333.421539351853</v>
      </c>
      <c r="T56" s="14">
        <f t="shared" si="5"/>
        <v>42363.421539351853</v>
      </c>
    </row>
    <row r="57" spans="1:20" ht="4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2">
        <f t="shared" si="0"/>
        <v>1.2895348837209302</v>
      </c>
      <c r="P57" s="10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3">
        <f t="shared" si="4"/>
        <v>42496.677268518521</v>
      </c>
      <c r="T57" s="14">
        <f t="shared" si="5"/>
        <v>42517.677268518521</v>
      </c>
    </row>
    <row r="58" spans="1:20" ht="32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2">
        <f t="shared" si="0"/>
        <v>1.0726249999999999</v>
      </c>
      <c r="P58" s="10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3">
        <f t="shared" si="4"/>
        <v>42149.25722222223</v>
      </c>
      <c r="T58" s="14">
        <f t="shared" si="5"/>
        <v>42163.375000000007</v>
      </c>
    </row>
    <row r="59" spans="1:20" ht="4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2">
        <f t="shared" si="0"/>
        <v>1.0189999999999999</v>
      </c>
      <c r="P59" s="10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3">
        <f t="shared" si="4"/>
        <v>42089.541226851856</v>
      </c>
      <c r="T59" s="14">
        <f t="shared" si="5"/>
        <v>42119.541226851856</v>
      </c>
    </row>
    <row r="60" spans="1:20" ht="32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2">
        <f t="shared" si="0"/>
        <v>1.0290999999999999</v>
      </c>
      <c r="P60" s="10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3">
        <f t="shared" si="4"/>
        <v>41932.453379629631</v>
      </c>
      <c r="T60" s="14">
        <f t="shared" si="5"/>
        <v>41962.495046296295</v>
      </c>
    </row>
    <row r="61" spans="1:20" ht="4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2">
        <f t="shared" si="0"/>
        <v>1.0012570000000001</v>
      </c>
      <c r="P61" s="10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3">
        <f t="shared" si="4"/>
        <v>42229.944166666668</v>
      </c>
      <c r="T61" s="14">
        <f t="shared" si="5"/>
        <v>42261.583333333336</v>
      </c>
    </row>
    <row r="62" spans="1:20" ht="4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2">
        <f t="shared" si="0"/>
        <v>1.0329622222222221</v>
      </c>
      <c r="P62" s="10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3">
        <f t="shared" si="4"/>
        <v>41701.61015046297</v>
      </c>
      <c r="T62" s="14">
        <f t="shared" si="5"/>
        <v>41720.708333333336</v>
      </c>
    </row>
    <row r="63" spans="1:20" ht="4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2">
        <f t="shared" si="0"/>
        <v>1.4830000000000001</v>
      </c>
      <c r="P63" s="10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3">
        <f t="shared" si="4"/>
        <v>41409.522650462961</v>
      </c>
      <c r="T63" s="14">
        <f t="shared" si="5"/>
        <v>41431.522650462961</v>
      </c>
    </row>
    <row r="64" spans="1:20" ht="4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2">
        <f t="shared" si="0"/>
        <v>1.5473333333333332</v>
      </c>
      <c r="P64" s="10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3">
        <f t="shared" si="4"/>
        <v>41311.507847222223</v>
      </c>
      <c r="T64" s="14">
        <f t="shared" si="5"/>
        <v>41336.507847222223</v>
      </c>
    </row>
    <row r="65" spans="1:20" ht="4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2">
        <f t="shared" si="0"/>
        <v>1.1351849999999999</v>
      </c>
      <c r="P65" s="10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3">
        <f t="shared" si="4"/>
        <v>41612.620520833334</v>
      </c>
      <c r="T65" s="14">
        <f t="shared" si="5"/>
        <v>41635.915972222225</v>
      </c>
    </row>
    <row r="66" spans="1:20" ht="4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2">
        <f t="shared" si="0"/>
        <v>1.7333333333333334</v>
      </c>
      <c r="P66" s="10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3">
        <f t="shared" si="4"/>
        <v>41432.726631944446</v>
      </c>
      <c r="T66" s="14">
        <f t="shared" si="5"/>
        <v>41462.726631944446</v>
      </c>
    </row>
    <row r="67" spans="1:20" ht="32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2">
        <f t="shared" ref="O67:O130" si="6">E67/D67</f>
        <v>1.0752857142857142</v>
      </c>
      <c r="P67" s="10">
        <f t="shared" ref="P67:P130" si="7">E67/L67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RIGHT(N67,LEN(N67)-FIND("/",N67))</f>
        <v>shorts</v>
      </c>
      <c r="S67" s="13">
        <f t="shared" ref="S67:S130" si="10">(J67/86400)+25569+(-7/24)</f>
        <v>41835.52956018519</v>
      </c>
      <c r="T67" s="14">
        <f t="shared" ref="T67:T130" si="11">(I67/86400)+25569+(-7/24)</f>
        <v>41861.957638888889</v>
      </c>
    </row>
    <row r="68" spans="1:20" ht="32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2">
        <f t="shared" si="6"/>
        <v>1.1859999999999999</v>
      </c>
      <c r="P68" s="10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3">
        <f t="shared" si="10"/>
        <v>42539.55810185185</v>
      </c>
      <c r="T68" s="14">
        <f t="shared" si="11"/>
        <v>42569.55810185185</v>
      </c>
    </row>
    <row r="69" spans="1:20" ht="4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2">
        <f t="shared" si="6"/>
        <v>1.1625000000000001</v>
      </c>
      <c r="P69" s="10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3">
        <f t="shared" si="10"/>
        <v>41075.291712962964</v>
      </c>
      <c r="T69" s="14">
        <f t="shared" si="11"/>
        <v>41105.291712962964</v>
      </c>
    </row>
    <row r="70" spans="1:20" ht="64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2">
        <f t="shared" si="6"/>
        <v>1.2716666666666667</v>
      </c>
      <c r="P70" s="10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3">
        <f t="shared" si="10"/>
        <v>41663.277673611112</v>
      </c>
      <c r="T70" s="14">
        <f t="shared" si="11"/>
        <v>41693.277673611112</v>
      </c>
    </row>
    <row r="71" spans="1:20" ht="48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2">
        <f t="shared" si="6"/>
        <v>1.109423</v>
      </c>
      <c r="P71" s="10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3">
        <f t="shared" si="10"/>
        <v>40785.89612268519</v>
      </c>
      <c r="T71" s="14">
        <f t="shared" si="11"/>
        <v>40817.999305555561</v>
      </c>
    </row>
    <row r="72" spans="1:20" ht="4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2">
        <f t="shared" si="6"/>
        <v>1.272</v>
      </c>
      <c r="P72" s="10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3">
        <f t="shared" si="10"/>
        <v>40730.604687500003</v>
      </c>
      <c r="T72" s="14">
        <f t="shared" si="11"/>
        <v>40790.604687500003</v>
      </c>
    </row>
    <row r="73" spans="1:20" ht="4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2">
        <f t="shared" si="6"/>
        <v>1.2394444444444443</v>
      </c>
      <c r="P73" s="10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3">
        <f t="shared" si="10"/>
        <v>40996.979826388888</v>
      </c>
      <c r="T73" s="14">
        <f t="shared" si="11"/>
        <v>41056.979826388888</v>
      </c>
    </row>
    <row r="74" spans="1:20" ht="4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2">
        <f t="shared" si="6"/>
        <v>1.084090909090909</v>
      </c>
      <c r="P74" s="10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3">
        <f t="shared" si="10"/>
        <v>41207.718530092599</v>
      </c>
      <c r="T74" s="14">
        <f t="shared" si="11"/>
        <v>41227.708333333336</v>
      </c>
    </row>
    <row r="75" spans="1:20" ht="4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2">
        <f t="shared" si="6"/>
        <v>1</v>
      </c>
      <c r="P75" s="10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3">
        <f t="shared" si="10"/>
        <v>40587.465092592596</v>
      </c>
      <c r="T75" s="14">
        <f t="shared" si="11"/>
        <v>40665.874305555561</v>
      </c>
    </row>
    <row r="76" spans="1:20" ht="4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2">
        <f t="shared" si="6"/>
        <v>1.1293199999999999</v>
      </c>
      <c r="P76" s="10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3">
        <f t="shared" si="10"/>
        <v>42360.195543981485</v>
      </c>
      <c r="T76" s="14">
        <f t="shared" si="11"/>
        <v>42390.195543981485</v>
      </c>
    </row>
    <row r="77" spans="1:20" ht="4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2">
        <f t="shared" si="6"/>
        <v>1.1542857142857144</v>
      </c>
      <c r="P77" s="10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3">
        <f t="shared" si="10"/>
        <v>41356.917500000003</v>
      </c>
      <c r="T77" s="14">
        <f t="shared" si="11"/>
        <v>41386.917500000003</v>
      </c>
    </row>
    <row r="78" spans="1:20" ht="4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2">
        <f t="shared" si="6"/>
        <v>1.5333333333333334</v>
      </c>
      <c r="P78" s="10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3">
        <f t="shared" si="10"/>
        <v>40844.399976851855</v>
      </c>
      <c r="T78" s="14">
        <f t="shared" si="11"/>
        <v>40904.441643518519</v>
      </c>
    </row>
    <row r="79" spans="1:20" ht="4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2">
        <f t="shared" si="6"/>
        <v>3.9249999999999998</v>
      </c>
      <c r="P79" s="10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3">
        <f t="shared" si="10"/>
        <v>40996.853206018517</v>
      </c>
      <c r="T79" s="14">
        <f t="shared" si="11"/>
        <v>41049.832638888889</v>
      </c>
    </row>
    <row r="80" spans="1:20" ht="96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2">
        <f t="shared" si="6"/>
        <v>27.02</v>
      </c>
      <c r="P80" s="10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3">
        <f t="shared" si="10"/>
        <v>42604.43890046297</v>
      </c>
      <c r="T80" s="14">
        <f t="shared" si="11"/>
        <v>42614.43890046297</v>
      </c>
    </row>
    <row r="81" spans="1:20" ht="4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2">
        <f t="shared" si="6"/>
        <v>1.27</v>
      </c>
      <c r="P81" s="10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3">
        <f t="shared" si="10"/>
        <v>41724.484872685185</v>
      </c>
      <c r="T81" s="14">
        <f t="shared" si="11"/>
        <v>41754.484872685185</v>
      </c>
    </row>
    <row r="82" spans="1:20" ht="4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2">
        <f t="shared" si="6"/>
        <v>1.0725</v>
      </c>
      <c r="P82" s="10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3">
        <f t="shared" si="10"/>
        <v>41582.792314814818</v>
      </c>
      <c r="T82" s="14">
        <f t="shared" si="11"/>
        <v>41617.792314814818</v>
      </c>
    </row>
    <row r="83" spans="1:20" ht="4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2">
        <f t="shared" si="6"/>
        <v>1.98</v>
      </c>
      <c r="P83" s="10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3">
        <f t="shared" si="10"/>
        <v>41099.867210648146</v>
      </c>
      <c r="T83" s="14">
        <f t="shared" si="11"/>
        <v>41103.834722222229</v>
      </c>
    </row>
    <row r="84" spans="1:20" ht="4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2">
        <f t="shared" si="6"/>
        <v>1.0001249999999999</v>
      </c>
      <c r="P84" s="10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3">
        <f t="shared" si="10"/>
        <v>40795.528483796297</v>
      </c>
      <c r="T84" s="14">
        <f t="shared" si="11"/>
        <v>40825.528483796297</v>
      </c>
    </row>
    <row r="85" spans="1:20" ht="4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2">
        <f t="shared" si="6"/>
        <v>1.0249999999999999</v>
      </c>
      <c r="P85" s="10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3">
        <f t="shared" si="10"/>
        <v>42042.323946759258</v>
      </c>
      <c r="T85" s="14">
        <f t="shared" si="11"/>
        <v>42057.187500000007</v>
      </c>
    </row>
    <row r="86" spans="1:20" ht="4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2">
        <f t="shared" si="6"/>
        <v>1</v>
      </c>
      <c r="P86" s="10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3">
        <f t="shared" si="10"/>
        <v>40648.466273148151</v>
      </c>
      <c r="T86" s="14">
        <f t="shared" si="11"/>
        <v>40678.466273148151</v>
      </c>
    </row>
    <row r="87" spans="1:20" ht="4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2">
        <f t="shared" si="6"/>
        <v>1.2549999999999999</v>
      </c>
      <c r="P87" s="10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3">
        <f t="shared" si="10"/>
        <v>40778.833761574075</v>
      </c>
      <c r="T87" s="14">
        <f t="shared" si="11"/>
        <v>40808.833761574075</v>
      </c>
    </row>
    <row r="88" spans="1:20" ht="48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2">
        <f t="shared" si="6"/>
        <v>1.0646666666666667</v>
      </c>
      <c r="P88" s="10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3">
        <f t="shared" si="10"/>
        <v>42291.264409722229</v>
      </c>
      <c r="T88" s="14">
        <f t="shared" si="11"/>
        <v>42365.306076388886</v>
      </c>
    </row>
    <row r="89" spans="1:20" ht="4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2">
        <f t="shared" si="6"/>
        <v>1.046</v>
      </c>
      <c r="P89" s="10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3">
        <f t="shared" si="10"/>
        <v>40322.247719907413</v>
      </c>
      <c r="T89" s="14">
        <f t="shared" si="11"/>
        <v>40331.77847222222</v>
      </c>
    </row>
    <row r="90" spans="1:20" ht="4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2">
        <f t="shared" si="6"/>
        <v>1.0285714285714285</v>
      </c>
      <c r="P90" s="10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3">
        <f t="shared" si="10"/>
        <v>41786.367256944446</v>
      </c>
      <c r="T90" s="14">
        <f t="shared" si="11"/>
        <v>41812.367256944446</v>
      </c>
    </row>
    <row r="91" spans="1:20" ht="4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2">
        <f t="shared" si="6"/>
        <v>1.1506666666666667</v>
      </c>
      <c r="P91" s="10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3">
        <f t="shared" si="10"/>
        <v>41402.460555555554</v>
      </c>
      <c r="T91" s="14">
        <f t="shared" si="11"/>
        <v>41427.460555555554</v>
      </c>
    </row>
    <row r="92" spans="1:20" ht="32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2">
        <f t="shared" si="6"/>
        <v>1.004</v>
      </c>
      <c r="P92" s="10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3">
        <f t="shared" si="10"/>
        <v>40706.005775462967</v>
      </c>
      <c r="T92" s="14">
        <f t="shared" si="11"/>
        <v>40736.005775462967</v>
      </c>
    </row>
    <row r="93" spans="1:20" ht="4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2">
        <f t="shared" si="6"/>
        <v>1.2</v>
      </c>
      <c r="P93" s="10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3">
        <f t="shared" si="10"/>
        <v>40619.110694444447</v>
      </c>
      <c r="T93" s="14">
        <f t="shared" si="11"/>
        <v>40680.110694444447</v>
      </c>
    </row>
    <row r="94" spans="1:20" ht="4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2">
        <f t="shared" si="6"/>
        <v>1.052</v>
      </c>
      <c r="P94" s="10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3">
        <f t="shared" si="10"/>
        <v>42720.907210648154</v>
      </c>
      <c r="T94" s="14">
        <f t="shared" si="11"/>
        <v>42767.041666666664</v>
      </c>
    </row>
    <row r="95" spans="1:20" ht="48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2">
        <f t="shared" si="6"/>
        <v>1.1060000000000001</v>
      </c>
      <c r="P95" s="10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3">
        <f t="shared" si="10"/>
        <v>41065.566400462965</v>
      </c>
      <c r="T95" s="14">
        <f t="shared" si="11"/>
        <v>41093.583333333336</v>
      </c>
    </row>
    <row r="96" spans="1:20" ht="4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2">
        <f t="shared" si="6"/>
        <v>1.04</v>
      </c>
      <c r="P96" s="10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3">
        <f t="shared" si="10"/>
        <v>41716.426180555558</v>
      </c>
      <c r="T96" s="14">
        <f t="shared" si="11"/>
        <v>41736.426180555558</v>
      </c>
    </row>
    <row r="97" spans="1:20" ht="4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2">
        <f t="shared" si="6"/>
        <v>1.3142857142857143</v>
      </c>
      <c r="P97" s="10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3">
        <f t="shared" si="10"/>
        <v>40934.713437500002</v>
      </c>
      <c r="T97" s="14">
        <f t="shared" si="11"/>
        <v>40964.713437500002</v>
      </c>
    </row>
    <row r="98" spans="1:20" ht="48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2">
        <f t="shared" si="6"/>
        <v>1.1466666666666667</v>
      </c>
      <c r="P98" s="10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3">
        <f t="shared" si="10"/>
        <v>40324.370844907411</v>
      </c>
      <c r="T98" s="14">
        <f t="shared" si="11"/>
        <v>40390.833333333336</v>
      </c>
    </row>
    <row r="99" spans="1:20" ht="4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2">
        <f t="shared" si="6"/>
        <v>1.0625</v>
      </c>
      <c r="P99" s="10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3">
        <f t="shared" si="10"/>
        <v>40705.843541666669</v>
      </c>
      <c r="T99" s="14">
        <f t="shared" si="11"/>
        <v>40735.843541666669</v>
      </c>
    </row>
    <row r="100" spans="1:20" ht="4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2">
        <f t="shared" si="6"/>
        <v>1.0625</v>
      </c>
      <c r="P100" s="10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3">
        <f t="shared" si="10"/>
        <v>41214.503171296303</v>
      </c>
      <c r="T100" s="14">
        <f t="shared" si="11"/>
        <v>41250.6875</v>
      </c>
    </row>
    <row r="101" spans="1:20" ht="32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2">
        <f t="shared" si="6"/>
        <v>1.0601933333333333</v>
      </c>
      <c r="P101" s="10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3">
        <f t="shared" si="10"/>
        <v>41631.61109953704</v>
      </c>
      <c r="T101" s="14">
        <f t="shared" si="11"/>
        <v>41661.61109953704</v>
      </c>
    </row>
    <row r="102" spans="1:20" ht="4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2">
        <f t="shared" si="6"/>
        <v>1</v>
      </c>
      <c r="P102" s="10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3">
        <f t="shared" si="10"/>
        <v>41197.461643518523</v>
      </c>
      <c r="T102" s="14">
        <f t="shared" si="11"/>
        <v>41217.503310185188</v>
      </c>
    </row>
    <row r="103" spans="1:20" ht="4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2">
        <f t="shared" si="6"/>
        <v>1</v>
      </c>
      <c r="P103" s="10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3">
        <f t="shared" si="10"/>
        <v>41274.485069444447</v>
      </c>
      <c r="T103" s="14">
        <f t="shared" si="11"/>
        <v>41298.485069444447</v>
      </c>
    </row>
    <row r="104" spans="1:20" ht="4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2">
        <f t="shared" si="6"/>
        <v>1.2775000000000001</v>
      </c>
      <c r="P104" s="10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3">
        <f t="shared" si="10"/>
        <v>40504.839502314819</v>
      </c>
      <c r="T104" s="14">
        <f t="shared" si="11"/>
        <v>40534.839502314819</v>
      </c>
    </row>
    <row r="105" spans="1:20" ht="32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2">
        <f t="shared" si="6"/>
        <v>1.0515384615384615</v>
      </c>
      <c r="P105" s="10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3">
        <f t="shared" si="10"/>
        <v>41682.514236111114</v>
      </c>
      <c r="T105" s="14">
        <f t="shared" si="11"/>
        <v>41705.514236111114</v>
      </c>
    </row>
    <row r="106" spans="1:20" ht="32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2">
        <f t="shared" si="6"/>
        <v>1.2</v>
      </c>
      <c r="P106" s="10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3">
        <f t="shared" si="10"/>
        <v>40612.403541666667</v>
      </c>
      <c r="T106" s="14">
        <f t="shared" si="11"/>
        <v>40635.75</v>
      </c>
    </row>
    <row r="107" spans="1:20" ht="4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2">
        <f t="shared" si="6"/>
        <v>1.074090909090909</v>
      </c>
      <c r="P107" s="10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3">
        <f t="shared" si="10"/>
        <v>42485.43310185185</v>
      </c>
      <c r="T107" s="14">
        <f t="shared" si="11"/>
        <v>42503.708333333336</v>
      </c>
    </row>
    <row r="108" spans="1:20" ht="16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2">
        <f t="shared" si="6"/>
        <v>1.0049999999999999</v>
      </c>
      <c r="P108" s="10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3">
        <f t="shared" si="10"/>
        <v>40987.484965277778</v>
      </c>
      <c r="T108" s="14">
        <f t="shared" si="11"/>
        <v>41001.484965277778</v>
      </c>
    </row>
    <row r="109" spans="1:20" ht="4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2">
        <f t="shared" si="6"/>
        <v>1.0246666666666666</v>
      </c>
      <c r="P109" s="10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3">
        <f t="shared" si="10"/>
        <v>40635.690821759265</v>
      </c>
      <c r="T109" s="14">
        <f t="shared" si="11"/>
        <v>40657.690821759265</v>
      </c>
    </row>
    <row r="110" spans="1:20" ht="4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2">
        <f t="shared" si="6"/>
        <v>2.4666666666666668</v>
      </c>
      <c r="P110" s="10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3">
        <f t="shared" si="10"/>
        <v>41365.321412037039</v>
      </c>
      <c r="T110" s="14">
        <f t="shared" si="11"/>
        <v>41425.321412037039</v>
      </c>
    </row>
    <row r="111" spans="1:20" ht="4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2">
        <f t="shared" si="6"/>
        <v>2.1949999999999998</v>
      </c>
      <c r="P111" s="10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3">
        <f t="shared" si="10"/>
        <v>40569.734143518523</v>
      </c>
      <c r="T111" s="14">
        <f t="shared" si="11"/>
        <v>40599.734143518523</v>
      </c>
    </row>
    <row r="112" spans="1:20" ht="4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2">
        <f t="shared" si="6"/>
        <v>1.3076923076923077</v>
      </c>
      <c r="P112" s="10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3">
        <f t="shared" si="10"/>
        <v>41557.65802083334</v>
      </c>
      <c r="T112" s="14">
        <f t="shared" si="11"/>
        <v>41591.957638888889</v>
      </c>
    </row>
    <row r="113" spans="1:20" ht="4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2">
        <f t="shared" si="6"/>
        <v>1.5457142857142858</v>
      </c>
      <c r="P113" s="10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3">
        <f t="shared" si="10"/>
        <v>42125.041516203702</v>
      </c>
      <c r="T113" s="14">
        <f t="shared" si="11"/>
        <v>42155.041516203702</v>
      </c>
    </row>
    <row r="114" spans="1:20" ht="4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2">
        <f t="shared" si="6"/>
        <v>1.04</v>
      </c>
      <c r="P114" s="10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3">
        <f t="shared" si="10"/>
        <v>41717.751365740747</v>
      </c>
      <c r="T114" s="14">
        <f t="shared" si="11"/>
        <v>41741.791666666672</v>
      </c>
    </row>
    <row r="115" spans="1:20" ht="32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2">
        <f t="shared" si="6"/>
        <v>1.41</v>
      </c>
      <c r="P115" s="10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3">
        <f t="shared" si="10"/>
        <v>40753.46675925926</v>
      </c>
      <c r="T115" s="14">
        <f t="shared" si="11"/>
        <v>40761.333333333336</v>
      </c>
    </row>
    <row r="116" spans="1:20" ht="4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2">
        <f t="shared" si="6"/>
        <v>1.0333333333333334</v>
      </c>
      <c r="P116" s="10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3">
        <f t="shared" si="10"/>
        <v>40860.982500000006</v>
      </c>
      <c r="T116" s="14">
        <f t="shared" si="11"/>
        <v>40920.982500000006</v>
      </c>
    </row>
    <row r="117" spans="1:20" ht="16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2">
        <f t="shared" si="6"/>
        <v>1.4044444444444444</v>
      </c>
      <c r="P117" s="10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3">
        <f t="shared" si="10"/>
        <v>40918.447268518525</v>
      </c>
      <c r="T117" s="14">
        <f t="shared" si="11"/>
        <v>40943.447268518525</v>
      </c>
    </row>
    <row r="118" spans="1:20" ht="4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2">
        <f t="shared" si="6"/>
        <v>1.1365714285714286</v>
      </c>
      <c r="P118" s="10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3">
        <f t="shared" si="10"/>
        <v>40595.205497685187</v>
      </c>
      <c r="T118" s="14">
        <f t="shared" si="11"/>
        <v>40641.163831018523</v>
      </c>
    </row>
    <row r="119" spans="1:20" ht="48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2">
        <f t="shared" si="6"/>
        <v>1.0049377777777779</v>
      </c>
      <c r="P119" s="10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3">
        <f t="shared" si="10"/>
        <v>40248.543333333335</v>
      </c>
      <c r="T119" s="14">
        <f t="shared" si="11"/>
        <v>40338.5</v>
      </c>
    </row>
    <row r="120" spans="1:20" ht="32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2">
        <f t="shared" si="6"/>
        <v>1.1303159999999999</v>
      </c>
      <c r="P120" s="10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3">
        <f t="shared" si="10"/>
        <v>40722.761990740742</v>
      </c>
      <c r="T120" s="14">
        <f t="shared" si="11"/>
        <v>40752.761990740742</v>
      </c>
    </row>
    <row r="121" spans="1:20" ht="4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2">
        <f t="shared" si="6"/>
        <v>1.0455692307692308</v>
      </c>
      <c r="P121" s="10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3">
        <f t="shared" si="10"/>
        <v>40738.777615740742</v>
      </c>
      <c r="T121" s="14">
        <f t="shared" si="11"/>
        <v>40768.666666666672</v>
      </c>
    </row>
    <row r="122" spans="1:20" ht="48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2">
        <f t="shared" si="6"/>
        <v>1.4285714285714287E-4</v>
      </c>
      <c r="P122" s="10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3">
        <f t="shared" si="10"/>
        <v>42615.758182870377</v>
      </c>
      <c r="T122" s="14">
        <f t="shared" si="11"/>
        <v>42645.758182870377</v>
      </c>
    </row>
    <row r="123" spans="1:20" ht="48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2">
        <f t="shared" si="6"/>
        <v>3.3333333333333332E-4</v>
      </c>
      <c r="P123" s="10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3">
        <f t="shared" si="10"/>
        <v>42096.413310185184</v>
      </c>
      <c r="T123" s="14">
        <f t="shared" si="11"/>
        <v>42112.136111111111</v>
      </c>
    </row>
    <row r="124" spans="1:20" ht="32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2">
        <f t="shared" si="6"/>
        <v>0</v>
      </c>
      <c r="P124" s="10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3">
        <f t="shared" si="10"/>
        <v>42593.140127314815</v>
      </c>
      <c r="T124" s="14">
        <f t="shared" si="11"/>
        <v>42653.140127314815</v>
      </c>
    </row>
    <row r="125" spans="1:20" ht="48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2">
        <f t="shared" si="6"/>
        <v>2.7454545454545453E-3</v>
      </c>
      <c r="P125" s="10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3">
        <f t="shared" si="10"/>
        <v>41904.490324074075</v>
      </c>
      <c r="T125" s="14">
        <f t="shared" si="11"/>
        <v>41940.625</v>
      </c>
    </row>
    <row r="126" spans="1:20" ht="4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2">
        <f t="shared" si="6"/>
        <v>0</v>
      </c>
      <c r="P126" s="10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3">
        <f t="shared" si="10"/>
        <v>42114.637060185189</v>
      </c>
      <c r="T126" s="14">
        <f t="shared" si="11"/>
        <v>42139.637060185189</v>
      </c>
    </row>
    <row r="127" spans="1:20" ht="4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2">
        <f t="shared" si="6"/>
        <v>0.14000000000000001</v>
      </c>
      <c r="P127" s="10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3">
        <f t="shared" si="10"/>
        <v>42709.702314814822</v>
      </c>
      <c r="T127" s="14">
        <f t="shared" si="11"/>
        <v>42769.702314814822</v>
      </c>
    </row>
    <row r="128" spans="1:20" ht="48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2">
        <f t="shared" si="6"/>
        <v>5.5480000000000002E-2</v>
      </c>
      <c r="P128" s="10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3">
        <f t="shared" si="10"/>
        <v>42135.297881944447</v>
      </c>
      <c r="T128" s="14">
        <f t="shared" si="11"/>
        <v>42165.791666666664</v>
      </c>
    </row>
    <row r="129" spans="1:20" ht="4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2">
        <f t="shared" si="6"/>
        <v>2.375E-2</v>
      </c>
      <c r="P129" s="10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3">
        <f t="shared" si="10"/>
        <v>42067.332650462966</v>
      </c>
      <c r="T129" s="14">
        <f t="shared" si="11"/>
        <v>42097.290983796302</v>
      </c>
    </row>
    <row r="130" spans="1:20" ht="32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2">
        <f t="shared" si="6"/>
        <v>1.8669999999999999E-2</v>
      </c>
      <c r="P130" s="10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3">
        <f t="shared" si="10"/>
        <v>42627.936261574076</v>
      </c>
      <c r="T130" s="14">
        <f t="shared" si="11"/>
        <v>42662.936261574076</v>
      </c>
    </row>
    <row r="131" spans="1:20" ht="48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2">
        <f t="shared" ref="O131:O194" si="12">E131/D131</f>
        <v>0</v>
      </c>
      <c r="P131" s="10" t="e">
        <f t="shared" ref="P131:P194" si="13">E131/L131</f>
        <v>#DIV/0!</v>
      </c>
      <c r="Q131" s="3" t="str">
        <f t="shared" ref="Q131:Q194" si="14">LEFT(N131,FIND("/",N131)-1)</f>
        <v>film &amp; video</v>
      </c>
      <c r="R131" s="3" t="str">
        <f t="shared" ref="R131:R194" si="15">RIGHT(N131,LEN(N131)-FIND("/",N131))</f>
        <v>science fiction</v>
      </c>
      <c r="S131" s="13">
        <f t="shared" ref="S131:S194" si="16">(J131/86400)+25569+(-7/24)</f>
        <v>41882.645636574074</v>
      </c>
      <c r="T131" s="14">
        <f t="shared" ref="T131:T194" si="17">(I131/86400)+25569+(-7/24)</f>
        <v>41942.645636574074</v>
      </c>
    </row>
    <row r="132" spans="1:20" ht="4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2">
        <f t="shared" si="12"/>
        <v>0</v>
      </c>
      <c r="P132" s="10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3">
        <f t="shared" si="16"/>
        <v>41778.623750000006</v>
      </c>
      <c r="T132" s="14">
        <f t="shared" si="17"/>
        <v>41806.552777777782</v>
      </c>
    </row>
    <row r="133" spans="1:20" ht="16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2">
        <f t="shared" si="12"/>
        <v>0</v>
      </c>
      <c r="P133" s="10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3">
        <f t="shared" si="16"/>
        <v>42541.545844907414</v>
      </c>
      <c r="T133" s="14">
        <f t="shared" si="17"/>
        <v>42556.708333333336</v>
      </c>
    </row>
    <row r="134" spans="1:20" ht="48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2">
        <f t="shared" si="12"/>
        <v>9.5687499999999995E-2</v>
      </c>
      <c r="P134" s="10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3">
        <f t="shared" si="16"/>
        <v>41905.520914351851</v>
      </c>
      <c r="T134" s="14">
        <f t="shared" si="17"/>
        <v>41950.562581018523</v>
      </c>
    </row>
    <row r="135" spans="1:20" ht="32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2">
        <f t="shared" si="12"/>
        <v>0</v>
      </c>
      <c r="P135" s="10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3">
        <f t="shared" si="16"/>
        <v>42491.516018518516</v>
      </c>
      <c r="T135" s="14">
        <f t="shared" si="17"/>
        <v>42521.438194444447</v>
      </c>
    </row>
    <row r="136" spans="1:20" ht="32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2">
        <f t="shared" si="12"/>
        <v>0</v>
      </c>
      <c r="P136" s="10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3">
        <f t="shared" si="16"/>
        <v>42221.618263888893</v>
      </c>
      <c r="T136" s="14">
        <f t="shared" si="17"/>
        <v>42251.416666666664</v>
      </c>
    </row>
    <row r="137" spans="1:20" ht="4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2">
        <f t="shared" si="12"/>
        <v>0.13433333333333333</v>
      </c>
      <c r="P137" s="10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3">
        <f t="shared" si="16"/>
        <v>41788.090243055558</v>
      </c>
      <c r="T137" s="14">
        <f t="shared" si="17"/>
        <v>41821.5</v>
      </c>
    </row>
    <row r="138" spans="1:20" ht="48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2">
        <f t="shared" si="12"/>
        <v>0</v>
      </c>
      <c r="P138" s="10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3">
        <f t="shared" si="16"/>
        <v>42096.118449074078</v>
      </c>
      <c r="T138" s="14">
        <f t="shared" si="17"/>
        <v>42140.136111111111</v>
      </c>
    </row>
    <row r="139" spans="1:20" ht="4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2">
        <f t="shared" si="12"/>
        <v>0</v>
      </c>
      <c r="P139" s="10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3">
        <f t="shared" si="16"/>
        <v>42239.282326388893</v>
      </c>
      <c r="T139" s="14">
        <f t="shared" si="17"/>
        <v>42289.282326388893</v>
      </c>
    </row>
    <row r="140" spans="1:20" ht="4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2">
        <f t="shared" si="12"/>
        <v>3.1413333333333335E-2</v>
      </c>
      <c r="P140" s="10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3">
        <f t="shared" si="16"/>
        <v>42185.965752314813</v>
      </c>
      <c r="T140" s="14">
        <f t="shared" si="17"/>
        <v>42216.915972222225</v>
      </c>
    </row>
    <row r="141" spans="1:20" ht="32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2">
        <f t="shared" si="12"/>
        <v>1</v>
      </c>
      <c r="P141" s="10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3">
        <f t="shared" si="16"/>
        <v>42187.629305555558</v>
      </c>
      <c r="T141" s="14">
        <f t="shared" si="17"/>
        <v>42197.629305555558</v>
      </c>
    </row>
    <row r="142" spans="1:20" ht="4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2">
        <f t="shared" si="12"/>
        <v>0</v>
      </c>
      <c r="P142" s="10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3">
        <f t="shared" si="16"/>
        <v>42052.906620370377</v>
      </c>
      <c r="T142" s="14">
        <f t="shared" si="17"/>
        <v>42082.864953703705</v>
      </c>
    </row>
    <row r="143" spans="1:20" ht="4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2">
        <f t="shared" si="12"/>
        <v>0.10775</v>
      </c>
      <c r="P143" s="10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3">
        <f t="shared" si="16"/>
        <v>42109.861377314817</v>
      </c>
      <c r="T143" s="14">
        <f t="shared" si="17"/>
        <v>42154.861377314817</v>
      </c>
    </row>
    <row r="144" spans="1:20" ht="4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2">
        <f t="shared" si="12"/>
        <v>3.3333333333333335E-3</v>
      </c>
      <c r="P144" s="10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3">
        <f t="shared" si="16"/>
        <v>41938.601597222223</v>
      </c>
      <c r="T144" s="14">
        <f t="shared" si="17"/>
        <v>41959.643263888887</v>
      </c>
    </row>
    <row r="145" spans="1:20" ht="4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2">
        <f t="shared" si="12"/>
        <v>0</v>
      </c>
      <c r="P145" s="10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3">
        <f t="shared" si="16"/>
        <v>42558.772476851853</v>
      </c>
      <c r="T145" s="14">
        <f t="shared" si="17"/>
        <v>42615.954861111117</v>
      </c>
    </row>
    <row r="146" spans="1:20" ht="4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2">
        <f t="shared" si="12"/>
        <v>0.27600000000000002</v>
      </c>
      <c r="P146" s="10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3">
        <f t="shared" si="16"/>
        <v>42047.470740740748</v>
      </c>
      <c r="T146" s="14">
        <f t="shared" si="17"/>
        <v>42107.429074074076</v>
      </c>
    </row>
    <row r="147" spans="1:20" ht="4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2">
        <f t="shared" si="12"/>
        <v>7.5111111111111115E-2</v>
      </c>
      <c r="P147" s="10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3">
        <f t="shared" si="16"/>
        <v>42200.250601851854</v>
      </c>
      <c r="T147" s="14">
        <f t="shared" si="17"/>
        <v>42227.250601851854</v>
      </c>
    </row>
    <row r="148" spans="1:20" ht="4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2">
        <f t="shared" si="12"/>
        <v>5.7499999999999999E-3</v>
      </c>
      <c r="P148" s="10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3">
        <f t="shared" si="16"/>
        <v>42692.72451388889</v>
      </c>
      <c r="T148" s="14">
        <f t="shared" si="17"/>
        <v>42752.72451388889</v>
      </c>
    </row>
    <row r="149" spans="1:20" ht="32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2">
        <f t="shared" si="12"/>
        <v>0</v>
      </c>
      <c r="P149" s="10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3">
        <f t="shared" si="16"/>
        <v>41969.476157407415</v>
      </c>
      <c r="T149" s="14">
        <f t="shared" si="17"/>
        <v>42012.470833333333</v>
      </c>
    </row>
    <row r="150" spans="1:20" ht="4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2">
        <f t="shared" si="12"/>
        <v>8.0000000000000004E-4</v>
      </c>
      <c r="P150" s="10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3">
        <f t="shared" si="16"/>
        <v>42396.99</v>
      </c>
      <c r="T150" s="14">
        <f t="shared" si="17"/>
        <v>42426.99</v>
      </c>
    </row>
    <row r="151" spans="1:20" ht="4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2">
        <f t="shared" si="12"/>
        <v>9.1999999999999998E-3</v>
      </c>
      <c r="P151" s="10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3">
        <f t="shared" si="16"/>
        <v>41967.880439814813</v>
      </c>
      <c r="T151" s="14">
        <f t="shared" si="17"/>
        <v>41998.041666666664</v>
      </c>
    </row>
    <row r="152" spans="1:20" ht="4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2">
        <f t="shared" si="12"/>
        <v>0.23163076923076922</v>
      </c>
      <c r="P152" s="10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3">
        <f t="shared" si="16"/>
        <v>42089.870162037041</v>
      </c>
      <c r="T152" s="14">
        <f t="shared" si="17"/>
        <v>42149.870162037041</v>
      </c>
    </row>
    <row r="153" spans="1:20" ht="48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2">
        <f t="shared" si="12"/>
        <v>5.5999999999999995E-4</v>
      </c>
      <c r="P153" s="10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3">
        <f t="shared" si="16"/>
        <v>42113.259155092594</v>
      </c>
      <c r="T153" s="14">
        <f t="shared" si="17"/>
        <v>42173.259155092594</v>
      </c>
    </row>
    <row r="154" spans="1:20" ht="32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2">
        <f t="shared" si="12"/>
        <v>7.8947368421052633E-5</v>
      </c>
      <c r="P154" s="10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3">
        <f t="shared" si="16"/>
        <v>41874.785879629628</v>
      </c>
      <c r="T154" s="14">
        <f t="shared" si="17"/>
        <v>41904.785879629628</v>
      </c>
    </row>
    <row r="155" spans="1:20" ht="4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2">
        <f t="shared" si="12"/>
        <v>7.1799999999999998E-3</v>
      </c>
      <c r="P155" s="10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3">
        <f t="shared" si="16"/>
        <v>41933.294490740744</v>
      </c>
      <c r="T155" s="14">
        <f t="shared" si="17"/>
        <v>41975.336157407415</v>
      </c>
    </row>
    <row r="156" spans="1:20" ht="32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2">
        <f t="shared" si="12"/>
        <v>2.6666666666666668E-2</v>
      </c>
      <c r="P156" s="10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3">
        <f t="shared" si="16"/>
        <v>42115.255729166667</v>
      </c>
      <c r="T156" s="14">
        <f t="shared" si="17"/>
        <v>42158.255729166667</v>
      </c>
    </row>
    <row r="157" spans="1:20" ht="64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2">
        <f t="shared" si="12"/>
        <v>6.0000000000000002E-5</v>
      </c>
      <c r="P157" s="10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3">
        <f t="shared" si="16"/>
        <v>42168.267766203709</v>
      </c>
      <c r="T157" s="14">
        <f t="shared" si="17"/>
        <v>42208.267766203709</v>
      </c>
    </row>
    <row r="158" spans="1:20" ht="48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2">
        <f t="shared" si="12"/>
        <v>5.0999999999999997E-2</v>
      </c>
      <c r="P158" s="10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3">
        <f t="shared" si="16"/>
        <v>41793.833287037043</v>
      </c>
      <c r="T158" s="14">
        <f t="shared" si="17"/>
        <v>41853.833287037043</v>
      </c>
    </row>
    <row r="159" spans="1:20" ht="4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2">
        <f t="shared" si="12"/>
        <v>2.671118530884808E-3</v>
      </c>
      <c r="P159" s="10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3">
        <f t="shared" si="16"/>
        <v>42396.620046296295</v>
      </c>
      <c r="T159" s="14">
        <f t="shared" si="17"/>
        <v>42426.620046296295</v>
      </c>
    </row>
    <row r="160" spans="1:20" ht="4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2">
        <f t="shared" si="12"/>
        <v>0</v>
      </c>
      <c r="P160" s="10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3">
        <f t="shared" si="16"/>
        <v>41903.785046296296</v>
      </c>
      <c r="T160" s="14">
        <f t="shared" si="17"/>
        <v>41933.785046296296</v>
      </c>
    </row>
    <row r="161" spans="1:20" ht="48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2">
        <f t="shared" si="12"/>
        <v>2.0000000000000002E-5</v>
      </c>
      <c r="P161" s="10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3">
        <f t="shared" si="16"/>
        <v>42514.142881944448</v>
      </c>
      <c r="T161" s="14">
        <f t="shared" si="17"/>
        <v>42554.142881944448</v>
      </c>
    </row>
    <row r="162" spans="1:20" ht="4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2">
        <f t="shared" si="12"/>
        <v>0</v>
      </c>
      <c r="P162" s="10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3">
        <f t="shared" si="16"/>
        <v>42171.621423611112</v>
      </c>
      <c r="T162" s="14">
        <f t="shared" si="17"/>
        <v>42231.621423611112</v>
      </c>
    </row>
    <row r="163" spans="1:20" ht="4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2">
        <f t="shared" si="12"/>
        <v>1E-4</v>
      </c>
      <c r="P163" s="10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3">
        <f t="shared" si="16"/>
        <v>41792.395775462966</v>
      </c>
      <c r="T163" s="14">
        <f t="shared" si="17"/>
        <v>41822.395775462966</v>
      </c>
    </row>
    <row r="164" spans="1:20" ht="4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2">
        <f t="shared" si="12"/>
        <v>0.15535714285714286</v>
      </c>
      <c r="P164" s="10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3">
        <f t="shared" si="16"/>
        <v>41834.835138888891</v>
      </c>
      <c r="T164" s="14">
        <f t="shared" si="17"/>
        <v>41867.695833333339</v>
      </c>
    </row>
    <row r="165" spans="1:20" ht="64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2">
        <f t="shared" si="12"/>
        <v>0</v>
      </c>
      <c r="P165" s="10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3">
        <f t="shared" si="16"/>
        <v>42243.669606481482</v>
      </c>
      <c r="T165" s="14">
        <f t="shared" si="17"/>
        <v>42277.708333333336</v>
      </c>
    </row>
    <row r="166" spans="1:20" ht="4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2">
        <f t="shared" si="12"/>
        <v>5.3333333333333332E-3</v>
      </c>
      <c r="P166" s="10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3">
        <f t="shared" si="16"/>
        <v>41841.471076388894</v>
      </c>
      <c r="T166" s="14">
        <f t="shared" si="17"/>
        <v>41901.471076388894</v>
      </c>
    </row>
    <row r="167" spans="1:20" ht="32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2">
        <f t="shared" si="12"/>
        <v>0</v>
      </c>
      <c r="P167" s="10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3">
        <f t="shared" si="16"/>
        <v>42351.367175925923</v>
      </c>
      <c r="T167" s="14">
        <f t="shared" si="17"/>
        <v>42381.367175925923</v>
      </c>
    </row>
    <row r="168" spans="1:20" ht="4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2">
        <f t="shared" si="12"/>
        <v>0.6</v>
      </c>
      <c r="P168" s="10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3">
        <f t="shared" si="16"/>
        <v>42720.784282407411</v>
      </c>
      <c r="T168" s="14">
        <f t="shared" si="17"/>
        <v>42750.784282407411</v>
      </c>
    </row>
    <row r="169" spans="1:20" ht="4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2">
        <f t="shared" si="12"/>
        <v>1E-4</v>
      </c>
      <c r="P169" s="10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3">
        <f t="shared" si="16"/>
        <v>42160.635821759257</v>
      </c>
      <c r="T169" s="14">
        <f t="shared" si="17"/>
        <v>42220.635821759257</v>
      </c>
    </row>
    <row r="170" spans="1:20" ht="4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2">
        <f t="shared" si="12"/>
        <v>4.0625000000000001E-2</v>
      </c>
      <c r="P170" s="10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3">
        <f t="shared" si="16"/>
        <v>42052.543634259266</v>
      </c>
      <c r="T170" s="14">
        <f t="shared" si="17"/>
        <v>42082.501967592594</v>
      </c>
    </row>
    <row r="171" spans="1:20" ht="4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2">
        <f t="shared" si="12"/>
        <v>0.224</v>
      </c>
      <c r="P171" s="10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3">
        <f t="shared" si="16"/>
        <v>41900.213645833333</v>
      </c>
      <c r="T171" s="14">
        <f t="shared" si="17"/>
        <v>41930.213645833333</v>
      </c>
    </row>
    <row r="172" spans="1:20" ht="4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2">
        <f t="shared" si="12"/>
        <v>3.2500000000000001E-2</v>
      </c>
      <c r="P172" s="10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3">
        <f t="shared" si="16"/>
        <v>42216.686145833337</v>
      </c>
      <c r="T172" s="14">
        <f t="shared" si="17"/>
        <v>42245.936111111114</v>
      </c>
    </row>
    <row r="173" spans="1:20" ht="4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2">
        <f t="shared" si="12"/>
        <v>2.0000000000000002E-5</v>
      </c>
      <c r="P173" s="10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3">
        <f t="shared" si="16"/>
        <v>42533.889050925929</v>
      </c>
      <c r="T173" s="14">
        <f t="shared" si="17"/>
        <v>42593.889050925929</v>
      </c>
    </row>
    <row r="174" spans="1:20" ht="4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2">
        <f t="shared" si="12"/>
        <v>0</v>
      </c>
      <c r="P174" s="10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3">
        <f t="shared" si="16"/>
        <v>42047.103275462963</v>
      </c>
      <c r="T174" s="14">
        <f t="shared" si="17"/>
        <v>42082.061608796299</v>
      </c>
    </row>
    <row r="175" spans="1:20" ht="4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2">
        <f t="shared" si="12"/>
        <v>0</v>
      </c>
      <c r="P175" s="10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3">
        <f t="shared" si="16"/>
        <v>42033.281342592592</v>
      </c>
      <c r="T175" s="14">
        <f t="shared" si="17"/>
        <v>42063.281342592592</v>
      </c>
    </row>
    <row r="176" spans="1:20" ht="4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2">
        <f t="shared" si="12"/>
        <v>0</v>
      </c>
      <c r="P176" s="10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3">
        <f t="shared" si="16"/>
        <v>42072.467314814821</v>
      </c>
      <c r="T176" s="14">
        <f t="shared" si="17"/>
        <v>42132.467314814821</v>
      </c>
    </row>
    <row r="177" spans="1:20" ht="4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2">
        <f t="shared" si="12"/>
        <v>6.4850000000000005E-2</v>
      </c>
      <c r="P177" s="10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3">
        <f t="shared" si="16"/>
        <v>41855.486238425925</v>
      </c>
      <c r="T177" s="14">
        <f t="shared" si="17"/>
        <v>41880.486238425925</v>
      </c>
    </row>
    <row r="178" spans="1:20" ht="4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2">
        <f t="shared" si="12"/>
        <v>0</v>
      </c>
      <c r="P178" s="10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3">
        <f t="shared" si="16"/>
        <v>42191.532395833339</v>
      </c>
      <c r="T178" s="14">
        <f t="shared" si="17"/>
        <v>42221.532395833339</v>
      </c>
    </row>
    <row r="179" spans="1:20" ht="32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2">
        <f t="shared" si="12"/>
        <v>0.4</v>
      </c>
      <c r="P179" s="10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3">
        <f t="shared" si="16"/>
        <v>42069.756087962967</v>
      </c>
      <c r="T179" s="14">
        <f t="shared" si="17"/>
        <v>42086.714421296296</v>
      </c>
    </row>
    <row r="180" spans="1:20" ht="32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2">
        <f t="shared" si="12"/>
        <v>0</v>
      </c>
      <c r="P180" s="10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3">
        <f t="shared" si="16"/>
        <v>42304.663715277777</v>
      </c>
      <c r="T180" s="14">
        <f t="shared" si="17"/>
        <v>42334.705381944448</v>
      </c>
    </row>
    <row r="181" spans="1:20" ht="32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2">
        <f t="shared" si="12"/>
        <v>0.2</v>
      </c>
      <c r="P181" s="10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3">
        <f t="shared" si="16"/>
        <v>42402.788831018523</v>
      </c>
      <c r="T181" s="14">
        <f t="shared" si="17"/>
        <v>42432.788831018523</v>
      </c>
    </row>
    <row r="182" spans="1:20" ht="4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2">
        <f t="shared" si="12"/>
        <v>0.33416666666666667</v>
      </c>
      <c r="P182" s="10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3">
        <f t="shared" si="16"/>
        <v>42067.699571759258</v>
      </c>
      <c r="T182" s="14">
        <f t="shared" si="17"/>
        <v>42107.500000000007</v>
      </c>
    </row>
    <row r="183" spans="1:20" ht="4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2">
        <f t="shared" si="12"/>
        <v>0.21092608822670172</v>
      </c>
      <c r="P183" s="10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3">
        <f t="shared" si="16"/>
        <v>42147.450173611112</v>
      </c>
      <c r="T183" s="14">
        <f t="shared" si="17"/>
        <v>42177.450173611112</v>
      </c>
    </row>
    <row r="184" spans="1:20" ht="4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2">
        <f t="shared" si="12"/>
        <v>0</v>
      </c>
      <c r="P184" s="10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3">
        <f t="shared" si="16"/>
        <v>42711.720277777778</v>
      </c>
      <c r="T184" s="14">
        <f t="shared" si="17"/>
        <v>42741.720277777778</v>
      </c>
    </row>
    <row r="185" spans="1:20" ht="16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2">
        <f t="shared" si="12"/>
        <v>0.35855999999999999</v>
      </c>
      <c r="P185" s="10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3">
        <f t="shared" si="16"/>
        <v>41939.518634259264</v>
      </c>
      <c r="T185" s="14">
        <f t="shared" si="17"/>
        <v>41969.560300925928</v>
      </c>
    </row>
    <row r="186" spans="1:20" ht="4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2">
        <f t="shared" si="12"/>
        <v>3.4000000000000002E-2</v>
      </c>
      <c r="P186" s="10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3">
        <f t="shared" si="16"/>
        <v>41825.499560185192</v>
      </c>
      <c r="T186" s="14">
        <f t="shared" si="17"/>
        <v>41882.874305555561</v>
      </c>
    </row>
    <row r="187" spans="1:20" ht="16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2">
        <f t="shared" si="12"/>
        <v>5.5E-2</v>
      </c>
      <c r="P187" s="10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3">
        <f t="shared" si="16"/>
        <v>42570.619664351856</v>
      </c>
      <c r="T187" s="14">
        <f t="shared" si="17"/>
        <v>42600.619664351856</v>
      </c>
    </row>
    <row r="188" spans="1:20" ht="4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2">
        <f t="shared" si="12"/>
        <v>0</v>
      </c>
      <c r="P188" s="10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3">
        <f t="shared" si="16"/>
        <v>42767.521226851859</v>
      </c>
      <c r="T188" s="14">
        <f t="shared" si="17"/>
        <v>42797.541666666664</v>
      </c>
    </row>
    <row r="189" spans="1:20" ht="32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2">
        <f t="shared" si="12"/>
        <v>0.16</v>
      </c>
      <c r="P189" s="10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3">
        <f t="shared" si="16"/>
        <v>42181.942789351851</v>
      </c>
      <c r="T189" s="14">
        <f t="shared" si="17"/>
        <v>42205.999305555561</v>
      </c>
    </row>
    <row r="190" spans="1:20" ht="4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2">
        <f t="shared" si="12"/>
        <v>0</v>
      </c>
      <c r="P190" s="10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3">
        <f t="shared" si="16"/>
        <v>41856.891377314816</v>
      </c>
      <c r="T190" s="14">
        <f t="shared" si="17"/>
        <v>41886.891377314816</v>
      </c>
    </row>
    <row r="191" spans="1:20" ht="4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2">
        <f t="shared" si="12"/>
        <v>6.8999999999999997E-4</v>
      </c>
      <c r="P191" s="10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3">
        <f t="shared" si="16"/>
        <v>42556.399039351854</v>
      </c>
      <c r="T191" s="14">
        <f t="shared" si="17"/>
        <v>42616.399039351854</v>
      </c>
    </row>
    <row r="192" spans="1:20" ht="16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2">
        <f t="shared" si="12"/>
        <v>4.1666666666666666E-3</v>
      </c>
      <c r="P192" s="10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3">
        <f t="shared" si="16"/>
        <v>42527.359328703707</v>
      </c>
      <c r="T192" s="14">
        <f t="shared" si="17"/>
        <v>42537.359328703707</v>
      </c>
    </row>
    <row r="193" spans="1:20" ht="4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2">
        <f t="shared" si="12"/>
        <v>0.05</v>
      </c>
      <c r="P193" s="10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3">
        <f t="shared" si="16"/>
        <v>42239.149745370371</v>
      </c>
      <c r="T193" s="14">
        <f t="shared" si="17"/>
        <v>42279.149745370371</v>
      </c>
    </row>
    <row r="194" spans="1:20" ht="48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2">
        <f t="shared" si="12"/>
        <v>1.7E-5</v>
      </c>
      <c r="P194" s="10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3">
        <f t="shared" si="16"/>
        <v>41899.500370370377</v>
      </c>
      <c r="T194" s="14">
        <f t="shared" si="17"/>
        <v>41929.500370370377</v>
      </c>
    </row>
    <row r="195" spans="1:20" ht="48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2">
        <f t="shared" ref="O195:O258" si="18">E195/D195</f>
        <v>0</v>
      </c>
      <c r="P195" s="10" t="e">
        <f t="shared" ref="P195:P258" si="19">E195/L195</f>
        <v>#DIV/0!</v>
      </c>
      <c r="Q195" s="3" t="str">
        <f t="shared" ref="Q195:Q258" si="20">LEFT(N195,FIND("/",N195)-1)</f>
        <v>film &amp; video</v>
      </c>
      <c r="R195" s="3" t="str">
        <f t="shared" ref="R195:R258" si="21">RIGHT(N195,LEN(N195)-FIND("/",N195))</f>
        <v>drama</v>
      </c>
      <c r="S195" s="13">
        <f t="shared" ref="S195:S258" si="22">(J195/86400)+25569+(-7/24)</f>
        <v>41911.643125000002</v>
      </c>
      <c r="T195" s="14">
        <f t="shared" ref="T195:T258" si="23">(I195/86400)+25569+(-7/24)</f>
        <v>41971.684791666667</v>
      </c>
    </row>
    <row r="196" spans="1:20" ht="4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2">
        <f t="shared" si="18"/>
        <v>1.1999999999999999E-3</v>
      </c>
      <c r="P196" s="10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3">
        <f t="shared" si="22"/>
        <v>42375.70521990741</v>
      </c>
      <c r="T196" s="14">
        <f t="shared" si="23"/>
        <v>42435.70521990741</v>
      </c>
    </row>
    <row r="197" spans="1:20" ht="4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2">
        <f t="shared" si="18"/>
        <v>0</v>
      </c>
      <c r="P197" s="10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3">
        <f t="shared" si="22"/>
        <v>42135.378842592596</v>
      </c>
      <c r="T197" s="14">
        <f t="shared" si="23"/>
        <v>42195.378842592596</v>
      </c>
    </row>
    <row r="198" spans="1:20" ht="4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2">
        <f t="shared" si="18"/>
        <v>0.41857142857142859</v>
      </c>
      <c r="P198" s="10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3">
        <f t="shared" si="22"/>
        <v>42259.251134259262</v>
      </c>
      <c r="T198" s="14">
        <f t="shared" si="23"/>
        <v>42287.583333333336</v>
      </c>
    </row>
    <row r="199" spans="1:20" ht="4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2">
        <f t="shared" si="18"/>
        <v>0.1048</v>
      </c>
      <c r="P199" s="10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3">
        <f t="shared" si="22"/>
        <v>42741.556712962971</v>
      </c>
      <c r="T199" s="14">
        <f t="shared" si="23"/>
        <v>42783.583333333336</v>
      </c>
    </row>
    <row r="200" spans="1:20" ht="4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2">
        <f t="shared" si="18"/>
        <v>1.116E-2</v>
      </c>
      <c r="P200" s="10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3">
        <f t="shared" si="22"/>
        <v>41887.091689814821</v>
      </c>
      <c r="T200" s="14">
        <f t="shared" si="23"/>
        <v>41917.091689814821</v>
      </c>
    </row>
    <row r="201" spans="1:20" ht="4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2">
        <f t="shared" si="18"/>
        <v>0</v>
      </c>
      <c r="P201" s="10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3">
        <f t="shared" si="22"/>
        <v>42583.832199074073</v>
      </c>
      <c r="T201" s="14">
        <f t="shared" si="23"/>
        <v>42613.832199074073</v>
      </c>
    </row>
    <row r="202" spans="1:20" ht="32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2">
        <f t="shared" si="18"/>
        <v>0.26192500000000002</v>
      </c>
      <c r="P202" s="10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3">
        <f t="shared" si="22"/>
        <v>41866.791701388887</v>
      </c>
      <c r="T202" s="14">
        <f t="shared" si="23"/>
        <v>41896.791701388887</v>
      </c>
    </row>
    <row r="203" spans="1:20" ht="4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2">
        <f t="shared" si="18"/>
        <v>0.58461538461538465</v>
      </c>
      <c r="P203" s="10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3">
        <f t="shared" si="22"/>
        <v>42023.526956018519</v>
      </c>
      <c r="T203" s="14">
        <f t="shared" si="23"/>
        <v>42043.526956018519</v>
      </c>
    </row>
    <row r="204" spans="1:20" ht="16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2">
        <f t="shared" si="18"/>
        <v>0</v>
      </c>
      <c r="P204" s="10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3">
        <f t="shared" si="22"/>
        <v>42255.636157407411</v>
      </c>
      <c r="T204" s="14">
        <f t="shared" si="23"/>
        <v>42285.582638888889</v>
      </c>
    </row>
    <row r="205" spans="1:20" ht="4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2">
        <f t="shared" si="18"/>
        <v>0.2984</v>
      </c>
      <c r="P205" s="10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3">
        <f t="shared" si="22"/>
        <v>41973.556296296294</v>
      </c>
      <c r="T205" s="14">
        <f t="shared" si="23"/>
        <v>42033.556296296294</v>
      </c>
    </row>
    <row r="206" spans="1:20" ht="4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2">
        <f t="shared" si="18"/>
        <v>0.50721666666666665</v>
      </c>
      <c r="P206" s="10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3">
        <f t="shared" si="22"/>
        <v>42556.291701388887</v>
      </c>
      <c r="T206" s="14">
        <f t="shared" si="23"/>
        <v>42586.291701388887</v>
      </c>
    </row>
    <row r="207" spans="1:20" ht="4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2">
        <f t="shared" si="18"/>
        <v>0.16250000000000001</v>
      </c>
      <c r="P207" s="10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3">
        <f t="shared" si="22"/>
        <v>42248.340532407405</v>
      </c>
      <c r="T207" s="14">
        <f t="shared" si="23"/>
        <v>42283.340532407405</v>
      </c>
    </row>
    <row r="208" spans="1:20" ht="4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2">
        <f t="shared" si="18"/>
        <v>0</v>
      </c>
      <c r="P208" s="10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3">
        <f t="shared" si="22"/>
        <v>42566.712766203702</v>
      </c>
      <c r="T208" s="14">
        <f t="shared" si="23"/>
        <v>42587.712766203702</v>
      </c>
    </row>
    <row r="209" spans="1:20" ht="4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2">
        <f t="shared" si="18"/>
        <v>0.15214285714285714</v>
      </c>
      <c r="P209" s="10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3">
        <f t="shared" si="22"/>
        <v>41977.905532407407</v>
      </c>
      <c r="T209" s="14">
        <f t="shared" si="23"/>
        <v>42007.905532407407</v>
      </c>
    </row>
    <row r="210" spans="1:20" ht="48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2">
        <f t="shared" si="18"/>
        <v>0</v>
      </c>
      <c r="P210" s="10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3">
        <f t="shared" si="22"/>
        <v>41959.078321759262</v>
      </c>
      <c r="T210" s="14">
        <f t="shared" si="23"/>
        <v>41989.078321759262</v>
      </c>
    </row>
    <row r="211" spans="1:20" ht="4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2">
        <f t="shared" si="18"/>
        <v>0</v>
      </c>
      <c r="P211" s="10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3">
        <f t="shared" si="22"/>
        <v>42165.631192129636</v>
      </c>
      <c r="T211" s="14">
        <f t="shared" si="23"/>
        <v>42195.631192129636</v>
      </c>
    </row>
    <row r="212" spans="1:20" ht="4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2">
        <f t="shared" si="18"/>
        <v>0.2525</v>
      </c>
      <c r="P212" s="10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3">
        <f t="shared" si="22"/>
        <v>42248.773055555554</v>
      </c>
      <c r="T212" s="14">
        <f t="shared" si="23"/>
        <v>42277.916666666664</v>
      </c>
    </row>
    <row r="213" spans="1:20" ht="4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2">
        <f t="shared" si="18"/>
        <v>0.44600000000000001</v>
      </c>
      <c r="P213" s="10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3">
        <f t="shared" si="22"/>
        <v>42235.868252314816</v>
      </c>
      <c r="T213" s="14">
        <f t="shared" si="23"/>
        <v>42265.868252314816</v>
      </c>
    </row>
    <row r="214" spans="1:20" ht="32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2">
        <f t="shared" si="18"/>
        <v>1.5873015873015873E-4</v>
      </c>
      <c r="P214" s="10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3">
        <f t="shared" si="22"/>
        <v>42416.58935185185</v>
      </c>
      <c r="T214" s="14">
        <f t="shared" si="23"/>
        <v>42476.547685185193</v>
      </c>
    </row>
    <row r="215" spans="1:20" ht="4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2">
        <f t="shared" si="18"/>
        <v>4.0000000000000002E-4</v>
      </c>
      <c r="P215" s="10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3">
        <f t="shared" si="22"/>
        <v>42202.302627314821</v>
      </c>
      <c r="T215" s="14">
        <f t="shared" si="23"/>
        <v>42232.296307870369</v>
      </c>
    </row>
    <row r="216" spans="1:20" ht="4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2">
        <f t="shared" si="18"/>
        <v>8.0000000000000007E-5</v>
      </c>
      <c r="P216" s="10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3">
        <f t="shared" si="22"/>
        <v>42009.348946759266</v>
      </c>
      <c r="T216" s="14">
        <f t="shared" si="23"/>
        <v>42069.348946759266</v>
      </c>
    </row>
    <row r="217" spans="1:20" ht="4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2">
        <f t="shared" si="18"/>
        <v>2.2727272727272726E-3</v>
      </c>
      <c r="P217" s="10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3">
        <f t="shared" si="22"/>
        <v>42374.938449074078</v>
      </c>
      <c r="T217" s="14">
        <f t="shared" si="23"/>
        <v>42417.707638888889</v>
      </c>
    </row>
    <row r="218" spans="1:20" ht="4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2">
        <f t="shared" si="18"/>
        <v>0.55698440000000005</v>
      </c>
      <c r="P218" s="10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3">
        <f t="shared" si="22"/>
        <v>42066.667094907411</v>
      </c>
      <c r="T218" s="14">
        <f t="shared" si="23"/>
        <v>42116.625428240739</v>
      </c>
    </row>
    <row r="219" spans="1:20" ht="16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2">
        <f t="shared" si="18"/>
        <v>0.11942999999999999</v>
      </c>
      <c r="P219" s="10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3">
        <f t="shared" si="22"/>
        <v>41970.348946759266</v>
      </c>
      <c r="T219" s="14">
        <f t="shared" si="23"/>
        <v>42001.348946759266</v>
      </c>
    </row>
    <row r="220" spans="1:20" ht="4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2">
        <f t="shared" si="18"/>
        <v>0.02</v>
      </c>
      <c r="P220" s="10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3">
        <f t="shared" si="22"/>
        <v>42079.336678240747</v>
      </c>
      <c r="T220" s="14">
        <f t="shared" si="23"/>
        <v>42139.336678240747</v>
      </c>
    </row>
    <row r="221" spans="1:20" ht="32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2">
        <f t="shared" si="18"/>
        <v>0.17630000000000001</v>
      </c>
      <c r="P221" s="10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3">
        <f t="shared" si="22"/>
        <v>42429.03501157408</v>
      </c>
      <c r="T221" s="14">
        <f t="shared" si="23"/>
        <v>42460.999305555561</v>
      </c>
    </row>
    <row r="222" spans="1:20" ht="4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2">
        <f t="shared" si="18"/>
        <v>7.1999999999999998E-3</v>
      </c>
      <c r="P222" s="10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3">
        <f t="shared" si="22"/>
        <v>42195.352199074077</v>
      </c>
      <c r="T222" s="14">
        <f t="shared" si="23"/>
        <v>42236.545833333337</v>
      </c>
    </row>
    <row r="223" spans="1:20" ht="16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2">
        <f t="shared" si="18"/>
        <v>0</v>
      </c>
      <c r="P223" s="10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3">
        <f t="shared" si="22"/>
        <v>42031.545879629637</v>
      </c>
      <c r="T223" s="14">
        <f t="shared" si="23"/>
        <v>42091.504212962966</v>
      </c>
    </row>
    <row r="224" spans="1:20" ht="4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2">
        <f t="shared" si="18"/>
        <v>0.13</v>
      </c>
      <c r="P224" s="10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3">
        <f t="shared" si="22"/>
        <v>42031.478217592594</v>
      </c>
      <c r="T224" s="14">
        <f t="shared" si="23"/>
        <v>42089.818749999999</v>
      </c>
    </row>
    <row r="225" spans="1:20" ht="48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2">
        <f t="shared" si="18"/>
        <v>0</v>
      </c>
      <c r="P225" s="10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3">
        <f t="shared" si="22"/>
        <v>42481.756365740745</v>
      </c>
      <c r="T225" s="14">
        <f t="shared" si="23"/>
        <v>42511.753472222226</v>
      </c>
    </row>
    <row r="226" spans="1:20" ht="48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2">
        <f t="shared" si="18"/>
        <v>0</v>
      </c>
      <c r="P226" s="10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3">
        <f t="shared" si="22"/>
        <v>42134.943587962967</v>
      </c>
      <c r="T226" s="14">
        <f t="shared" si="23"/>
        <v>42194.943587962967</v>
      </c>
    </row>
    <row r="227" spans="1:20" ht="4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2">
        <f t="shared" si="18"/>
        <v>0</v>
      </c>
      <c r="P227" s="10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3">
        <f t="shared" si="22"/>
        <v>42438.669606481482</v>
      </c>
      <c r="T227" s="14">
        <f t="shared" si="23"/>
        <v>42468.627939814818</v>
      </c>
    </row>
    <row r="228" spans="1:20" ht="32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2">
        <f t="shared" si="18"/>
        <v>8.6206896551724137E-3</v>
      </c>
      <c r="P228" s="10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3">
        <f t="shared" si="22"/>
        <v>42106.374351851853</v>
      </c>
      <c r="T228" s="14">
        <f t="shared" si="23"/>
        <v>42155.103472222225</v>
      </c>
    </row>
    <row r="229" spans="1:20" ht="4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2">
        <f t="shared" si="18"/>
        <v>0</v>
      </c>
      <c r="P229" s="10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3">
        <f t="shared" si="22"/>
        <v>42164.602326388893</v>
      </c>
      <c r="T229" s="14">
        <f t="shared" si="23"/>
        <v>42194.602326388893</v>
      </c>
    </row>
    <row r="230" spans="1:20" ht="32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2">
        <f t="shared" si="18"/>
        <v>0</v>
      </c>
      <c r="P230" s="10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3">
        <f t="shared" si="22"/>
        <v>42096.394733796296</v>
      </c>
      <c r="T230" s="14">
        <f t="shared" si="23"/>
        <v>42156.394733796296</v>
      </c>
    </row>
    <row r="231" spans="1:20" ht="4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2">
        <f t="shared" si="18"/>
        <v>0</v>
      </c>
      <c r="P231" s="10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3">
        <f t="shared" si="22"/>
        <v>42383.642326388894</v>
      </c>
      <c r="T231" s="14">
        <f t="shared" si="23"/>
        <v>42413.642326388894</v>
      </c>
    </row>
    <row r="232" spans="1:20" ht="4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2">
        <f t="shared" si="18"/>
        <v>4.0000000000000001E-3</v>
      </c>
      <c r="P232" s="10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3">
        <f t="shared" si="22"/>
        <v>42129.485543981486</v>
      </c>
      <c r="T232" s="14">
        <f t="shared" si="23"/>
        <v>42159.485543981486</v>
      </c>
    </row>
    <row r="233" spans="1:20" ht="4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2">
        <f t="shared" si="18"/>
        <v>0</v>
      </c>
      <c r="P233" s="10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3">
        <f t="shared" si="22"/>
        <v>42341.667256944442</v>
      </c>
      <c r="T233" s="14">
        <f t="shared" si="23"/>
        <v>42371.667256944442</v>
      </c>
    </row>
    <row r="234" spans="1:20" ht="4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2">
        <f t="shared" si="18"/>
        <v>2.75E-2</v>
      </c>
      <c r="P234" s="10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3">
        <f t="shared" si="22"/>
        <v>42032.534097222226</v>
      </c>
      <c r="T234" s="14">
        <f t="shared" si="23"/>
        <v>42062.534097222226</v>
      </c>
    </row>
    <row r="235" spans="1:20" ht="4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2">
        <f t="shared" si="18"/>
        <v>0</v>
      </c>
      <c r="P235" s="10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3">
        <f t="shared" si="22"/>
        <v>42612.620046296295</v>
      </c>
      <c r="T235" s="14">
        <f t="shared" si="23"/>
        <v>42642.620046296295</v>
      </c>
    </row>
    <row r="236" spans="1:20" ht="4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2">
        <f t="shared" si="18"/>
        <v>0.40100000000000002</v>
      </c>
      <c r="P236" s="10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3">
        <f t="shared" si="22"/>
        <v>42135.743738425932</v>
      </c>
      <c r="T236" s="14">
        <f t="shared" si="23"/>
        <v>42175.743738425932</v>
      </c>
    </row>
    <row r="237" spans="1:20" ht="32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2">
        <f t="shared" si="18"/>
        <v>0</v>
      </c>
      <c r="P237" s="10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3">
        <f t="shared" si="22"/>
        <v>42164.61686342593</v>
      </c>
      <c r="T237" s="14">
        <f t="shared" si="23"/>
        <v>42194.61686342593</v>
      </c>
    </row>
    <row r="238" spans="1:20" ht="4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2">
        <f t="shared" si="18"/>
        <v>0</v>
      </c>
      <c r="P238" s="10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3">
        <f t="shared" si="22"/>
        <v>42320.792812500003</v>
      </c>
      <c r="T238" s="14">
        <f t="shared" si="23"/>
        <v>42373.708333333336</v>
      </c>
    </row>
    <row r="239" spans="1:20" ht="16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2">
        <f t="shared" si="18"/>
        <v>3.3333333333333335E-3</v>
      </c>
      <c r="P239" s="10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3">
        <f t="shared" si="22"/>
        <v>42377.285520833335</v>
      </c>
      <c r="T239" s="14">
        <f t="shared" si="23"/>
        <v>42437.285520833335</v>
      </c>
    </row>
    <row r="240" spans="1:20" ht="4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2">
        <f t="shared" si="18"/>
        <v>0</v>
      </c>
      <c r="P240" s="10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3">
        <f t="shared" si="22"/>
        <v>42713.670833333337</v>
      </c>
      <c r="T240" s="14">
        <f t="shared" si="23"/>
        <v>42734.083333333336</v>
      </c>
    </row>
    <row r="241" spans="1:20" ht="4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2">
        <f t="shared" si="18"/>
        <v>0.25</v>
      </c>
      <c r="P241" s="10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3">
        <f t="shared" si="22"/>
        <v>42296.81863425926</v>
      </c>
      <c r="T241" s="14">
        <f t="shared" si="23"/>
        <v>42316.208333333336</v>
      </c>
    </row>
    <row r="242" spans="1:20" ht="4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2">
        <f t="shared" si="18"/>
        <v>1.0763413333333334</v>
      </c>
      <c r="P242" s="10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3">
        <f t="shared" si="22"/>
        <v>41354.416793981487</v>
      </c>
      <c r="T242" s="14">
        <f t="shared" si="23"/>
        <v>41399.416793981487</v>
      </c>
    </row>
    <row r="243" spans="1:20" ht="4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2">
        <f t="shared" si="18"/>
        <v>1.1263736263736264</v>
      </c>
      <c r="P243" s="10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3">
        <f t="shared" si="22"/>
        <v>41949.4062962963</v>
      </c>
      <c r="T243" s="14">
        <f t="shared" si="23"/>
        <v>41994.4062962963</v>
      </c>
    </row>
    <row r="244" spans="1:20" ht="4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2">
        <f t="shared" si="18"/>
        <v>1.1346153846153846</v>
      </c>
      <c r="P244" s="10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3">
        <f t="shared" si="22"/>
        <v>40862.201273148152</v>
      </c>
      <c r="T244" s="14">
        <f t="shared" si="23"/>
        <v>40897.201273148152</v>
      </c>
    </row>
    <row r="245" spans="1:20" ht="4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2">
        <f t="shared" si="18"/>
        <v>1.0259199999999999</v>
      </c>
      <c r="P245" s="10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3">
        <f t="shared" si="22"/>
        <v>41661.755833333336</v>
      </c>
      <c r="T245" s="14">
        <f t="shared" si="23"/>
        <v>41691.755833333336</v>
      </c>
    </row>
    <row r="246" spans="1:20" ht="48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2">
        <f t="shared" si="18"/>
        <v>1.1375714285714287</v>
      </c>
      <c r="P246" s="10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3">
        <f t="shared" si="22"/>
        <v>40213.03193287037</v>
      </c>
      <c r="T246" s="14">
        <f t="shared" si="23"/>
        <v>40253.004166666673</v>
      </c>
    </row>
    <row r="247" spans="1:20" ht="4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2">
        <f t="shared" si="18"/>
        <v>1.0371999999999999</v>
      </c>
      <c r="P247" s="10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3">
        <f t="shared" si="22"/>
        <v>41106.761400462965</v>
      </c>
      <c r="T247" s="14">
        <f t="shared" si="23"/>
        <v>41136.761400462965</v>
      </c>
    </row>
    <row r="248" spans="1:20" ht="4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2">
        <f t="shared" si="18"/>
        <v>3.0546000000000002</v>
      </c>
      <c r="P248" s="10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3">
        <f t="shared" si="22"/>
        <v>40480.071817129632</v>
      </c>
      <c r="T248" s="14">
        <f t="shared" si="23"/>
        <v>40530.113483796296</v>
      </c>
    </row>
    <row r="249" spans="1:20" ht="64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2">
        <f t="shared" si="18"/>
        <v>1.341</v>
      </c>
      <c r="P249" s="10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3">
        <f t="shared" si="22"/>
        <v>40430.312662037039</v>
      </c>
      <c r="T249" s="14">
        <f t="shared" si="23"/>
        <v>40466.86041666667</v>
      </c>
    </row>
    <row r="250" spans="1:20" ht="48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2">
        <f t="shared" si="18"/>
        <v>1.0133294117647058</v>
      </c>
      <c r="P250" s="10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3">
        <f t="shared" si="22"/>
        <v>40870.48274305556</v>
      </c>
      <c r="T250" s="14">
        <f t="shared" si="23"/>
        <v>40915.48274305556</v>
      </c>
    </row>
    <row r="251" spans="1:20" ht="48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2">
        <f t="shared" si="18"/>
        <v>1.1292</v>
      </c>
      <c r="P251" s="10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3">
        <f t="shared" si="22"/>
        <v>40332.63217592593</v>
      </c>
      <c r="T251" s="14">
        <f t="shared" si="23"/>
        <v>40412.444444444445</v>
      </c>
    </row>
    <row r="252" spans="1:20" ht="4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2">
        <f t="shared" si="18"/>
        <v>1.0558333333333334</v>
      </c>
      <c r="P252" s="10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3">
        <f t="shared" si="22"/>
        <v>41401.274201388893</v>
      </c>
      <c r="T252" s="14">
        <f t="shared" si="23"/>
        <v>41431.274201388893</v>
      </c>
    </row>
    <row r="253" spans="1:20" ht="4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2">
        <f t="shared" si="18"/>
        <v>1.2557142857142858</v>
      </c>
      <c r="P253" s="10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3">
        <f t="shared" si="22"/>
        <v>41013.49590277778</v>
      </c>
      <c r="T253" s="14">
        <f t="shared" si="23"/>
        <v>41045.5</v>
      </c>
    </row>
    <row r="254" spans="1:20" ht="4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2">
        <f t="shared" si="18"/>
        <v>1.8455999999999999</v>
      </c>
      <c r="P254" s="10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3">
        <f t="shared" si="22"/>
        <v>40266.371041666665</v>
      </c>
      <c r="T254" s="14">
        <f t="shared" si="23"/>
        <v>40329.874305555561</v>
      </c>
    </row>
    <row r="255" spans="1:20" ht="48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2">
        <f t="shared" si="18"/>
        <v>1.0073333333333334</v>
      </c>
      <c r="P255" s="10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3">
        <f t="shared" si="22"/>
        <v>40924.359201388892</v>
      </c>
      <c r="T255" s="14">
        <f t="shared" si="23"/>
        <v>40954.359201388892</v>
      </c>
    </row>
    <row r="256" spans="1:20" ht="4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2">
        <f t="shared" si="18"/>
        <v>1.1694724999999999</v>
      </c>
      <c r="P256" s="10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3">
        <f t="shared" si="22"/>
        <v>42263.660995370374</v>
      </c>
      <c r="T256" s="14">
        <f t="shared" si="23"/>
        <v>42293.791666666664</v>
      </c>
    </row>
    <row r="257" spans="1:20" ht="32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2">
        <f t="shared" si="18"/>
        <v>1.0673325</v>
      </c>
      <c r="P257" s="10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3">
        <f t="shared" si="22"/>
        <v>40588.234745370377</v>
      </c>
      <c r="T257" s="14">
        <f t="shared" si="23"/>
        <v>40618.193078703705</v>
      </c>
    </row>
    <row r="258" spans="1:20" ht="4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2">
        <f t="shared" si="18"/>
        <v>1.391</v>
      </c>
      <c r="P258" s="10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3">
        <f t="shared" si="22"/>
        <v>41319.477627314816</v>
      </c>
      <c r="T258" s="14">
        <f t="shared" si="23"/>
        <v>41349.477627314816</v>
      </c>
    </row>
    <row r="259" spans="1:20" ht="4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2">
        <f t="shared" ref="O259:O322" si="24">E259/D259</f>
        <v>1.0672648571428571</v>
      </c>
      <c r="P259" s="10">
        <f t="shared" ref="P259:P322" si="25">E259/L259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RIGHT(N259,LEN(N259)-FIND("/",N259))</f>
        <v>documentary</v>
      </c>
      <c r="S259" s="13">
        <f t="shared" ref="S259:S322" si="28">(J259/86400)+25569+(-7/24)</f>
        <v>42479.335208333338</v>
      </c>
      <c r="T259" s="14">
        <f t="shared" ref="T259:T322" si="29">(I259/86400)+25569+(-7/24)</f>
        <v>42509.335208333338</v>
      </c>
    </row>
    <row r="260" spans="1:20" ht="4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2">
        <f t="shared" si="24"/>
        <v>1.9114</v>
      </c>
      <c r="P260" s="10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3">
        <f t="shared" si="28"/>
        <v>40681.760023148148</v>
      </c>
      <c r="T260" s="14">
        <f t="shared" si="29"/>
        <v>40711.760023148148</v>
      </c>
    </row>
    <row r="261" spans="1:20" ht="48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2">
        <f t="shared" si="24"/>
        <v>1.3193789333333332</v>
      </c>
      <c r="P261" s="10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3">
        <f t="shared" si="28"/>
        <v>42072.446400462963</v>
      </c>
      <c r="T261" s="14">
        <f t="shared" si="29"/>
        <v>42102.446400462963</v>
      </c>
    </row>
    <row r="262" spans="1:20" ht="32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2">
        <f t="shared" si="24"/>
        <v>1.0640000000000001</v>
      </c>
      <c r="P262" s="10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3">
        <f t="shared" si="28"/>
        <v>40330.463877314818</v>
      </c>
      <c r="T262" s="14">
        <f t="shared" si="29"/>
        <v>40376.124305555561</v>
      </c>
    </row>
    <row r="263" spans="1:20" ht="32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2">
        <f t="shared" si="24"/>
        <v>1.0740000000000001</v>
      </c>
      <c r="P263" s="10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3">
        <f t="shared" si="28"/>
        <v>41017.5937962963</v>
      </c>
      <c r="T263" s="14">
        <f t="shared" si="29"/>
        <v>41067.329861111117</v>
      </c>
    </row>
    <row r="264" spans="1:20" ht="32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2">
        <f t="shared" si="24"/>
        <v>2.4</v>
      </c>
      <c r="P264" s="10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3">
        <f t="shared" si="28"/>
        <v>40554.956342592595</v>
      </c>
      <c r="T264" s="14">
        <f t="shared" si="29"/>
        <v>40599.956342592595</v>
      </c>
    </row>
    <row r="265" spans="1:20" ht="64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2">
        <f t="shared" si="24"/>
        <v>1.1808107999999999</v>
      </c>
      <c r="P265" s="10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3">
        <f t="shared" si="28"/>
        <v>41149.663124999999</v>
      </c>
      <c r="T265" s="14">
        <f t="shared" si="29"/>
        <v>41179.663124999999</v>
      </c>
    </row>
    <row r="266" spans="1:20" ht="64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2">
        <f t="shared" si="24"/>
        <v>1.1819999999999999</v>
      </c>
      <c r="P266" s="10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3">
        <f t="shared" si="28"/>
        <v>41010.328645833339</v>
      </c>
      <c r="T266" s="14">
        <f t="shared" si="29"/>
        <v>41040.328645833339</v>
      </c>
    </row>
    <row r="267" spans="1:20" ht="64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2">
        <f t="shared" si="24"/>
        <v>1.111</v>
      </c>
      <c r="P267" s="10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3">
        <f t="shared" si="28"/>
        <v>40266.954050925931</v>
      </c>
      <c r="T267" s="14">
        <f t="shared" si="29"/>
        <v>40308.552777777782</v>
      </c>
    </row>
    <row r="268" spans="1:20" ht="48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2">
        <f t="shared" si="24"/>
        <v>1.4550000000000001</v>
      </c>
      <c r="P268" s="10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3">
        <f t="shared" si="28"/>
        <v>40204.883182870377</v>
      </c>
      <c r="T268" s="14">
        <f t="shared" si="29"/>
        <v>40290.868750000001</v>
      </c>
    </row>
    <row r="269" spans="1:20" ht="4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2">
        <f t="shared" si="24"/>
        <v>1.3162883248730965</v>
      </c>
      <c r="P269" s="10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3">
        <f t="shared" si="28"/>
        <v>41785.160868055558</v>
      </c>
      <c r="T269" s="14">
        <f t="shared" si="29"/>
        <v>41815.160868055558</v>
      </c>
    </row>
    <row r="270" spans="1:20" ht="4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2">
        <f t="shared" si="24"/>
        <v>1.1140000000000001</v>
      </c>
      <c r="P270" s="10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3">
        <f t="shared" si="28"/>
        <v>40808.860856481486</v>
      </c>
      <c r="T270" s="14">
        <f t="shared" si="29"/>
        <v>40853.90252314815</v>
      </c>
    </row>
    <row r="271" spans="1:20" ht="4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2">
        <f t="shared" si="24"/>
        <v>1.4723377</v>
      </c>
      <c r="P271" s="10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3">
        <f t="shared" si="28"/>
        <v>42757.905347222222</v>
      </c>
      <c r="T271" s="14">
        <f t="shared" si="29"/>
        <v>42787.905347222222</v>
      </c>
    </row>
    <row r="272" spans="1:20" ht="4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2">
        <f t="shared" si="24"/>
        <v>1.5260869565217392</v>
      </c>
      <c r="P272" s="10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3">
        <f t="shared" si="28"/>
        <v>40637.574884259266</v>
      </c>
      <c r="T272" s="14">
        <f t="shared" si="29"/>
        <v>40687.875</v>
      </c>
    </row>
    <row r="273" spans="1:20" ht="4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2">
        <f t="shared" si="24"/>
        <v>1.0468</v>
      </c>
      <c r="P273" s="10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3">
        <f t="shared" si="28"/>
        <v>41611.808576388888</v>
      </c>
      <c r="T273" s="14">
        <f t="shared" si="29"/>
        <v>41641.041666666672</v>
      </c>
    </row>
    <row r="274" spans="1:20" ht="4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2">
        <f t="shared" si="24"/>
        <v>1.7743366666666667</v>
      </c>
      <c r="P274" s="10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3">
        <f t="shared" si="28"/>
        <v>40235.60869212963</v>
      </c>
      <c r="T274" s="14">
        <f t="shared" si="29"/>
        <v>40296.492361111115</v>
      </c>
    </row>
    <row r="275" spans="1:20" ht="48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2">
        <f t="shared" si="24"/>
        <v>1.077758</v>
      </c>
      <c r="P275" s="10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3">
        <f t="shared" si="28"/>
        <v>40697.206782407411</v>
      </c>
      <c r="T275" s="14">
        <f t="shared" si="29"/>
        <v>40727.206782407411</v>
      </c>
    </row>
    <row r="276" spans="1:20" ht="4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2">
        <f t="shared" si="24"/>
        <v>1.56</v>
      </c>
      <c r="P276" s="10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3">
        <f t="shared" si="28"/>
        <v>40969.620706018519</v>
      </c>
      <c r="T276" s="14">
        <f t="shared" si="29"/>
        <v>41003.999305555561</v>
      </c>
    </row>
    <row r="277" spans="1:20" ht="4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2">
        <f t="shared" si="24"/>
        <v>1.08395</v>
      </c>
      <c r="P277" s="10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3">
        <f t="shared" si="28"/>
        <v>41192.740347222229</v>
      </c>
      <c r="T277" s="14">
        <f t="shared" si="29"/>
        <v>41222.782013888893</v>
      </c>
    </row>
    <row r="278" spans="1:20" ht="4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2">
        <f t="shared" si="24"/>
        <v>1.476</v>
      </c>
      <c r="P278" s="10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3">
        <f t="shared" si="28"/>
        <v>40966.790208333339</v>
      </c>
      <c r="T278" s="14">
        <f t="shared" si="29"/>
        <v>41026.748541666668</v>
      </c>
    </row>
    <row r="279" spans="1:20" ht="4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2">
        <f t="shared" si="24"/>
        <v>1.1038153846153846</v>
      </c>
      <c r="P279" s="10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3">
        <f t="shared" si="28"/>
        <v>42117.599756944452</v>
      </c>
      <c r="T279" s="14">
        <f t="shared" si="29"/>
        <v>42147.599756944452</v>
      </c>
    </row>
    <row r="280" spans="1:20" ht="32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2">
        <f t="shared" si="24"/>
        <v>1.5034814814814814</v>
      </c>
      <c r="P280" s="10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3">
        <f t="shared" si="28"/>
        <v>41163.749293981484</v>
      </c>
      <c r="T280" s="14">
        <f t="shared" si="29"/>
        <v>41193.749293981484</v>
      </c>
    </row>
    <row r="281" spans="1:20" ht="4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2">
        <f t="shared" si="24"/>
        <v>1.5731829411764706</v>
      </c>
      <c r="P281" s="10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3">
        <f t="shared" si="28"/>
        <v>42758.952500000007</v>
      </c>
      <c r="T281" s="14">
        <f t="shared" si="29"/>
        <v>42792.792361111111</v>
      </c>
    </row>
    <row r="282" spans="1:20" ht="4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2">
        <f t="shared" si="24"/>
        <v>1.5614399999999999</v>
      </c>
      <c r="P282" s="10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3">
        <f t="shared" si="28"/>
        <v>41744.299016203709</v>
      </c>
      <c r="T282" s="14">
        <f t="shared" si="29"/>
        <v>41789.299016203709</v>
      </c>
    </row>
    <row r="283" spans="1:20" ht="4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2">
        <f t="shared" si="24"/>
        <v>1.2058763636363636</v>
      </c>
      <c r="P283" s="10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3">
        <f t="shared" si="28"/>
        <v>39949.871678240743</v>
      </c>
      <c r="T283" s="14">
        <f t="shared" si="29"/>
        <v>40035.518055555556</v>
      </c>
    </row>
    <row r="284" spans="1:20" ht="4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2">
        <f t="shared" si="24"/>
        <v>1.0118888888888888</v>
      </c>
      <c r="P284" s="10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3">
        <f t="shared" si="28"/>
        <v>40194.628379629634</v>
      </c>
      <c r="T284" s="14">
        <f t="shared" si="29"/>
        <v>40231.625</v>
      </c>
    </row>
    <row r="285" spans="1:20" ht="32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2">
        <f t="shared" si="24"/>
        <v>1.142725</v>
      </c>
      <c r="P285" s="10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3">
        <f t="shared" si="28"/>
        <v>40675.418333333335</v>
      </c>
      <c r="T285" s="14">
        <f t="shared" si="29"/>
        <v>40694.915972222225</v>
      </c>
    </row>
    <row r="286" spans="1:20" ht="4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2">
        <f t="shared" si="24"/>
        <v>1.0462615</v>
      </c>
      <c r="P286" s="10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3">
        <f t="shared" si="28"/>
        <v>40904.446527777778</v>
      </c>
      <c r="T286" s="14">
        <f t="shared" si="29"/>
        <v>40929.446527777778</v>
      </c>
    </row>
    <row r="287" spans="1:20" ht="4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2">
        <f t="shared" si="24"/>
        <v>2.2882507142857142</v>
      </c>
      <c r="P287" s="10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3">
        <f t="shared" si="28"/>
        <v>41506.464444444449</v>
      </c>
      <c r="T287" s="14">
        <f t="shared" si="29"/>
        <v>41536.464444444449</v>
      </c>
    </row>
    <row r="288" spans="1:20" ht="4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2">
        <f t="shared" si="24"/>
        <v>1.0915333333333332</v>
      </c>
      <c r="P288" s="10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3">
        <f t="shared" si="28"/>
        <v>41313.524583333339</v>
      </c>
      <c r="T288" s="14">
        <f t="shared" si="29"/>
        <v>41358.482916666668</v>
      </c>
    </row>
    <row r="289" spans="1:20" ht="32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2">
        <f t="shared" si="24"/>
        <v>1.7629999999999999</v>
      </c>
      <c r="P289" s="10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3">
        <f t="shared" si="28"/>
        <v>41183.986319444448</v>
      </c>
      <c r="T289" s="14">
        <f t="shared" si="29"/>
        <v>41214.875</v>
      </c>
    </row>
    <row r="290" spans="1:20" ht="48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2">
        <f t="shared" si="24"/>
        <v>1.0321061999999999</v>
      </c>
      <c r="P290" s="10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3">
        <f t="shared" si="28"/>
        <v>41050.877233796295</v>
      </c>
      <c r="T290" s="14">
        <f t="shared" si="29"/>
        <v>41085.877233796295</v>
      </c>
    </row>
    <row r="291" spans="1:20" ht="4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2">
        <f t="shared" si="24"/>
        <v>1.0482</v>
      </c>
      <c r="P291" s="10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3">
        <f t="shared" si="28"/>
        <v>41550.16474537037</v>
      </c>
      <c r="T291" s="14">
        <f t="shared" si="29"/>
        <v>41580.16474537037</v>
      </c>
    </row>
    <row r="292" spans="1:20" ht="32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2">
        <f t="shared" si="24"/>
        <v>1.0668444444444445</v>
      </c>
      <c r="P292" s="10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3">
        <f t="shared" si="28"/>
        <v>40526.077511574076</v>
      </c>
      <c r="T292" s="14">
        <f t="shared" si="29"/>
        <v>40576.040972222225</v>
      </c>
    </row>
    <row r="293" spans="1:20" ht="4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2">
        <f t="shared" si="24"/>
        <v>1.2001999999999999</v>
      </c>
      <c r="P293" s="10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3">
        <f t="shared" si="28"/>
        <v>41376.477384259262</v>
      </c>
      <c r="T293" s="14">
        <f t="shared" si="29"/>
        <v>41394.709027777782</v>
      </c>
    </row>
    <row r="294" spans="1:20" ht="48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2">
        <f t="shared" si="24"/>
        <v>1.0150693333333334</v>
      </c>
      <c r="P294" s="10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3">
        <f t="shared" si="28"/>
        <v>40812.511562500003</v>
      </c>
      <c r="T294" s="14">
        <f t="shared" si="29"/>
        <v>40844.874305555561</v>
      </c>
    </row>
    <row r="295" spans="1:20" ht="4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2">
        <f t="shared" si="24"/>
        <v>1.0138461538461538</v>
      </c>
      <c r="P295" s="10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3">
        <f t="shared" si="28"/>
        <v>41719.376319444447</v>
      </c>
      <c r="T295" s="14">
        <f t="shared" si="29"/>
        <v>41749.376319444447</v>
      </c>
    </row>
    <row r="296" spans="1:20" ht="48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2">
        <f t="shared" si="24"/>
        <v>1</v>
      </c>
      <c r="P296" s="10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3">
        <f t="shared" si="28"/>
        <v>40342.792754629634</v>
      </c>
      <c r="T296" s="14">
        <f t="shared" si="29"/>
        <v>40378.375</v>
      </c>
    </row>
    <row r="297" spans="1:20" ht="4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2">
        <f t="shared" si="24"/>
        <v>1.3310911999999999</v>
      </c>
      <c r="P297" s="10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3">
        <f t="shared" si="28"/>
        <v>41518.713067129633</v>
      </c>
      <c r="T297" s="14">
        <f t="shared" si="29"/>
        <v>41578.708333333336</v>
      </c>
    </row>
    <row r="298" spans="1:20" ht="4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2">
        <f t="shared" si="24"/>
        <v>1.187262</v>
      </c>
      <c r="P298" s="10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3">
        <f t="shared" si="28"/>
        <v>41134.183831018519</v>
      </c>
      <c r="T298" s="14">
        <f t="shared" si="29"/>
        <v>41159.183831018519</v>
      </c>
    </row>
    <row r="299" spans="1:20" ht="4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2">
        <f t="shared" si="24"/>
        <v>1.0064</v>
      </c>
      <c r="P299" s="10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3">
        <f t="shared" si="28"/>
        <v>42089.436354166668</v>
      </c>
      <c r="T299" s="14">
        <f t="shared" si="29"/>
        <v>42124.874305555561</v>
      </c>
    </row>
    <row r="300" spans="1:20" ht="32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2">
        <f t="shared" si="24"/>
        <v>1.089324126984127</v>
      </c>
      <c r="P300" s="10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3">
        <f t="shared" si="28"/>
        <v>41709.171851851854</v>
      </c>
      <c r="T300" s="14">
        <f t="shared" si="29"/>
        <v>41768.583333333336</v>
      </c>
    </row>
    <row r="301" spans="1:20" ht="48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2">
        <f t="shared" si="24"/>
        <v>1.789525</v>
      </c>
      <c r="P301" s="10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3">
        <f t="shared" si="28"/>
        <v>40468.933564814819</v>
      </c>
      <c r="T301" s="14">
        <f t="shared" si="29"/>
        <v>40498.975231481483</v>
      </c>
    </row>
    <row r="302" spans="1:20" ht="48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2">
        <f t="shared" si="24"/>
        <v>1.0172264</v>
      </c>
      <c r="P302" s="10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3">
        <f t="shared" si="28"/>
        <v>40626.668263888889</v>
      </c>
      <c r="T302" s="14">
        <f t="shared" si="29"/>
        <v>40657.668263888889</v>
      </c>
    </row>
    <row r="303" spans="1:20" ht="4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2">
        <f t="shared" si="24"/>
        <v>1.1873499999999999</v>
      </c>
      <c r="P303" s="10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3">
        <f t="shared" si="28"/>
        <v>41312.446006944447</v>
      </c>
      <c r="T303" s="14">
        <f t="shared" si="29"/>
        <v>41352.404340277782</v>
      </c>
    </row>
    <row r="304" spans="1:20" ht="64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2">
        <f t="shared" si="24"/>
        <v>1.0045999999999999</v>
      </c>
      <c r="P304" s="10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3">
        <f t="shared" si="28"/>
        <v>40933.565254629633</v>
      </c>
      <c r="T304" s="14">
        <f t="shared" si="29"/>
        <v>40963.565254629633</v>
      </c>
    </row>
    <row r="305" spans="1:20" ht="4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2">
        <f t="shared" si="24"/>
        <v>1.3746666666666667</v>
      </c>
      <c r="P305" s="10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3">
        <f t="shared" si="28"/>
        <v>41031.779467592591</v>
      </c>
      <c r="T305" s="14">
        <f t="shared" si="29"/>
        <v>41061.779467592591</v>
      </c>
    </row>
    <row r="306" spans="1:20" ht="32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2">
        <f t="shared" si="24"/>
        <v>2.3164705882352941</v>
      </c>
      <c r="P306" s="10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3">
        <f t="shared" si="28"/>
        <v>41113.803206018521</v>
      </c>
      <c r="T306" s="14">
        <f t="shared" si="29"/>
        <v>41152.791666666672</v>
      </c>
    </row>
    <row r="307" spans="1:20" ht="32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2">
        <f t="shared" si="24"/>
        <v>1.3033333333333332</v>
      </c>
      <c r="P307" s="10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3">
        <f t="shared" si="28"/>
        <v>40948.338530092595</v>
      </c>
      <c r="T307" s="14">
        <f t="shared" si="29"/>
        <v>40978.338530092595</v>
      </c>
    </row>
    <row r="308" spans="1:20" ht="32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2">
        <f t="shared" si="24"/>
        <v>2.9289999999999998</v>
      </c>
      <c r="P308" s="10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3">
        <f t="shared" si="28"/>
        <v>41333.545520833337</v>
      </c>
      <c r="T308" s="14">
        <f t="shared" si="29"/>
        <v>41353.503854166665</v>
      </c>
    </row>
    <row r="309" spans="1:20" ht="16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2">
        <f t="shared" si="24"/>
        <v>1.1131818181818183</v>
      </c>
      <c r="P309" s="10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3">
        <f t="shared" si="28"/>
        <v>41282.652789351858</v>
      </c>
      <c r="T309" s="14">
        <f t="shared" si="29"/>
        <v>41312.652789351858</v>
      </c>
    </row>
    <row r="310" spans="1:20" ht="4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2">
        <f t="shared" si="24"/>
        <v>1.0556666666666668</v>
      </c>
      <c r="P310" s="10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3">
        <f t="shared" si="28"/>
        <v>40567.40289351852</v>
      </c>
      <c r="T310" s="14">
        <f t="shared" si="29"/>
        <v>40612.40289351852</v>
      </c>
    </row>
    <row r="311" spans="1:20" ht="4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2">
        <f t="shared" si="24"/>
        <v>1.1894444444444445</v>
      </c>
      <c r="P311" s="10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3">
        <f t="shared" si="28"/>
        <v>41134.45988425926</v>
      </c>
      <c r="T311" s="14">
        <f t="shared" si="29"/>
        <v>41155.45988425926</v>
      </c>
    </row>
    <row r="312" spans="1:20" ht="4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2">
        <f t="shared" si="24"/>
        <v>1.04129</v>
      </c>
      <c r="P312" s="10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3">
        <f t="shared" si="28"/>
        <v>40820.891469907408</v>
      </c>
      <c r="T312" s="14">
        <f t="shared" si="29"/>
        <v>40835.791666666672</v>
      </c>
    </row>
    <row r="313" spans="1:20" ht="4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2">
        <f t="shared" si="24"/>
        <v>1.0410165</v>
      </c>
      <c r="P313" s="10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3">
        <f t="shared" si="28"/>
        <v>40867.928148148152</v>
      </c>
      <c r="T313" s="14">
        <f t="shared" si="29"/>
        <v>40909.040972222225</v>
      </c>
    </row>
    <row r="314" spans="1:20" ht="48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2">
        <f t="shared" si="24"/>
        <v>1.1187499999999999</v>
      </c>
      <c r="P314" s="10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3">
        <f t="shared" si="28"/>
        <v>41348.586018518523</v>
      </c>
      <c r="T314" s="14">
        <f t="shared" si="29"/>
        <v>41378.586018518523</v>
      </c>
    </row>
    <row r="315" spans="1:20" ht="48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2">
        <f t="shared" si="24"/>
        <v>1.0473529411764706</v>
      </c>
      <c r="P315" s="10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3">
        <f t="shared" si="28"/>
        <v>40356.936273148152</v>
      </c>
      <c r="T315" s="14">
        <f t="shared" si="29"/>
        <v>40401.374305555561</v>
      </c>
    </row>
    <row r="316" spans="1:20" ht="4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2">
        <f t="shared" si="24"/>
        <v>3.8515000000000001</v>
      </c>
      <c r="P316" s="10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3">
        <f t="shared" si="28"/>
        <v>41304.541527777779</v>
      </c>
      <c r="T316" s="14">
        <f t="shared" si="29"/>
        <v>41334.541527777779</v>
      </c>
    </row>
    <row r="317" spans="1:20" ht="4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2">
        <f t="shared" si="24"/>
        <v>1.01248</v>
      </c>
      <c r="P317" s="10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3">
        <f t="shared" si="28"/>
        <v>41113.480717592596</v>
      </c>
      <c r="T317" s="14">
        <f t="shared" si="29"/>
        <v>41143.480717592596</v>
      </c>
    </row>
    <row r="318" spans="1:20" ht="32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2">
        <f t="shared" si="24"/>
        <v>1.1377333333333333</v>
      </c>
      <c r="P318" s="10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3">
        <f t="shared" si="28"/>
        <v>41950.631909722222</v>
      </c>
      <c r="T318" s="14">
        <f t="shared" si="29"/>
        <v>41983.915972222225</v>
      </c>
    </row>
    <row r="319" spans="1:20" ht="32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2">
        <f t="shared" si="24"/>
        <v>1.0080333333333333</v>
      </c>
      <c r="P319" s="10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3">
        <f t="shared" si="28"/>
        <v>41589.38521990741</v>
      </c>
      <c r="T319" s="14">
        <f t="shared" si="29"/>
        <v>41619.38521990741</v>
      </c>
    </row>
    <row r="320" spans="1:20" ht="4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2">
        <f t="shared" si="24"/>
        <v>2.8332000000000002</v>
      </c>
      <c r="P320" s="10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3">
        <f t="shared" si="28"/>
        <v>41329.747118055559</v>
      </c>
      <c r="T320" s="14">
        <f t="shared" si="29"/>
        <v>41359.705451388894</v>
      </c>
    </row>
    <row r="321" spans="1:20" ht="64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2">
        <f t="shared" si="24"/>
        <v>1.1268</v>
      </c>
      <c r="P321" s="10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3">
        <f t="shared" si="28"/>
        <v>40123.546631944446</v>
      </c>
      <c r="T321" s="14">
        <f t="shared" si="29"/>
        <v>40211.040972222225</v>
      </c>
    </row>
    <row r="322" spans="1:20" ht="4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2">
        <f t="shared" si="24"/>
        <v>1.0658000000000001</v>
      </c>
      <c r="P322" s="10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3">
        <f t="shared" si="28"/>
        <v>42331.259641203702</v>
      </c>
      <c r="T322" s="14">
        <f t="shared" si="29"/>
        <v>42360.666666666664</v>
      </c>
    </row>
    <row r="323" spans="1:20" ht="4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2">
        <f t="shared" ref="O323:O386" si="30">E323/D323</f>
        <v>1.0266285714285714</v>
      </c>
      <c r="P323" s="10">
        <f t="shared" ref="P323:P386" si="31">E323/L323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RIGHT(N323,LEN(N323)-FIND("/",N323))</f>
        <v>documentary</v>
      </c>
      <c r="S323" s="13">
        <f t="shared" ref="S323:S386" si="34">(J323/86400)+25569+(-7/24)</f>
        <v>42647.15493055556</v>
      </c>
      <c r="T323" s="14">
        <f t="shared" ref="T323:T386" si="35">(I323/86400)+25569+(-7/24)</f>
        <v>42682.196597222224</v>
      </c>
    </row>
    <row r="324" spans="1:20" ht="4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2">
        <f t="shared" si="30"/>
        <v>1.0791200000000001</v>
      </c>
      <c r="P324" s="10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3">
        <f t="shared" si="34"/>
        <v>42473.278333333335</v>
      </c>
      <c r="T324" s="14">
        <f t="shared" si="35"/>
        <v>42503.278333333335</v>
      </c>
    </row>
    <row r="325" spans="1:20" ht="4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2">
        <f t="shared" si="30"/>
        <v>1.2307407407407407</v>
      </c>
      <c r="P325" s="10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3">
        <f t="shared" si="34"/>
        <v>42697.029699074075</v>
      </c>
      <c r="T325" s="14">
        <f t="shared" si="35"/>
        <v>42725.040972222225</v>
      </c>
    </row>
    <row r="326" spans="1:20" ht="4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2">
        <f t="shared" si="30"/>
        <v>1.016</v>
      </c>
      <c r="P326" s="10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3">
        <f t="shared" si="34"/>
        <v>42184.334583333337</v>
      </c>
      <c r="T326" s="14">
        <f t="shared" si="35"/>
        <v>42217.334583333337</v>
      </c>
    </row>
    <row r="327" spans="1:20" ht="4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2">
        <f t="shared" si="30"/>
        <v>1.04396</v>
      </c>
      <c r="P327" s="10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3">
        <f t="shared" si="34"/>
        <v>42688.896215277775</v>
      </c>
      <c r="T327" s="14">
        <f t="shared" si="35"/>
        <v>42723.896215277775</v>
      </c>
    </row>
    <row r="328" spans="1:20" ht="4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2">
        <f t="shared" si="30"/>
        <v>1.1292973333333334</v>
      </c>
      <c r="P328" s="10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3">
        <f t="shared" si="34"/>
        <v>42775.023217592599</v>
      </c>
      <c r="T328" s="14">
        <f t="shared" si="35"/>
        <v>42808.664583333339</v>
      </c>
    </row>
    <row r="329" spans="1:20" ht="4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2">
        <f t="shared" si="30"/>
        <v>1.3640000000000001</v>
      </c>
      <c r="P329" s="10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3">
        <f t="shared" si="34"/>
        <v>42057.94362268519</v>
      </c>
      <c r="T329" s="14">
        <f t="shared" si="35"/>
        <v>42085.041666666664</v>
      </c>
    </row>
    <row r="330" spans="1:20" ht="4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2">
        <f t="shared" si="30"/>
        <v>1.036144</v>
      </c>
      <c r="P330" s="10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3">
        <f t="shared" si="34"/>
        <v>42278.654953703706</v>
      </c>
      <c r="T330" s="14">
        <f t="shared" si="35"/>
        <v>42308.875000000007</v>
      </c>
    </row>
    <row r="331" spans="1:20" ht="4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2">
        <f t="shared" si="30"/>
        <v>1.0549999999999999</v>
      </c>
      <c r="P331" s="10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3">
        <f t="shared" si="34"/>
        <v>42291.175081018526</v>
      </c>
      <c r="T331" s="14">
        <f t="shared" si="35"/>
        <v>42314.875000000007</v>
      </c>
    </row>
    <row r="332" spans="1:20" ht="4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2">
        <f t="shared" si="30"/>
        <v>1.0182857142857142</v>
      </c>
      <c r="P332" s="10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3">
        <f t="shared" si="34"/>
        <v>41379.224108796298</v>
      </c>
      <c r="T332" s="14">
        <f t="shared" si="35"/>
        <v>41410.874305555561</v>
      </c>
    </row>
    <row r="333" spans="1:20" ht="4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2">
        <f t="shared" si="30"/>
        <v>1.0660499999999999</v>
      </c>
      <c r="P333" s="10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3">
        <f t="shared" si="34"/>
        <v>42507.28974537037</v>
      </c>
      <c r="T333" s="14">
        <f t="shared" si="35"/>
        <v>42538.28974537037</v>
      </c>
    </row>
    <row r="334" spans="1:20" ht="4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2">
        <f t="shared" si="30"/>
        <v>1.13015</v>
      </c>
      <c r="P334" s="10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3">
        <f t="shared" si="34"/>
        <v>42263.388622685183</v>
      </c>
      <c r="T334" s="14">
        <f t="shared" si="35"/>
        <v>42305.041666666664</v>
      </c>
    </row>
    <row r="335" spans="1:20" ht="4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2">
        <f t="shared" si="30"/>
        <v>1.252275</v>
      </c>
      <c r="P335" s="10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3">
        <f t="shared" si="34"/>
        <v>42437.34480324074</v>
      </c>
      <c r="T335" s="14">
        <f t="shared" si="35"/>
        <v>42467.303136574075</v>
      </c>
    </row>
    <row r="336" spans="1:20" ht="48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2">
        <f t="shared" si="30"/>
        <v>1.0119</v>
      </c>
      <c r="P336" s="10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3">
        <f t="shared" si="34"/>
        <v>42101.390706018523</v>
      </c>
      <c r="T336" s="14">
        <f t="shared" si="35"/>
        <v>42139.500000000007</v>
      </c>
    </row>
    <row r="337" spans="1:20" ht="4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2">
        <f t="shared" si="30"/>
        <v>1.0276470588235294</v>
      </c>
      <c r="P337" s="10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3">
        <f t="shared" si="34"/>
        <v>42101.445775462962</v>
      </c>
      <c r="T337" s="14">
        <f t="shared" si="35"/>
        <v>42132.625000000007</v>
      </c>
    </row>
    <row r="338" spans="1:20" ht="4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2">
        <f t="shared" si="30"/>
        <v>1.1683911999999999</v>
      </c>
      <c r="P338" s="10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3">
        <f t="shared" si="34"/>
        <v>42291.304606481484</v>
      </c>
      <c r="T338" s="14">
        <f t="shared" si="35"/>
        <v>42321.346273148149</v>
      </c>
    </row>
    <row r="339" spans="1:20" ht="4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2">
        <f t="shared" si="30"/>
        <v>1.0116833333333335</v>
      </c>
      <c r="P339" s="10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3">
        <f t="shared" si="34"/>
        <v>42046.836898148154</v>
      </c>
      <c r="T339" s="14">
        <f t="shared" si="35"/>
        <v>42076.795231481483</v>
      </c>
    </row>
    <row r="340" spans="1:20" ht="4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2">
        <f t="shared" si="30"/>
        <v>1.1013360000000001</v>
      </c>
      <c r="P340" s="10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3">
        <f t="shared" si="34"/>
        <v>42559.464004629634</v>
      </c>
      <c r="T340" s="14">
        <f t="shared" si="35"/>
        <v>42615.750000000007</v>
      </c>
    </row>
    <row r="341" spans="1:20" ht="4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2">
        <f t="shared" si="30"/>
        <v>1.0808333333333333</v>
      </c>
      <c r="P341" s="10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3">
        <f t="shared" si="34"/>
        <v>42093.46837962963</v>
      </c>
      <c r="T341" s="14">
        <f t="shared" si="35"/>
        <v>42123.46837962963</v>
      </c>
    </row>
    <row r="342" spans="1:20" ht="4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2">
        <f t="shared" si="30"/>
        <v>1.2502285714285715</v>
      </c>
      <c r="P342" s="10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3">
        <f t="shared" si="34"/>
        <v>42772.37739583334</v>
      </c>
      <c r="T342" s="14">
        <f t="shared" si="35"/>
        <v>42802.583333333336</v>
      </c>
    </row>
    <row r="343" spans="1:20" ht="4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2">
        <f t="shared" si="30"/>
        <v>1.0671428571428572</v>
      </c>
      <c r="P343" s="10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3">
        <f t="shared" si="34"/>
        <v>41894.587939814817</v>
      </c>
      <c r="T343" s="14">
        <f t="shared" si="35"/>
        <v>41912.874305555561</v>
      </c>
    </row>
    <row r="344" spans="1:20" ht="32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2">
        <f t="shared" si="30"/>
        <v>1.0036639999999999</v>
      </c>
      <c r="P344" s="10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3">
        <f t="shared" si="34"/>
        <v>42459.489178240743</v>
      </c>
      <c r="T344" s="14">
        <f t="shared" si="35"/>
        <v>42489.489178240743</v>
      </c>
    </row>
    <row r="345" spans="1:20" ht="48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2">
        <f t="shared" si="30"/>
        <v>1.0202863333333334</v>
      </c>
      <c r="P345" s="10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3">
        <f t="shared" si="34"/>
        <v>41926.446122685185</v>
      </c>
      <c r="T345" s="14">
        <f t="shared" si="35"/>
        <v>41956.833333333336</v>
      </c>
    </row>
    <row r="346" spans="1:20" ht="4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2">
        <f t="shared" si="30"/>
        <v>1.0208358208955224</v>
      </c>
      <c r="P346" s="10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3">
        <f t="shared" si="34"/>
        <v>42111.679328703707</v>
      </c>
      <c r="T346" s="14">
        <f t="shared" si="35"/>
        <v>42155.805555555555</v>
      </c>
    </row>
    <row r="347" spans="1:20" ht="4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2">
        <f t="shared" si="30"/>
        <v>1.2327586206896552</v>
      </c>
      <c r="P347" s="10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3">
        <f t="shared" si="34"/>
        <v>42114.652662037035</v>
      </c>
      <c r="T347" s="14">
        <f t="shared" si="35"/>
        <v>42144.652662037035</v>
      </c>
    </row>
    <row r="348" spans="1:20" ht="4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2">
        <f t="shared" si="30"/>
        <v>1.7028880000000002</v>
      </c>
      <c r="P348" s="10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3">
        <f t="shared" si="34"/>
        <v>42261.20857638889</v>
      </c>
      <c r="T348" s="14">
        <f t="shared" si="35"/>
        <v>42291.20857638889</v>
      </c>
    </row>
    <row r="349" spans="1:20" ht="4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2">
        <f t="shared" si="30"/>
        <v>1.1159049999999999</v>
      </c>
      <c r="P349" s="10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3">
        <f t="shared" si="34"/>
        <v>42292.20380787037</v>
      </c>
      <c r="T349" s="14">
        <f t="shared" si="35"/>
        <v>42322.245474537041</v>
      </c>
    </row>
    <row r="350" spans="1:20" ht="4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2">
        <f t="shared" si="30"/>
        <v>1.03</v>
      </c>
      <c r="P350" s="10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3">
        <f t="shared" si="34"/>
        <v>42207.295324074075</v>
      </c>
      <c r="T350" s="14">
        <f t="shared" si="35"/>
        <v>42237.295324074075</v>
      </c>
    </row>
    <row r="351" spans="1:20" ht="32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2">
        <f t="shared" si="30"/>
        <v>1.0663570159857905</v>
      </c>
      <c r="P351" s="10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3">
        <f t="shared" si="34"/>
        <v>42760.207268518519</v>
      </c>
      <c r="T351" s="14">
        <f t="shared" si="35"/>
        <v>42790.207268518519</v>
      </c>
    </row>
    <row r="352" spans="1:20" ht="4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2">
        <f t="shared" si="30"/>
        <v>1.1476</v>
      </c>
      <c r="P352" s="10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3">
        <f t="shared" si="34"/>
        <v>42585.774409722224</v>
      </c>
      <c r="T352" s="14">
        <f t="shared" si="35"/>
        <v>42623.874305555561</v>
      </c>
    </row>
    <row r="353" spans="1:20" ht="4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2">
        <f t="shared" si="30"/>
        <v>1.2734117647058822</v>
      </c>
      <c r="P353" s="10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3">
        <f t="shared" si="34"/>
        <v>42427.673078703701</v>
      </c>
      <c r="T353" s="14">
        <f t="shared" si="35"/>
        <v>42467.631412037044</v>
      </c>
    </row>
    <row r="354" spans="1:20" ht="4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2">
        <f t="shared" si="30"/>
        <v>1.1656</v>
      </c>
      <c r="P354" s="10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3">
        <f t="shared" si="34"/>
        <v>41889.875787037039</v>
      </c>
      <c r="T354" s="14">
        <f t="shared" si="35"/>
        <v>41919.875787037039</v>
      </c>
    </row>
    <row r="355" spans="1:20" ht="4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2">
        <f t="shared" si="30"/>
        <v>1.0861819426615318</v>
      </c>
      <c r="P355" s="10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3">
        <f t="shared" si="34"/>
        <v>42297.500219907415</v>
      </c>
      <c r="T355" s="14">
        <f t="shared" si="35"/>
        <v>42327.541886574072</v>
      </c>
    </row>
    <row r="356" spans="1:20" ht="48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2">
        <f t="shared" si="30"/>
        <v>1.0394285714285714</v>
      </c>
      <c r="P356" s="10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3">
        <f t="shared" si="34"/>
        <v>42438.536122685189</v>
      </c>
      <c r="T356" s="14">
        <f t="shared" si="35"/>
        <v>42468.494456018518</v>
      </c>
    </row>
    <row r="357" spans="1:20" ht="32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2">
        <f t="shared" si="30"/>
        <v>1.1625714285714286</v>
      </c>
      <c r="P357" s="10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3">
        <f t="shared" si="34"/>
        <v>41943.002245370371</v>
      </c>
      <c r="T357" s="14">
        <f t="shared" si="35"/>
        <v>41974.043912037036</v>
      </c>
    </row>
    <row r="358" spans="1:20" ht="32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2">
        <f t="shared" si="30"/>
        <v>1.0269239999999999</v>
      </c>
      <c r="P358" s="10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3">
        <f t="shared" si="34"/>
        <v>42415.511493055557</v>
      </c>
      <c r="T358" s="14">
        <f t="shared" si="35"/>
        <v>42445.469826388893</v>
      </c>
    </row>
    <row r="359" spans="1:20" ht="4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2">
        <f t="shared" si="30"/>
        <v>1.74</v>
      </c>
      <c r="P359" s="10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3">
        <f t="shared" si="34"/>
        <v>42077.930520833332</v>
      </c>
      <c r="T359" s="14">
        <f t="shared" si="35"/>
        <v>42117.930520833332</v>
      </c>
    </row>
    <row r="360" spans="1:20" ht="4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2">
        <f t="shared" si="30"/>
        <v>1.03088</v>
      </c>
      <c r="P360" s="10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3">
        <f t="shared" si="34"/>
        <v>42507.568530092591</v>
      </c>
      <c r="T360" s="14">
        <f t="shared" si="35"/>
        <v>42536.333333333336</v>
      </c>
    </row>
    <row r="361" spans="1:20" ht="4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2">
        <f t="shared" si="30"/>
        <v>1.0485537190082646</v>
      </c>
      <c r="P361" s="10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3">
        <f t="shared" si="34"/>
        <v>41934.778819444451</v>
      </c>
      <c r="T361" s="14">
        <f t="shared" si="35"/>
        <v>41956.925000000003</v>
      </c>
    </row>
    <row r="362" spans="1:20" ht="4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2">
        <f t="shared" si="30"/>
        <v>1.0137499999999999</v>
      </c>
      <c r="P362" s="10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3">
        <f t="shared" si="34"/>
        <v>42163.606250000004</v>
      </c>
      <c r="T362" s="14">
        <f t="shared" si="35"/>
        <v>42207.84097222222</v>
      </c>
    </row>
    <row r="363" spans="1:20" ht="4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2">
        <f t="shared" si="30"/>
        <v>1.1107699999999998</v>
      </c>
      <c r="P363" s="10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3">
        <f t="shared" si="34"/>
        <v>41935.709560185183</v>
      </c>
      <c r="T363" s="14">
        <f t="shared" si="35"/>
        <v>41965.751226851855</v>
      </c>
    </row>
    <row r="364" spans="1:20" ht="48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2">
        <f t="shared" si="30"/>
        <v>1.2415933781686497</v>
      </c>
      <c r="P364" s="10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3">
        <f t="shared" si="34"/>
        <v>41836.91887731482</v>
      </c>
      <c r="T364" s="14">
        <f t="shared" si="35"/>
        <v>41858.708333333336</v>
      </c>
    </row>
    <row r="365" spans="1:20" ht="48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2">
        <f t="shared" si="30"/>
        <v>1.0133333333333334</v>
      </c>
      <c r="P365" s="10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3">
        <f t="shared" si="34"/>
        <v>40255.452962962961</v>
      </c>
      <c r="T365" s="14">
        <f t="shared" si="35"/>
        <v>40300.515277777777</v>
      </c>
    </row>
    <row r="366" spans="1:20" ht="4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2">
        <f t="shared" si="30"/>
        <v>1.1016142857142857</v>
      </c>
      <c r="P366" s="10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3">
        <f t="shared" si="34"/>
        <v>41780.567962962967</v>
      </c>
      <c r="T366" s="14">
        <f t="shared" si="35"/>
        <v>41810.874305555561</v>
      </c>
    </row>
    <row r="367" spans="1:20" ht="4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2">
        <f t="shared" si="30"/>
        <v>1.0397333333333334</v>
      </c>
      <c r="P367" s="10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3">
        <f t="shared" si="34"/>
        <v>41668.314803240741</v>
      </c>
      <c r="T367" s="14">
        <f t="shared" si="35"/>
        <v>41698.314803240741</v>
      </c>
    </row>
    <row r="368" spans="1:20" ht="4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2">
        <f t="shared" si="30"/>
        <v>1.013157894736842</v>
      </c>
      <c r="P368" s="10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3">
        <f t="shared" si="34"/>
        <v>41019.501365740747</v>
      </c>
      <c r="T368" s="14">
        <f t="shared" si="35"/>
        <v>41049.501365740747</v>
      </c>
    </row>
    <row r="369" spans="1:20" ht="4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2">
        <f t="shared" si="30"/>
        <v>1.033501</v>
      </c>
      <c r="P369" s="10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3">
        <f t="shared" si="34"/>
        <v>41355.285625000004</v>
      </c>
      <c r="T369" s="14">
        <f t="shared" si="35"/>
        <v>41394.915972222225</v>
      </c>
    </row>
    <row r="370" spans="1:20" ht="4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2">
        <f t="shared" si="30"/>
        <v>1.04112</v>
      </c>
      <c r="P370" s="10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3">
        <f t="shared" si="34"/>
        <v>42043.31391203704</v>
      </c>
      <c r="T370" s="14">
        <f t="shared" si="35"/>
        <v>42078.272245370368</v>
      </c>
    </row>
    <row r="371" spans="1:20" ht="4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2">
        <f t="shared" si="30"/>
        <v>1.1015569230769231</v>
      </c>
      <c r="P371" s="10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3">
        <f t="shared" si="34"/>
        <v>40893.260057870371</v>
      </c>
      <c r="T371" s="14">
        <f t="shared" si="35"/>
        <v>40923.260057870371</v>
      </c>
    </row>
    <row r="372" spans="1:20" ht="4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2">
        <f t="shared" si="30"/>
        <v>1.2202</v>
      </c>
      <c r="P372" s="10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3">
        <f t="shared" si="34"/>
        <v>42711.503472222226</v>
      </c>
      <c r="T372" s="14">
        <f t="shared" si="35"/>
        <v>42741.503472222226</v>
      </c>
    </row>
    <row r="373" spans="1:20" ht="4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2">
        <f t="shared" si="30"/>
        <v>1.1416866666666667</v>
      </c>
      <c r="P373" s="10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3">
        <f t="shared" si="34"/>
        <v>41261.476145833338</v>
      </c>
      <c r="T373" s="14">
        <f t="shared" si="35"/>
        <v>41306.476145833338</v>
      </c>
    </row>
    <row r="374" spans="1:20" ht="32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2">
        <f t="shared" si="30"/>
        <v>1.2533333333333334</v>
      </c>
      <c r="P374" s="10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3">
        <f t="shared" si="34"/>
        <v>42425.285231481488</v>
      </c>
      <c r="T374" s="14">
        <f t="shared" si="35"/>
        <v>42465.375000000007</v>
      </c>
    </row>
    <row r="375" spans="1:20" ht="4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2">
        <f t="shared" si="30"/>
        <v>1.0666666666666667</v>
      </c>
      <c r="P375" s="10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3">
        <f t="shared" si="34"/>
        <v>41078.620347222226</v>
      </c>
      <c r="T375" s="14">
        <f t="shared" si="35"/>
        <v>41108.620347222226</v>
      </c>
    </row>
    <row r="376" spans="1:20" ht="4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2">
        <f t="shared" si="30"/>
        <v>1.3065</v>
      </c>
      <c r="P376" s="10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3">
        <f t="shared" si="34"/>
        <v>40757.597581018519</v>
      </c>
      <c r="T376" s="14">
        <f t="shared" si="35"/>
        <v>40802.597581018519</v>
      </c>
    </row>
    <row r="377" spans="1:20" ht="4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2">
        <f t="shared" si="30"/>
        <v>1.2</v>
      </c>
      <c r="P377" s="10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3">
        <f t="shared" si="34"/>
        <v>41657.693414351852</v>
      </c>
      <c r="T377" s="14">
        <f t="shared" si="35"/>
        <v>41699.429166666669</v>
      </c>
    </row>
    <row r="378" spans="1:20" ht="4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2">
        <f t="shared" si="30"/>
        <v>1.0595918367346939</v>
      </c>
      <c r="P378" s="10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3">
        <f t="shared" si="34"/>
        <v>42576.161064814813</v>
      </c>
      <c r="T378" s="14">
        <f t="shared" si="35"/>
        <v>42607.161064814813</v>
      </c>
    </row>
    <row r="379" spans="1:20" ht="4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2">
        <f t="shared" si="30"/>
        <v>1.1439999999999999</v>
      </c>
      <c r="P379" s="10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3">
        <f t="shared" si="34"/>
        <v>42291.959120370368</v>
      </c>
      <c r="T379" s="14">
        <f t="shared" si="35"/>
        <v>42322.000694444447</v>
      </c>
    </row>
    <row r="380" spans="1:20" ht="48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2">
        <f t="shared" si="30"/>
        <v>1.1176666666666666</v>
      </c>
      <c r="P380" s="10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3">
        <f t="shared" si="34"/>
        <v>42370.280185185191</v>
      </c>
      <c r="T380" s="14">
        <f t="shared" si="35"/>
        <v>42394.702777777777</v>
      </c>
    </row>
    <row r="381" spans="1:20" ht="4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2">
        <f t="shared" si="30"/>
        <v>1.1608000000000001</v>
      </c>
      <c r="P381" s="10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3">
        <f t="shared" si="34"/>
        <v>40987.396666666667</v>
      </c>
      <c r="T381" s="14">
        <f t="shared" si="35"/>
        <v>41032.396666666667</v>
      </c>
    </row>
    <row r="382" spans="1:20" ht="48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2">
        <f t="shared" si="30"/>
        <v>1.415</v>
      </c>
      <c r="P382" s="10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3">
        <f t="shared" si="34"/>
        <v>42367.428148148152</v>
      </c>
      <c r="T382" s="14">
        <f t="shared" si="35"/>
        <v>42392.428148148152</v>
      </c>
    </row>
    <row r="383" spans="1:20" ht="4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2">
        <f t="shared" si="30"/>
        <v>1.0472999999999999</v>
      </c>
      <c r="P383" s="10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3">
        <f t="shared" si="34"/>
        <v>41085.406446759262</v>
      </c>
      <c r="T383" s="14">
        <f t="shared" si="35"/>
        <v>41119.916666666672</v>
      </c>
    </row>
    <row r="384" spans="1:20" ht="48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2">
        <f t="shared" si="30"/>
        <v>2.5583333333333331</v>
      </c>
      <c r="P384" s="10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3">
        <f t="shared" si="34"/>
        <v>41144.41782407408</v>
      </c>
      <c r="T384" s="14">
        <f t="shared" si="35"/>
        <v>41158.41782407408</v>
      </c>
    </row>
    <row r="385" spans="1:20" ht="4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2">
        <f t="shared" si="30"/>
        <v>2.0670670670670672</v>
      </c>
      <c r="P385" s="10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3">
        <f t="shared" si="34"/>
        <v>41754.825914351852</v>
      </c>
      <c r="T385" s="14">
        <f t="shared" si="35"/>
        <v>41777.825914351852</v>
      </c>
    </row>
    <row r="386" spans="1:20" ht="4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2">
        <f t="shared" si="30"/>
        <v>1.1210500000000001</v>
      </c>
      <c r="P386" s="10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3">
        <f t="shared" si="34"/>
        <v>41980.490127314821</v>
      </c>
      <c r="T386" s="14">
        <f t="shared" si="35"/>
        <v>42010.490127314821</v>
      </c>
    </row>
    <row r="387" spans="1:20" ht="4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2">
        <f t="shared" ref="O387:O450" si="36">E387/D387</f>
        <v>1.05982</v>
      </c>
      <c r="P387" s="10">
        <f t="shared" ref="P387:P450" si="37">E387/L387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RIGHT(N387,LEN(N387)-FIND("/",N387))</f>
        <v>documentary</v>
      </c>
      <c r="S387" s="13">
        <f t="shared" ref="S387:S450" si="40">(J387/86400)+25569+(-7/24)</f>
        <v>41934.29283564815</v>
      </c>
      <c r="T387" s="14">
        <f t="shared" ref="T387:T450" si="41">(I387/86400)+25569+(-7/24)</f>
        <v>41964.334502314821</v>
      </c>
    </row>
    <row r="388" spans="1:20" ht="4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2">
        <f t="shared" si="36"/>
        <v>1.0016666666666667</v>
      </c>
      <c r="P388" s="10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3">
        <f t="shared" si="40"/>
        <v>42211.659618055557</v>
      </c>
      <c r="T388" s="14">
        <f t="shared" si="41"/>
        <v>42226.659618055557</v>
      </c>
    </row>
    <row r="389" spans="1:20" ht="48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2">
        <f t="shared" si="36"/>
        <v>2.1398947368421051</v>
      </c>
      <c r="P389" s="10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3">
        <f t="shared" si="40"/>
        <v>42200.384930555556</v>
      </c>
      <c r="T389" s="14">
        <f t="shared" si="41"/>
        <v>42230.958333333336</v>
      </c>
    </row>
    <row r="390" spans="1:20" ht="4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2">
        <f t="shared" si="36"/>
        <v>1.2616000000000001</v>
      </c>
      <c r="P390" s="10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3">
        <f t="shared" si="40"/>
        <v>42548.784490740742</v>
      </c>
      <c r="T390" s="14">
        <f t="shared" si="41"/>
        <v>42578.784490740742</v>
      </c>
    </row>
    <row r="391" spans="1:20" ht="48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2">
        <f t="shared" si="36"/>
        <v>1.8153547058823529</v>
      </c>
      <c r="P391" s="10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3">
        <f t="shared" si="40"/>
        <v>41673.771412037044</v>
      </c>
      <c r="T391" s="14">
        <f t="shared" si="41"/>
        <v>41705.665972222225</v>
      </c>
    </row>
    <row r="392" spans="1:20" ht="4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2">
        <f t="shared" si="36"/>
        <v>1</v>
      </c>
      <c r="P392" s="10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3">
        <f t="shared" si="40"/>
        <v>42111.745046296295</v>
      </c>
      <c r="T392" s="14">
        <f t="shared" si="41"/>
        <v>42131.745046296295</v>
      </c>
    </row>
    <row r="393" spans="1:20" ht="4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2">
        <f t="shared" si="36"/>
        <v>1.0061</v>
      </c>
      <c r="P393" s="10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3">
        <f t="shared" si="40"/>
        <v>40864.750590277778</v>
      </c>
      <c r="T393" s="14">
        <f t="shared" si="41"/>
        <v>40894.749305555561</v>
      </c>
    </row>
    <row r="394" spans="1:20" ht="4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2">
        <f t="shared" si="36"/>
        <v>1.009027027027027</v>
      </c>
      <c r="P394" s="10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3">
        <f t="shared" si="40"/>
        <v>40763.42559027778</v>
      </c>
      <c r="T394" s="14">
        <f t="shared" si="41"/>
        <v>40793.833333333336</v>
      </c>
    </row>
    <row r="395" spans="1:20" ht="32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2">
        <f t="shared" si="36"/>
        <v>1.10446</v>
      </c>
      <c r="P395" s="10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3">
        <f t="shared" si="40"/>
        <v>41526.417268518519</v>
      </c>
      <c r="T395" s="14">
        <f t="shared" si="41"/>
        <v>41557.417268518519</v>
      </c>
    </row>
    <row r="396" spans="1:20" ht="4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2">
        <f t="shared" si="36"/>
        <v>1.118936170212766</v>
      </c>
      <c r="P396" s="10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3">
        <f t="shared" si="40"/>
        <v>42417.526412037041</v>
      </c>
      <c r="T396" s="14">
        <f t="shared" si="41"/>
        <v>42477.484745370377</v>
      </c>
    </row>
    <row r="397" spans="1:20" ht="4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2">
        <f t="shared" si="36"/>
        <v>1.0804450000000001</v>
      </c>
      <c r="P397" s="10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3">
        <f t="shared" si="40"/>
        <v>40990.617592592593</v>
      </c>
      <c r="T397" s="14">
        <f t="shared" si="41"/>
        <v>41026.605555555558</v>
      </c>
    </row>
    <row r="398" spans="1:20" ht="4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2">
        <f t="shared" si="36"/>
        <v>1.0666666666666667</v>
      </c>
      <c r="P398" s="10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3">
        <f t="shared" si="40"/>
        <v>41082.273217592599</v>
      </c>
      <c r="T398" s="14">
        <f t="shared" si="41"/>
        <v>41097.273217592599</v>
      </c>
    </row>
    <row r="399" spans="1:20" ht="64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2">
        <f t="shared" si="36"/>
        <v>1.0390027322404372</v>
      </c>
      <c r="P399" s="10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3">
        <f t="shared" si="40"/>
        <v>40379.484768518523</v>
      </c>
      <c r="T399" s="14">
        <f t="shared" si="41"/>
        <v>40421.863888888889</v>
      </c>
    </row>
    <row r="400" spans="1:20" ht="4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2">
        <f t="shared" si="36"/>
        <v>1.2516</v>
      </c>
      <c r="P400" s="10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3">
        <f t="shared" si="40"/>
        <v>42078.501458333332</v>
      </c>
      <c r="T400" s="14">
        <f t="shared" si="41"/>
        <v>42123.501458333332</v>
      </c>
    </row>
    <row r="401" spans="1:20" ht="4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2">
        <f t="shared" si="36"/>
        <v>1.0680499999999999</v>
      </c>
      <c r="P401" s="10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3">
        <f t="shared" si="40"/>
        <v>42687.584108796298</v>
      </c>
      <c r="T401" s="14">
        <f t="shared" si="41"/>
        <v>42718.208333333336</v>
      </c>
    </row>
    <row r="402" spans="1:20" ht="4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2">
        <f t="shared" si="36"/>
        <v>1.1230249999999999</v>
      </c>
      <c r="P402" s="10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3">
        <f t="shared" si="40"/>
        <v>41745.344293981485</v>
      </c>
      <c r="T402" s="14">
        <f t="shared" si="41"/>
        <v>41775.854166666672</v>
      </c>
    </row>
    <row r="403" spans="1:20" ht="48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2">
        <f t="shared" si="36"/>
        <v>1.0381199999999999</v>
      </c>
      <c r="P403" s="10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3">
        <f t="shared" si="40"/>
        <v>40732.550578703704</v>
      </c>
      <c r="T403" s="14">
        <f t="shared" si="41"/>
        <v>40762.550578703704</v>
      </c>
    </row>
    <row r="404" spans="1:20" ht="48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2">
        <f t="shared" si="36"/>
        <v>1.4165000000000001</v>
      </c>
      <c r="P404" s="10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3">
        <f t="shared" si="40"/>
        <v>42292.247881944444</v>
      </c>
      <c r="T404" s="14">
        <f t="shared" si="41"/>
        <v>42313.289548611116</v>
      </c>
    </row>
    <row r="405" spans="1:20" ht="4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2">
        <f t="shared" si="36"/>
        <v>1.0526</v>
      </c>
      <c r="P405" s="10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3">
        <f t="shared" si="40"/>
        <v>40718.018993055557</v>
      </c>
      <c r="T405" s="14">
        <f t="shared" si="41"/>
        <v>40765.005555555559</v>
      </c>
    </row>
    <row r="406" spans="1:20" ht="4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2">
        <f t="shared" si="36"/>
        <v>1.0309142857142857</v>
      </c>
      <c r="P406" s="10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3">
        <f t="shared" si="40"/>
        <v>41646.336365740739</v>
      </c>
      <c r="T406" s="14">
        <f t="shared" si="41"/>
        <v>41675.669444444451</v>
      </c>
    </row>
    <row r="407" spans="1:20" ht="32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2">
        <f t="shared" si="36"/>
        <v>1.0765957446808512</v>
      </c>
      <c r="P407" s="10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3">
        <f t="shared" si="40"/>
        <v>41673.793275462966</v>
      </c>
      <c r="T407" s="14">
        <f t="shared" si="41"/>
        <v>41703.793275462966</v>
      </c>
    </row>
    <row r="408" spans="1:20" ht="4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2">
        <f t="shared" si="36"/>
        <v>1.0770464285714285</v>
      </c>
      <c r="P408" s="10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3">
        <f t="shared" si="40"/>
        <v>40637.870798611111</v>
      </c>
      <c r="T408" s="14">
        <f t="shared" si="41"/>
        <v>40671.957638888889</v>
      </c>
    </row>
    <row r="409" spans="1:20" ht="4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2">
        <f t="shared" si="36"/>
        <v>1.0155000000000001</v>
      </c>
      <c r="P409" s="10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3">
        <f t="shared" si="40"/>
        <v>40806.579282407409</v>
      </c>
      <c r="T409" s="14">
        <f t="shared" si="41"/>
        <v>40866.62094907408</v>
      </c>
    </row>
    <row r="410" spans="1:20" ht="4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2">
        <f t="shared" si="36"/>
        <v>1.0143766666666667</v>
      </c>
      <c r="P410" s="10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3">
        <f t="shared" si="40"/>
        <v>41543.444328703707</v>
      </c>
      <c r="T410" s="14">
        <f t="shared" si="41"/>
        <v>41583.485995370371</v>
      </c>
    </row>
    <row r="411" spans="1:20" ht="4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2">
        <f t="shared" si="36"/>
        <v>1.3680000000000001</v>
      </c>
      <c r="P411" s="10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3">
        <f t="shared" si="40"/>
        <v>42543.571111111109</v>
      </c>
      <c r="T411" s="14">
        <f t="shared" si="41"/>
        <v>42573.571111111109</v>
      </c>
    </row>
    <row r="412" spans="1:20" ht="4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2">
        <f t="shared" si="36"/>
        <v>1.2829999999999999</v>
      </c>
      <c r="P412" s="10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3">
        <f t="shared" si="40"/>
        <v>42113.689780092594</v>
      </c>
      <c r="T412" s="14">
        <f t="shared" si="41"/>
        <v>42173.689780092594</v>
      </c>
    </row>
    <row r="413" spans="1:20" ht="4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2">
        <f t="shared" si="36"/>
        <v>1.0105</v>
      </c>
      <c r="P413" s="10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3">
        <f t="shared" si="40"/>
        <v>41597.884305555555</v>
      </c>
      <c r="T413" s="14">
        <f t="shared" si="41"/>
        <v>41629.916666666672</v>
      </c>
    </row>
    <row r="414" spans="1:20" ht="4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2">
        <f t="shared" si="36"/>
        <v>1.2684</v>
      </c>
      <c r="P414" s="10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3">
        <f t="shared" si="40"/>
        <v>41099.45113425926</v>
      </c>
      <c r="T414" s="14">
        <f t="shared" si="41"/>
        <v>41115.45113425926</v>
      </c>
    </row>
    <row r="415" spans="1:20" ht="4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2">
        <f t="shared" si="36"/>
        <v>1.0508593749999999</v>
      </c>
      <c r="P415" s="10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3">
        <f t="shared" si="40"/>
        <v>41079.585775462961</v>
      </c>
      <c r="T415" s="14">
        <f t="shared" si="41"/>
        <v>41109.585775462961</v>
      </c>
    </row>
    <row r="416" spans="1:20" ht="4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2">
        <f t="shared" si="36"/>
        <v>1.0285405405405406</v>
      </c>
      <c r="P416" s="10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3">
        <f t="shared" si="40"/>
        <v>41528.771585648152</v>
      </c>
      <c r="T416" s="14">
        <f t="shared" si="41"/>
        <v>41558.771585648152</v>
      </c>
    </row>
    <row r="417" spans="1:20" ht="64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2">
        <f t="shared" si="36"/>
        <v>1.0214714285714286</v>
      </c>
      <c r="P417" s="10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3">
        <f t="shared" si="40"/>
        <v>41904.560208333336</v>
      </c>
      <c r="T417" s="14">
        <f t="shared" si="41"/>
        <v>41929.208333333336</v>
      </c>
    </row>
    <row r="418" spans="1:20" ht="32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2">
        <f t="shared" si="36"/>
        <v>1.2021700000000002</v>
      </c>
      <c r="P418" s="10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3">
        <f t="shared" si="40"/>
        <v>41648.104525462964</v>
      </c>
      <c r="T418" s="14">
        <f t="shared" si="41"/>
        <v>41678.104525462964</v>
      </c>
    </row>
    <row r="419" spans="1:20" ht="4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2">
        <f t="shared" si="36"/>
        <v>1.0024761904761905</v>
      </c>
      <c r="P419" s="10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3">
        <f t="shared" si="40"/>
        <v>41360.678935185184</v>
      </c>
      <c r="T419" s="14">
        <f t="shared" si="41"/>
        <v>41371.897916666669</v>
      </c>
    </row>
    <row r="420" spans="1:20" ht="4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2">
        <f t="shared" si="36"/>
        <v>1.0063392857142857</v>
      </c>
      <c r="P420" s="10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3">
        <f t="shared" si="40"/>
        <v>42177.990706018521</v>
      </c>
      <c r="T420" s="14">
        <f t="shared" si="41"/>
        <v>42207.990706018521</v>
      </c>
    </row>
    <row r="421" spans="1:20" ht="4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2">
        <f t="shared" si="36"/>
        <v>1.004375</v>
      </c>
      <c r="P421" s="10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3">
        <f t="shared" si="40"/>
        <v>41394.550775462965</v>
      </c>
      <c r="T421" s="14">
        <f t="shared" si="41"/>
        <v>41454.550775462965</v>
      </c>
    </row>
    <row r="422" spans="1:20" ht="4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2">
        <f t="shared" si="36"/>
        <v>4.3939393939393936E-3</v>
      </c>
      <c r="P422" s="10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3">
        <f t="shared" si="40"/>
        <v>41681.944803240745</v>
      </c>
      <c r="T422" s="14">
        <f t="shared" si="41"/>
        <v>41711.903136574074</v>
      </c>
    </row>
    <row r="423" spans="1:20" ht="4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2">
        <f t="shared" si="36"/>
        <v>2.0066666666666667E-2</v>
      </c>
      <c r="P423" s="10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3">
        <f t="shared" si="40"/>
        <v>42177.19972222222</v>
      </c>
      <c r="T423" s="14">
        <f t="shared" si="41"/>
        <v>42237.19972222222</v>
      </c>
    </row>
    <row r="424" spans="1:20" ht="4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2">
        <f t="shared" si="36"/>
        <v>1.0749999999999999E-2</v>
      </c>
      <c r="P424" s="10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3">
        <f t="shared" si="40"/>
        <v>41862.968715277784</v>
      </c>
      <c r="T424" s="14">
        <f t="shared" si="41"/>
        <v>41892.968715277784</v>
      </c>
    </row>
    <row r="425" spans="1:20" ht="4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2">
        <f t="shared" si="36"/>
        <v>7.6499999999999997E-3</v>
      </c>
      <c r="P425" s="10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3">
        <f t="shared" si="40"/>
        <v>41400.634606481486</v>
      </c>
      <c r="T425" s="14">
        <f t="shared" si="41"/>
        <v>41430.634606481486</v>
      </c>
    </row>
    <row r="426" spans="1:20" ht="4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2">
        <f t="shared" si="36"/>
        <v>6.7966666666666675E-2</v>
      </c>
      <c r="P426" s="10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3">
        <f t="shared" si="40"/>
        <v>40934.084479166668</v>
      </c>
      <c r="T426" s="14">
        <f t="shared" si="41"/>
        <v>40994.042812500003</v>
      </c>
    </row>
    <row r="427" spans="1:20" ht="4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2">
        <f t="shared" si="36"/>
        <v>1.2E-4</v>
      </c>
      <c r="P427" s="10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3">
        <f t="shared" si="40"/>
        <v>42275.569490740738</v>
      </c>
      <c r="T427" s="14">
        <f t="shared" si="41"/>
        <v>42335.611157407409</v>
      </c>
    </row>
    <row r="428" spans="1:20" ht="4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2">
        <f t="shared" si="36"/>
        <v>1.3299999999999999E-2</v>
      </c>
      <c r="P428" s="10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3">
        <f t="shared" si="40"/>
        <v>42400.420300925929</v>
      </c>
      <c r="T428" s="14">
        <f t="shared" si="41"/>
        <v>42430.420300925929</v>
      </c>
    </row>
    <row r="429" spans="1:20" ht="48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2">
        <f t="shared" si="36"/>
        <v>0</v>
      </c>
      <c r="P429" s="10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3">
        <f t="shared" si="40"/>
        <v>42285.617361111115</v>
      </c>
      <c r="T429" s="14">
        <f t="shared" si="41"/>
        <v>42299.499305555561</v>
      </c>
    </row>
    <row r="430" spans="1:20" ht="32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2">
        <f t="shared" si="36"/>
        <v>5.6333333333333332E-2</v>
      </c>
      <c r="P430" s="10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3">
        <f t="shared" si="40"/>
        <v>41778.475057870375</v>
      </c>
      <c r="T430" s="14">
        <f t="shared" si="41"/>
        <v>41806.625</v>
      </c>
    </row>
    <row r="431" spans="1:20" ht="64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2">
        <f t="shared" si="36"/>
        <v>0</v>
      </c>
      <c r="P431" s="10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3">
        <f t="shared" si="40"/>
        <v>40070.609745370377</v>
      </c>
      <c r="T431" s="14">
        <f t="shared" si="41"/>
        <v>40143.915972222225</v>
      </c>
    </row>
    <row r="432" spans="1:20" ht="32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2">
        <f t="shared" si="36"/>
        <v>2.4E-2</v>
      </c>
      <c r="P432" s="10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3">
        <f t="shared" si="40"/>
        <v>41512.81559027778</v>
      </c>
      <c r="T432" s="14">
        <f t="shared" si="41"/>
        <v>41527.81559027778</v>
      </c>
    </row>
    <row r="433" spans="1:20" ht="4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2">
        <f t="shared" si="36"/>
        <v>0.13833333333333334</v>
      </c>
      <c r="P433" s="10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3">
        <f t="shared" si="40"/>
        <v>42526.579664351855</v>
      </c>
      <c r="T433" s="14">
        <f t="shared" si="41"/>
        <v>42556.579664351855</v>
      </c>
    </row>
    <row r="434" spans="1:20" ht="48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2">
        <f t="shared" si="36"/>
        <v>9.5000000000000001E-2</v>
      </c>
      <c r="P434" s="10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3">
        <f t="shared" si="40"/>
        <v>42238.434965277782</v>
      </c>
      <c r="T434" s="14">
        <f t="shared" si="41"/>
        <v>42298.434965277782</v>
      </c>
    </row>
    <row r="435" spans="1:20" ht="64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2">
        <f t="shared" si="36"/>
        <v>0</v>
      </c>
      <c r="P435" s="10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3">
        <f t="shared" si="40"/>
        <v>42228.338217592594</v>
      </c>
      <c r="T435" s="14">
        <f t="shared" si="41"/>
        <v>42288.338217592594</v>
      </c>
    </row>
    <row r="436" spans="1:20" ht="48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2">
        <f t="shared" si="36"/>
        <v>0.05</v>
      </c>
      <c r="P436" s="10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3">
        <f t="shared" si="40"/>
        <v>41576.542847222227</v>
      </c>
      <c r="T436" s="14">
        <f t="shared" si="41"/>
        <v>41609.584513888891</v>
      </c>
    </row>
    <row r="437" spans="1:20" ht="4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2">
        <f t="shared" si="36"/>
        <v>2.7272727272727273E-5</v>
      </c>
      <c r="P437" s="10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3">
        <f t="shared" si="40"/>
        <v>41500.455787037041</v>
      </c>
      <c r="T437" s="14">
        <f t="shared" si="41"/>
        <v>41530.455787037041</v>
      </c>
    </row>
    <row r="438" spans="1:20" ht="4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2">
        <f t="shared" si="36"/>
        <v>0</v>
      </c>
      <c r="P438" s="10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3">
        <f t="shared" si="40"/>
        <v>41456.070752314816</v>
      </c>
      <c r="T438" s="14">
        <f t="shared" si="41"/>
        <v>41486.070752314816</v>
      </c>
    </row>
    <row r="439" spans="1:20" ht="4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2">
        <f t="shared" si="36"/>
        <v>0</v>
      </c>
      <c r="P439" s="10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3">
        <f t="shared" si="40"/>
        <v>42591.026921296296</v>
      </c>
      <c r="T439" s="14">
        <f t="shared" si="41"/>
        <v>42651.026921296296</v>
      </c>
    </row>
    <row r="440" spans="1:20" ht="4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2">
        <f t="shared" si="36"/>
        <v>9.3799999999999994E-2</v>
      </c>
      <c r="P440" s="10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3">
        <f t="shared" si="40"/>
        <v>42295.9694212963</v>
      </c>
      <c r="T440" s="14">
        <f t="shared" si="41"/>
        <v>42326.011087962965</v>
      </c>
    </row>
    <row r="441" spans="1:20" ht="4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2">
        <f t="shared" si="36"/>
        <v>0</v>
      </c>
      <c r="P441" s="10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3">
        <f t="shared" si="40"/>
        <v>41919.470115740747</v>
      </c>
      <c r="T441" s="14">
        <f t="shared" si="41"/>
        <v>41929.470115740747</v>
      </c>
    </row>
    <row r="442" spans="1:20" ht="4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2">
        <f t="shared" si="36"/>
        <v>1E-3</v>
      </c>
      <c r="P442" s="10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3">
        <f t="shared" si="40"/>
        <v>42423.69390046296</v>
      </c>
      <c r="T442" s="14">
        <f t="shared" si="41"/>
        <v>42453.652233796303</v>
      </c>
    </row>
    <row r="443" spans="1:20" ht="4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2">
        <f t="shared" si="36"/>
        <v>0</v>
      </c>
      <c r="P443" s="10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3">
        <f t="shared" si="40"/>
        <v>41550.502268518518</v>
      </c>
      <c r="T443" s="14">
        <f t="shared" si="41"/>
        <v>41580.502268518518</v>
      </c>
    </row>
    <row r="444" spans="1:20" ht="16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2">
        <f t="shared" si="36"/>
        <v>0.39358823529411763</v>
      </c>
      <c r="P444" s="10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3">
        <f t="shared" si="40"/>
        <v>42024.597025462965</v>
      </c>
      <c r="T444" s="14">
        <f t="shared" si="41"/>
        <v>42054.597025462965</v>
      </c>
    </row>
    <row r="445" spans="1:20" ht="4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2">
        <f t="shared" si="36"/>
        <v>1E-3</v>
      </c>
      <c r="P445" s="10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3">
        <f t="shared" si="40"/>
        <v>41649.723391203705</v>
      </c>
      <c r="T445" s="14">
        <f t="shared" si="41"/>
        <v>41679.723391203705</v>
      </c>
    </row>
    <row r="446" spans="1:20" ht="32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2">
        <f t="shared" si="36"/>
        <v>0.05</v>
      </c>
      <c r="P446" s="10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3">
        <f t="shared" si="40"/>
        <v>40894.615289351852</v>
      </c>
      <c r="T446" s="14">
        <f t="shared" si="41"/>
        <v>40954.615289351852</v>
      </c>
    </row>
    <row r="447" spans="1:20" ht="4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2">
        <f t="shared" si="36"/>
        <v>3.3333333333333335E-5</v>
      </c>
      <c r="P447" s="10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3">
        <f t="shared" si="40"/>
        <v>42130.043692129628</v>
      </c>
      <c r="T447" s="14">
        <f t="shared" si="41"/>
        <v>42145.043692129628</v>
      </c>
    </row>
    <row r="448" spans="1:20" ht="4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2">
        <f t="shared" si="36"/>
        <v>7.2952380952380949E-2</v>
      </c>
      <c r="P448" s="10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3">
        <f t="shared" si="40"/>
        <v>42036.791898148149</v>
      </c>
      <c r="T448" s="14">
        <f t="shared" si="41"/>
        <v>42066.791898148149</v>
      </c>
    </row>
    <row r="449" spans="1:20" ht="4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2">
        <f t="shared" si="36"/>
        <v>1.6666666666666666E-4</v>
      </c>
      <c r="P449" s="10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3">
        <f t="shared" si="40"/>
        <v>41331.263460648152</v>
      </c>
      <c r="T449" s="14">
        <f t="shared" si="41"/>
        <v>41356.22179398148</v>
      </c>
    </row>
    <row r="450" spans="1:20" ht="4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2">
        <f t="shared" si="36"/>
        <v>3.2804E-2</v>
      </c>
      <c r="P450" s="10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3">
        <f t="shared" si="40"/>
        <v>41753.466377314813</v>
      </c>
      <c r="T450" s="14">
        <f t="shared" si="41"/>
        <v>41773.466377314813</v>
      </c>
    </row>
    <row r="451" spans="1:20" ht="4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2">
        <f t="shared" ref="O451:O514" si="42">E451/D451</f>
        <v>2.2499999999999999E-2</v>
      </c>
      <c r="P451" s="10">
        <f t="shared" ref="P451:P514" si="43">E451/L451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RIGHT(N451,LEN(N451)-FIND("/",N451))</f>
        <v>animation</v>
      </c>
      <c r="S451" s="13">
        <f t="shared" ref="S451:S514" si="46">(J451/86400)+25569+(-7/24)</f>
        <v>41534.276446759264</v>
      </c>
      <c r="T451" s="14">
        <f t="shared" ref="T451:T514" si="47">(I451/86400)+25569+(-7/24)</f>
        <v>41564.276446759264</v>
      </c>
    </row>
    <row r="452" spans="1:20" ht="4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2">
        <f t="shared" si="42"/>
        <v>7.92E-3</v>
      </c>
      <c r="P452" s="10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3">
        <f t="shared" si="46"/>
        <v>41654.655092592591</v>
      </c>
      <c r="T452" s="14">
        <f t="shared" si="47"/>
        <v>41684.655092592591</v>
      </c>
    </row>
    <row r="453" spans="1:20" ht="48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2">
        <f t="shared" si="42"/>
        <v>0</v>
      </c>
      <c r="P453" s="10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3">
        <f t="shared" si="46"/>
        <v>41634.423506944448</v>
      </c>
      <c r="T453" s="14">
        <f t="shared" si="47"/>
        <v>41664.423506944448</v>
      </c>
    </row>
    <row r="454" spans="1:20" ht="32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2">
        <f t="shared" si="42"/>
        <v>0.64</v>
      </c>
      <c r="P454" s="10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3">
        <f t="shared" si="46"/>
        <v>42107.412210648152</v>
      </c>
      <c r="T454" s="14">
        <f t="shared" si="47"/>
        <v>42137.412210648152</v>
      </c>
    </row>
    <row r="455" spans="1:20" ht="4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2">
        <f t="shared" si="42"/>
        <v>2.740447957839262E-4</v>
      </c>
      <c r="P455" s="10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3">
        <f t="shared" si="46"/>
        <v>42038.533321759263</v>
      </c>
      <c r="T455" s="14">
        <f t="shared" si="47"/>
        <v>42054.533321759263</v>
      </c>
    </row>
    <row r="456" spans="1:20" ht="4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2">
        <f t="shared" si="42"/>
        <v>8.2000000000000007E-3</v>
      </c>
      <c r="P456" s="10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3">
        <f t="shared" si="46"/>
        <v>41938.42559027778</v>
      </c>
      <c r="T456" s="14">
        <f t="shared" si="47"/>
        <v>41969.259722222225</v>
      </c>
    </row>
    <row r="457" spans="1:20" ht="4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2">
        <f t="shared" si="42"/>
        <v>6.9230769230769226E-4</v>
      </c>
      <c r="P457" s="10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3">
        <f t="shared" si="46"/>
        <v>40970.710902777784</v>
      </c>
      <c r="T457" s="14">
        <f t="shared" si="47"/>
        <v>41015.729861111111</v>
      </c>
    </row>
    <row r="458" spans="1:20" ht="48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2">
        <f t="shared" si="42"/>
        <v>6.8631863186318634E-3</v>
      </c>
      <c r="P458" s="10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3">
        <f t="shared" si="46"/>
        <v>41547.402789351858</v>
      </c>
      <c r="T458" s="14">
        <f t="shared" si="47"/>
        <v>41568.874305555561</v>
      </c>
    </row>
    <row r="459" spans="1:20" ht="4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2">
        <f t="shared" si="42"/>
        <v>0</v>
      </c>
      <c r="P459" s="10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3">
        <f t="shared" si="46"/>
        <v>41837.475833333338</v>
      </c>
      <c r="T459" s="14">
        <f t="shared" si="47"/>
        <v>41867.475833333338</v>
      </c>
    </row>
    <row r="460" spans="1:20" ht="4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2">
        <f t="shared" si="42"/>
        <v>8.2100000000000006E-2</v>
      </c>
      <c r="P460" s="10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3">
        <f t="shared" si="46"/>
        <v>41378.408101851855</v>
      </c>
      <c r="T460" s="14">
        <f t="shared" si="47"/>
        <v>41408.408101851855</v>
      </c>
    </row>
    <row r="461" spans="1:20" ht="4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2">
        <f t="shared" si="42"/>
        <v>6.4102564102564103E-4</v>
      </c>
      <c r="P461" s="10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3">
        <f t="shared" si="46"/>
        <v>40800.348692129635</v>
      </c>
      <c r="T461" s="14">
        <f t="shared" si="47"/>
        <v>40860.3903587963</v>
      </c>
    </row>
    <row r="462" spans="1:20" ht="32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2">
        <f t="shared" si="42"/>
        <v>2.9411764705882353E-3</v>
      </c>
      <c r="P462" s="10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3">
        <f t="shared" si="46"/>
        <v>41759.250868055555</v>
      </c>
      <c r="T462" s="14">
        <f t="shared" si="47"/>
        <v>41790.875</v>
      </c>
    </row>
    <row r="463" spans="1:20" ht="4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2">
        <f t="shared" si="42"/>
        <v>0</v>
      </c>
      <c r="P463" s="10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3">
        <f t="shared" si="46"/>
        <v>41407.555173611116</v>
      </c>
      <c r="T463" s="14">
        <f t="shared" si="47"/>
        <v>41427.555173611116</v>
      </c>
    </row>
    <row r="464" spans="1:20" ht="4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2">
        <f t="shared" si="42"/>
        <v>0</v>
      </c>
      <c r="P464" s="10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3">
        <f t="shared" si="46"/>
        <v>40704.834965277776</v>
      </c>
      <c r="T464" s="14">
        <f t="shared" si="47"/>
        <v>40764.834965277776</v>
      </c>
    </row>
    <row r="465" spans="1:20" ht="4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2">
        <f t="shared" si="42"/>
        <v>2.2727272727272728E-2</v>
      </c>
      <c r="P465" s="10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3">
        <f t="shared" si="46"/>
        <v>40750.418437500004</v>
      </c>
      <c r="T465" s="14">
        <f t="shared" si="47"/>
        <v>40810.418437500004</v>
      </c>
    </row>
    <row r="466" spans="1:20" ht="32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2">
        <f t="shared" si="42"/>
        <v>9.9009900990099011E-4</v>
      </c>
      <c r="P466" s="10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3">
        <f t="shared" si="46"/>
        <v>42488.557118055556</v>
      </c>
      <c r="T466" s="14">
        <f t="shared" si="47"/>
        <v>42508.557118055556</v>
      </c>
    </row>
    <row r="467" spans="1:20" ht="16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2">
        <f t="shared" si="42"/>
        <v>0.26953125</v>
      </c>
      <c r="P467" s="10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3">
        <f t="shared" si="46"/>
        <v>41800.828402777777</v>
      </c>
      <c r="T467" s="14">
        <f t="shared" si="47"/>
        <v>41816.828402777777</v>
      </c>
    </row>
    <row r="468" spans="1:20" ht="4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2">
        <f t="shared" si="42"/>
        <v>7.6E-3</v>
      </c>
      <c r="P468" s="10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3">
        <f t="shared" si="46"/>
        <v>41129.65120370371</v>
      </c>
      <c r="T468" s="14">
        <f t="shared" si="47"/>
        <v>41159.65120370371</v>
      </c>
    </row>
    <row r="469" spans="1:20" ht="4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2">
        <f t="shared" si="42"/>
        <v>0.21575</v>
      </c>
      <c r="P469" s="10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3">
        <f t="shared" si="46"/>
        <v>41135.388125000005</v>
      </c>
      <c r="T469" s="14">
        <f t="shared" si="47"/>
        <v>41180.388125000005</v>
      </c>
    </row>
    <row r="470" spans="1:20" ht="4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2">
        <f t="shared" si="42"/>
        <v>0</v>
      </c>
      <c r="P470" s="10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3">
        <f t="shared" si="46"/>
        <v>41040.875960648154</v>
      </c>
      <c r="T470" s="14">
        <f t="shared" si="47"/>
        <v>41100.868807870371</v>
      </c>
    </row>
    <row r="471" spans="1:20" ht="32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2">
        <f t="shared" si="42"/>
        <v>0</v>
      </c>
      <c r="P471" s="10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3">
        <f t="shared" si="46"/>
        <v>41827.698194444449</v>
      </c>
      <c r="T471" s="14">
        <f t="shared" si="47"/>
        <v>41887.698194444449</v>
      </c>
    </row>
    <row r="472" spans="1:20" ht="4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2">
        <f t="shared" si="42"/>
        <v>1.0200000000000001E-2</v>
      </c>
      <c r="P472" s="10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3">
        <f t="shared" si="46"/>
        <v>41604.876030092593</v>
      </c>
      <c r="T472" s="14">
        <f t="shared" si="47"/>
        <v>41654.875</v>
      </c>
    </row>
    <row r="473" spans="1:20" ht="64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2">
        <f t="shared" si="42"/>
        <v>0.11892727272727273</v>
      </c>
      <c r="P473" s="10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3">
        <f t="shared" si="46"/>
        <v>41703.430312500001</v>
      </c>
      <c r="T473" s="14">
        <f t="shared" si="47"/>
        <v>41748.388645833336</v>
      </c>
    </row>
    <row r="474" spans="1:20" ht="4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2">
        <f t="shared" si="42"/>
        <v>0.17624999999999999</v>
      </c>
      <c r="P474" s="10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3">
        <f t="shared" si="46"/>
        <v>41844.630995370375</v>
      </c>
      <c r="T474" s="14">
        <f t="shared" si="47"/>
        <v>41874.630995370375</v>
      </c>
    </row>
    <row r="475" spans="1:20" ht="4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2">
        <f t="shared" si="42"/>
        <v>2.87E-2</v>
      </c>
      <c r="P475" s="10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3">
        <f t="shared" si="46"/>
        <v>41869.406469907408</v>
      </c>
      <c r="T475" s="14">
        <f t="shared" si="47"/>
        <v>41899.406469907408</v>
      </c>
    </row>
    <row r="476" spans="1:20" ht="4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2">
        <f t="shared" si="42"/>
        <v>3.0303030303030303E-4</v>
      </c>
      <c r="P476" s="10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3">
        <f t="shared" si="46"/>
        <v>42753.03737268519</v>
      </c>
      <c r="T476" s="14">
        <f t="shared" si="47"/>
        <v>42783.03737268519</v>
      </c>
    </row>
    <row r="477" spans="1:20" ht="48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2">
        <f t="shared" si="42"/>
        <v>0</v>
      </c>
      <c r="P477" s="10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3">
        <f t="shared" si="46"/>
        <v>42099.794479166674</v>
      </c>
      <c r="T477" s="14">
        <f t="shared" si="47"/>
        <v>42129.794479166674</v>
      </c>
    </row>
    <row r="478" spans="1:20" ht="32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2">
        <f t="shared" si="42"/>
        <v>2.2302681818181819E-2</v>
      </c>
      <c r="P478" s="10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3">
        <f t="shared" si="46"/>
        <v>41757.683344907411</v>
      </c>
      <c r="T478" s="14">
        <f t="shared" si="47"/>
        <v>41792.874305555561</v>
      </c>
    </row>
    <row r="479" spans="1:20" ht="48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2">
        <f t="shared" si="42"/>
        <v>0</v>
      </c>
      <c r="P479" s="10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3">
        <f t="shared" si="46"/>
        <v>40987.543217592596</v>
      </c>
      <c r="T479" s="14">
        <f t="shared" si="47"/>
        <v>41047.543217592596</v>
      </c>
    </row>
    <row r="480" spans="1:20" ht="4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2">
        <f t="shared" si="42"/>
        <v>0</v>
      </c>
      <c r="P480" s="10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3">
        <f t="shared" si="46"/>
        <v>42065.619317129633</v>
      </c>
      <c r="T480" s="14">
        <f t="shared" si="47"/>
        <v>42095.577650462968</v>
      </c>
    </row>
    <row r="481" spans="1:20" ht="4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2">
        <f t="shared" si="42"/>
        <v>0.3256</v>
      </c>
      <c r="P481" s="10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3">
        <f t="shared" si="46"/>
        <v>41904.116145833337</v>
      </c>
      <c r="T481" s="14">
        <f t="shared" si="47"/>
        <v>41964.157812500001</v>
      </c>
    </row>
    <row r="482" spans="1:20" ht="4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2">
        <f t="shared" si="42"/>
        <v>0.19409999999999999</v>
      </c>
      <c r="P482" s="10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3">
        <f t="shared" si="46"/>
        <v>41465.208506944451</v>
      </c>
      <c r="T482" s="14">
        <f t="shared" si="47"/>
        <v>41495.208506944451</v>
      </c>
    </row>
    <row r="483" spans="1:20" ht="4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2">
        <f t="shared" si="42"/>
        <v>6.0999999999999999E-2</v>
      </c>
      <c r="P483" s="10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3">
        <f t="shared" si="46"/>
        <v>41162.380659722221</v>
      </c>
      <c r="T483" s="14">
        <f t="shared" si="47"/>
        <v>41192.380659722221</v>
      </c>
    </row>
    <row r="484" spans="1:20" ht="4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2">
        <f t="shared" si="42"/>
        <v>1E-3</v>
      </c>
      <c r="P484" s="10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3">
        <f t="shared" si="46"/>
        <v>42447.605208333334</v>
      </c>
      <c r="T484" s="14">
        <f t="shared" si="47"/>
        <v>42474.31527777778</v>
      </c>
    </row>
    <row r="485" spans="1:20" ht="48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2">
        <f t="shared" si="42"/>
        <v>0.502</v>
      </c>
      <c r="P485" s="10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3">
        <f t="shared" si="46"/>
        <v>41242.90592592593</v>
      </c>
      <c r="T485" s="14">
        <f t="shared" si="47"/>
        <v>41302.90592592593</v>
      </c>
    </row>
    <row r="486" spans="1:20" ht="64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2">
        <f t="shared" si="42"/>
        <v>1.8625E-3</v>
      </c>
      <c r="P486" s="10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3">
        <f t="shared" si="46"/>
        <v>42272.647824074076</v>
      </c>
      <c r="T486" s="14">
        <f t="shared" si="47"/>
        <v>42313.689490740748</v>
      </c>
    </row>
    <row r="487" spans="1:20" ht="32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2">
        <f t="shared" si="42"/>
        <v>0.21906971229845085</v>
      </c>
      <c r="P487" s="10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3">
        <f t="shared" si="46"/>
        <v>41381.214108796303</v>
      </c>
      <c r="T487" s="14">
        <f t="shared" si="47"/>
        <v>41411.214108796303</v>
      </c>
    </row>
    <row r="488" spans="1:20" ht="4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2">
        <f t="shared" si="42"/>
        <v>9.0909090909090904E-5</v>
      </c>
      <c r="P488" s="10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3">
        <f t="shared" si="46"/>
        <v>41761.650914351856</v>
      </c>
      <c r="T488" s="14">
        <f t="shared" si="47"/>
        <v>41791.650914351856</v>
      </c>
    </row>
    <row r="489" spans="1:20" ht="4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2">
        <f t="shared" si="42"/>
        <v>0</v>
      </c>
      <c r="P489" s="10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3">
        <f t="shared" si="46"/>
        <v>42669.303171296298</v>
      </c>
      <c r="T489" s="14">
        <f t="shared" si="47"/>
        <v>42729.344837962963</v>
      </c>
    </row>
    <row r="490" spans="1:20" ht="32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2">
        <f t="shared" si="42"/>
        <v>0</v>
      </c>
      <c r="P490" s="10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3">
        <f t="shared" si="46"/>
        <v>42713.762731481482</v>
      </c>
      <c r="T490" s="14">
        <f t="shared" si="47"/>
        <v>42743.762731481482</v>
      </c>
    </row>
    <row r="491" spans="1:20" ht="4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2">
        <f t="shared" si="42"/>
        <v>2.8667813379201833E-3</v>
      </c>
      <c r="P491" s="10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3">
        <f t="shared" si="46"/>
        <v>40882.19</v>
      </c>
      <c r="T491" s="14">
        <f t="shared" si="47"/>
        <v>40913.189583333333</v>
      </c>
    </row>
    <row r="492" spans="1:20" ht="16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2">
        <f t="shared" si="42"/>
        <v>0</v>
      </c>
      <c r="P492" s="10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3">
        <f t="shared" si="46"/>
        <v>41113.67690972222</v>
      </c>
      <c r="T492" s="14">
        <f t="shared" si="47"/>
        <v>41143.67690972222</v>
      </c>
    </row>
    <row r="493" spans="1:20" ht="4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2">
        <f t="shared" si="42"/>
        <v>0</v>
      </c>
      <c r="P493" s="10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3">
        <f t="shared" si="46"/>
        <v>42366.690960648149</v>
      </c>
      <c r="T493" s="14">
        <f t="shared" si="47"/>
        <v>42396.690960648149</v>
      </c>
    </row>
    <row r="494" spans="1:20" ht="4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2">
        <f t="shared" si="42"/>
        <v>0</v>
      </c>
      <c r="P494" s="10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3">
        <f t="shared" si="46"/>
        <v>42595.743402777785</v>
      </c>
      <c r="T494" s="14">
        <f t="shared" si="47"/>
        <v>42655.743402777785</v>
      </c>
    </row>
    <row r="495" spans="1:20" ht="4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2">
        <f t="shared" si="42"/>
        <v>0</v>
      </c>
      <c r="P495" s="10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3">
        <f t="shared" si="46"/>
        <v>42114.434467592597</v>
      </c>
      <c r="T495" s="14">
        <f t="shared" si="47"/>
        <v>42144.434467592597</v>
      </c>
    </row>
    <row r="496" spans="1:20" ht="4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2">
        <f t="shared" si="42"/>
        <v>1.5499999999999999E-3</v>
      </c>
      <c r="P496" s="10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3">
        <f t="shared" si="46"/>
        <v>41799.538946759261</v>
      </c>
      <c r="T496" s="14">
        <f t="shared" si="47"/>
        <v>41822.833333333336</v>
      </c>
    </row>
    <row r="497" spans="1:20" ht="4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2">
        <f t="shared" si="42"/>
        <v>0</v>
      </c>
      <c r="P497" s="10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3">
        <f t="shared" si="46"/>
        <v>42171.535937500004</v>
      </c>
      <c r="T497" s="14">
        <f t="shared" si="47"/>
        <v>42201.535937500004</v>
      </c>
    </row>
    <row r="498" spans="1:20" ht="32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2">
        <f t="shared" si="42"/>
        <v>1.6666666666666667E-5</v>
      </c>
      <c r="P498" s="10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3">
        <f t="shared" si="46"/>
        <v>41620.639745370376</v>
      </c>
      <c r="T498" s="14">
        <f t="shared" si="47"/>
        <v>41680.639745370376</v>
      </c>
    </row>
    <row r="499" spans="1:20" ht="16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2">
        <f t="shared" si="42"/>
        <v>6.6964285714285711E-3</v>
      </c>
      <c r="P499" s="10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3">
        <f t="shared" si="46"/>
        <v>41944.746122685188</v>
      </c>
      <c r="T499" s="14">
        <f t="shared" si="47"/>
        <v>41997.916666666664</v>
      </c>
    </row>
    <row r="500" spans="1:20" ht="4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2">
        <f t="shared" si="42"/>
        <v>4.5985132395404561E-2</v>
      </c>
      <c r="P500" s="10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3">
        <f t="shared" si="46"/>
        <v>40858.47047453704</v>
      </c>
      <c r="T500" s="14">
        <f t="shared" si="47"/>
        <v>40900.47047453704</v>
      </c>
    </row>
    <row r="501" spans="1:20" ht="64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2">
        <f t="shared" si="42"/>
        <v>9.5500000000000002E-2</v>
      </c>
      <c r="P501" s="10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3">
        <f t="shared" si="46"/>
        <v>40043.603796296295</v>
      </c>
      <c r="T501" s="14">
        <f t="shared" si="47"/>
        <v>40098.582638888889</v>
      </c>
    </row>
    <row r="502" spans="1:20" ht="64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2">
        <f t="shared" si="42"/>
        <v>3.307692307692308E-2</v>
      </c>
      <c r="P502" s="10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3">
        <f t="shared" si="46"/>
        <v>40247.594340277778</v>
      </c>
      <c r="T502" s="14">
        <f t="shared" si="47"/>
        <v>40306.636111111111</v>
      </c>
    </row>
    <row r="503" spans="1:20" ht="4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2">
        <f t="shared" si="42"/>
        <v>0</v>
      </c>
      <c r="P503" s="10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3">
        <f t="shared" si="46"/>
        <v>40702.942719907413</v>
      </c>
      <c r="T503" s="14">
        <f t="shared" si="47"/>
        <v>40732.942719907413</v>
      </c>
    </row>
    <row r="504" spans="1:20" ht="48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2">
        <f t="shared" si="42"/>
        <v>1.15E-2</v>
      </c>
      <c r="P504" s="10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3">
        <f t="shared" si="46"/>
        <v>40956.261863425927</v>
      </c>
      <c r="T504" s="14">
        <f t="shared" si="47"/>
        <v>40986.220196759263</v>
      </c>
    </row>
    <row r="505" spans="1:20" ht="4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2">
        <f t="shared" si="42"/>
        <v>1.7538461538461537E-2</v>
      </c>
      <c r="P505" s="10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3">
        <f t="shared" si="46"/>
        <v>41991.234988425924</v>
      </c>
      <c r="T505" s="14">
        <f t="shared" si="47"/>
        <v>42021.234988425924</v>
      </c>
    </row>
    <row r="506" spans="1:20" ht="4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2">
        <f t="shared" si="42"/>
        <v>1.3673469387755101E-2</v>
      </c>
      <c r="P506" s="10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3">
        <f t="shared" si="46"/>
        <v>40949.691979166666</v>
      </c>
      <c r="T506" s="14">
        <f t="shared" si="47"/>
        <v>41009.650312500002</v>
      </c>
    </row>
    <row r="507" spans="1:20" ht="4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2">
        <f t="shared" si="42"/>
        <v>4.3333333333333331E-3</v>
      </c>
      <c r="P507" s="10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3">
        <f t="shared" si="46"/>
        <v>42317.806550925925</v>
      </c>
      <c r="T507" s="14">
        <f t="shared" si="47"/>
        <v>42362.806550925925</v>
      </c>
    </row>
    <row r="508" spans="1:20" ht="4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2">
        <f t="shared" si="42"/>
        <v>1.25E-3</v>
      </c>
      <c r="P508" s="10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3">
        <f t="shared" si="46"/>
        <v>41466.260648148149</v>
      </c>
      <c r="T508" s="14">
        <f t="shared" si="47"/>
        <v>41496.260648148149</v>
      </c>
    </row>
    <row r="509" spans="1:20" ht="4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2">
        <f t="shared" si="42"/>
        <v>3.2000000000000001E-2</v>
      </c>
      <c r="P509" s="10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3">
        <f t="shared" si="46"/>
        <v>41156.667326388888</v>
      </c>
      <c r="T509" s="14">
        <f t="shared" si="47"/>
        <v>41201.667326388888</v>
      </c>
    </row>
    <row r="510" spans="1:20" ht="48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2">
        <f t="shared" si="42"/>
        <v>8.0000000000000002E-3</v>
      </c>
      <c r="P510" s="10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3">
        <f t="shared" si="46"/>
        <v>40994.732650462967</v>
      </c>
      <c r="T510" s="14">
        <f t="shared" si="47"/>
        <v>41054.301388888889</v>
      </c>
    </row>
    <row r="511" spans="1:20" ht="4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2">
        <f t="shared" si="42"/>
        <v>2E-3</v>
      </c>
      <c r="P511" s="10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3">
        <f t="shared" si="46"/>
        <v>42153.339930555558</v>
      </c>
      <c r="T511" s="14">
        <f t="shared" si="47"/>
        <v>42183.339930555558</v>
      </c>
    </row>
    <row r="512" spans="1:20" ht="4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2">
        <f t="shared" si="42"/>
        <v>0</v>
      </c>
      <c r="P512" s="10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3">
        <f t="shared" si="46"/>
        <v>42399.884710648148</v>
      </c>
      <c r="T512" s="14">
        <f t="shared" si="47"/>
        <v>42429.884710648148</v>
      </c>
    </row>
    <row r="513" spans="1:20" ht="4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2">
        <f t="shared" si="42"/>
        <v>0.03</v>
      </c>
      <c r="P513" s="10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3">
        <f t="shared" si="46"/>
        <v>41340.011365740742</v>
      </c>
      <c r="T513" s="14">
        <f t="shared" si="47"/>
        <v>41369.969699074078</v>
      </c>
    </row>
    <row r="514" spans="1:20" ht="4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2">
        <f t="shared" si="42"/>
        <v>1.3749999999999999E-3</v>
      </c>
      <c r="P514" s="10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3">
        <f t="shared" si="46"/>
        <v>42649.450543981489</v>
      </c>
      <c r="T514" s="14">
        <f t="shared" si="47"/>
        <v>42694.492210648146</v>
      </c>
    </row>
    <row r="515" spans="1:20" ht="32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2">
        <f t="shared" ref="O515:O578" si="48">E515/D515</f>
        <v>0.13924</v>
      </c>
      <c r="P515" s="10">
        <f t="shared" ref="P515:P578" si="49">E515/L515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RIGHT(N515,LEN(N515)-FIND("/",N515))</f>
        <v>animation</v>
      </c>
      <c r="S515" s="13">
        <f t="shared" ref="S515:S578" si="52">(J515/86400)+25569+(-7/24)</f>
        <v>42552.362326388895</v>
      </c>
      <c r="T515" s="14">
        <f t="shared" ref="T515:T578" si="53">(I515/86400)+25569+(-7/24)</f>
        <v>42597.000000000007</v>
      </c>
    </row>
    <row r="516" spans="1:20" ht="4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2">
        <f t="shared" si="48"/>
        <v>3.3333333333333333E-2</v>
      </c>
      <c r="P516" s="10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3">
        <f t="shared" si="52"/>
        <v>41830.32230324074</v>
      </c>
      <c r="T516" s="14">
        <f t="shared" si="53"/>
        <v>41860.32230324074</v>
      </c>
    </row>
    <row r="517" spans="1:20" ht="4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2">
        <f t="shared" si="48"/>
        <v>0.25413402061855672</v>
      </c>
      <c r="P517" s="10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3">
        <f t="shared" si="52"/>
        <v>42327.19908564815</v>
      </c>
      <c r="T517" s="14">
        <f t="shared" si="53"/>
        <v>42367.19908564815</v>
      </c>
    </row>
    <row r="518" spans="1:20" ht="32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2">
        <f t="shared" si="48"/>
        <v>0</v>
      </c>
      <c r="P518" s="10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3">
        <f t="shared" si="52"/>
        <v>42091.487037037041</v>
      </c>
      <c r="T518" s="14">
        <f t="shared" si="53"/>
        <v>42151.487037037041</v>
      </c>
    </row>
    <row r="519" spans="1:20" ht="4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2">
        <f t="shared" si="48"/>
        <v>1.3666666666666667E-2</v>
      </c>
      <c r="P519" s="10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3">
        <f t="shared" si="52"/>
        <v>42738.323622685188</v>
      </c>
      <c r="T519" s="14">
        <f t="shared" si="53"/>
        <v>42768.323622685188</v>
      </c>
    </row>
    <row r="520" spans="1:20" ht="4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2">
        <f t="shared" si="48"/>
        <v>0</v>
      </c>
      <c r="P520" s="10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3">
        <f t="shared" si="52"/>
        <v>42223.32435185185</v>
      </c>
      <c r="T520" s="14">
        <f t="shared" si="53"/>
        <v>42253.323611111111</v>
      </c>
    </row>
    <row r="521" spans="1:20" ht="4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2">
        <f t="shared" si="48"/>
        <v>0.22881426547787684</v>
      </c>
      <c r="P521" s="10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3">
        <f t="shared" si="52"/>
        <v>41218.099780092591</v>
      </c>
      <c r="T521" s="14">
        <f t="shared" si="53"/>
        <v>41248.099780092591</v>
      </c>
    </row>
    <row r="522" spans="1:20" ht="4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2">
        <f t="shared" si="48"/>
        <v>1.0209999999999999</v>
      </c>
      <c r="P522" s="10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3">
        <f t="shared" si="52"/>
        <v>42318.410428240742</v>
      </c>
      <c r="T522" s="14">
        <f t="shared" si="53"/>
        <v>42348.410428240742</v>
      </c>
    </row>
    <row r="523" spans="1:20" ht="4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2">
        <f t="shared" si="48"/>
        <v>1.0464</v>
      </c>
      <c r="P523" s="10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3">
        <f t="shared" si="52"/>
        <v>42645.801145833335</v>
      </c>
      <c r="T523" s="14">
        <f t="shared" si="53"/>
        <v>42674.915972222225</v>
      </c>
    </row>
    <row r="524" spans="1:20" ht="4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2">
        <f t="shared" si="48"/>
        <v>1.1466666666666667</v>
      </c>
      <c r="P524" s="10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3">
        <f t="shared" si="52"/>
        <v>42429.749131944445</v>
      </c>
      <c r="T524" s="14">
        <f t="shared" si="53"/>
        <v>42449.707465277781</v>
      </c>
    </row>
    <row r="525" spans="1:20" ht="4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2">
        <f t="shared" si="48"/>
        <v>1.206</v>
      </c>
      <c r="P525" s="10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3">
        <f t="shared" si="52"/>
        <v>42237.841157407405</v>
      </c>
      <c r="T525" s="14">
        <f t="shared" si="53"/>
        <v>42267.841157407405</v>
      </c>
    </row>
    <row r="526" spans="1:20" ht="4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2">
        <f t="shared" si="48"/>
        <v>1.0867285714285715</v>
      </c>
      <c r="P526" s="10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3">
        <f t="shared" si="52"/>
        <v>42492.425567129634</v>
      </c>
      <c r="T526" s="14">
        <f t="shared" si="53"/>
        <v>42522.425567129634</v>
      </c>
    </row>
    <row r="527" spans="1:20" ht="48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2">
        <f t="shared" si="48"/>
        <v>1</v>
      </c>
      <c r="P527" s="10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3">
        <f t="shared" si="52"/>
        <v>41850.109270833338</v>
      </c>
      <c r="T527" s="14">
        <f t="shared" si="53"/>
        <v>41895.109270833338</v>
      </c>
    </row>
    <row r="528" spans="1:20" ht="4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2">
        <f t="shared" si="48"/>
        <v>1.1399999999999999</v>
      </c>
      <c r="P528" s="10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3">
        <f t="shared" si="52"/>
        <v>42192.30027777778</v>
      </c>
      <c r="T528" s="14">
        <f t="shared" si="53"/>
        <v>42223.416666666664</v>
      </c>
    </row>
    <row r="529" spans="1:20" ht="48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2">
        <f t="shared" si="48"/>
        <v>1.0085</v>
      </c>
      <c r="P529" s="10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3">
        <f t="shared" si="52"/>
        <v>42752.913958333338</v>
      </c>
      <c r="T529" s="14">
        <f t="shared" si="53"/>
        <v>42783.378472222226</v>
      </c>
    </row>
    <row r="530" spans="1:20" ht="16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2">
        <f t="shared" si="48"/>
        <v>1.1565217391304348</v>
      </c>
      <c r="P530" s="10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3">
        <f t="shared" si="52"/>
        <v>42155.628553240742</v>
      </c>
      <c r="T530" s="14">
        <f t="shared" si="53"/>
        <v>42176.597222222226</v>
      </c>
    </row>
    <row r="531" spans="1:20" ht="48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2">
        <f t="shared" si="48"/>
        <v>1.3041666666666667</v>
      </c>
      <c r="P531" s="10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3">
        <f t="shared" si="52"/>
        <v>42724.73951388889</v>
      </c>
      <c r="T531" s="14">
        <f t="shared" si="53"/>
        <v>42745.916666666664</v>
      </c>
    </row>
    <row r="532" spans="1:20" ht="4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2">
        <f t="shared" si="48"/>
        <v>1.0778267254038179</v>
      </c>
      <c r="P532" s="10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3">
        <f t="shared" si="52"/>
        <v>42157.299398148149</v>
      </c>
      <c r="T532" s="14">
        <f t="shared" si="53"/>
        <v>42178.791666666664</v>
      </c>
    </row>
    <row r="533" spans="1:20" ht="48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2">
        <f t="shared" si="48"/>
        <v>1</v>
      </c>
      <c r="P533" s="10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3">
        <f t="shared" si="52"/>
        <v>42675.7734837963</v>
      </c>
      <c r="T533" s="14">
        <f t="shared" si="53"/>
        <v>42720.999305555561</v>
      </c>
    </row>
    <row r="534" spans="1:20" ht="4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2">
        <f t="shared" si="48"/>
        <v>1.2324999999999999</v>
      </c>
      <c r="P534" s="10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3">
        <f t="shared" si="52"/>
        <v>42472.715370370373</v>
      </c>
      <c r="T534" s="14">
        <f t="shared" si="53"/>
        <v>42502.715370370373</v>
      </c>
    </row>
    <row r="535" spans="1:20" ht="4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2">
        <f t="shared" si="48"/>
        <v>1.002</v>
      </c>
      <c r="P535" s="10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3">
        <f t="shared" si="52"/>
        <v>42482.143113425926</v>
      </c>
      <c r="T535" s="14">
        <f t="shared" si="53"/>
        <v>42506.143113425926</v>
      </c>
    </row>
    <row r="536" spans="1:20" ht="4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2">
        <f t="shared" si="48"/>
        <v>1.0466666666666666</v>
      </c>
      <c r="P536" s="10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3">
        <f t="shared" si="52"/>
        <v>42270.519328703704</v>
      </c>
      <c r="T536" s="14">
        <f t="shared" si="53"/>
        <v>42309.666666666664</v>
      </c>
    </row>
    <row r="537" spans="1:20" ht="32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2">
        <f t="shared" si="48"/>
        <v>1.0249999999999999</v>
      </c>
      <c r="P537" s="10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3">
        <f t="shared" si="52"/>
        <v>42711.253530092596</v>
      </c>
      <c r="T537" s="14">
        <f t="shared" si="53"/>
        <v>42741.253530092596</v>
      </c>
    </row>
    <row r="538" spans="1:20" ht="48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2">
        <f t="shared" si="48"/>
        <v>1.1825757575757576</v>
      </c>
      <c r="P538" s="10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3">
        <f t="shared" si="52"/>
        <v>42179.05332175926</v>
      </c>
      <c r="T538" s="14">
        <f t="shared" si="53"/>
        <v>42219.458333333336</v>
      </c>
    </row>
    <row r="539" spans="1:20" ht="4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2">
        <f t="shared" si="48"/>
        <v>1.2050000000000001</v>
      </c>
      <c r="P539" s="10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3">
        <f t="shared" si="52"/>
        <v>42282.476747685192</v>
      </c>
      <c r="T539" s="14">
        <f t="shared" si="53"/>
        <v>42312.518414351849</v>
      </c>
    </row>
    <row r="540" spans="1:20" ht="4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2">
        <f t="shared" si="48"/>
        <v>3.0242</v>
      </c>
      <c r="P540" s="10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3">
        <f t="shared" si="52"/>
        <v>42473.50304398148</v>
      </c>
      <c r="T540" s="14">
        <f t="shared" si="53"/>
        <v>42503.50304398148</v>
      </c>
    </row>
    <row r="541" spans="1:20" ht="4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2">
        <f t="shared" si="48"/>
        <v>1.00644</v>
      </c>
      <c r="P541" s="10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3">
        <f t="shared" si="52"/>
        <v>42534.758182870377</v>
      </c>
      <c r="T541" s="14">
        <f t="shared" si="53"/>
        <v>42555.758182870377</v>
      </c>
    </row>
    <row r="542" spans="1:20" ht="64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2">
        <f t="shared" si="48"/>
        <v>6.666666666666667E-5</v>
      </c>
      <c r="P542" s="10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3">
        <f t="shared" si="52"/>
        <v>42009.52553240741</v>
      </c>
      <c r="T542" s="14">
        <f t="shared" si="53"/>
        <v>42039.52553240741</v>
      </c>
    </row>
    <row r="543" spans="1:20" ht="4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2">
        <f t="shared" si="48"/>
        <v>5.5555555555555558E-3</v>
      </c>
      <c r="P543" s="10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3">
        <f t="shared" si="52"/>
        <v>42275.755023148151</v>
      </c>
      <c r="T543" s="14">
        <f t="shared" si="53"/>
        <v>42305.755023148151</v>
      </c>
    </row>
    <row r="544" spans="1:20" ht="4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2">
        <f t="shared" si="48"/>
        <v>3.9999999999999998E-6</v>
      </c>
      <c r="P544" s="10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3">
        <f t="shared" si="52"/>
        <v>42433.445787037039</v>
      </c>
      <c r="T544" s="14">
        <f t="shared" si="53"/>
        <v>42493.404120370375</v>
      </c>
    </row>
    <row r="545" spans="1:20" ht="4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2">
        <f t="shared" si="48"/>
        <v>3.1818181818181819E-3</v>
      </c>
      <c r="P545" s="10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3">
        <f t="shared" si="52"/>
        <v>41913.800486111111</v>
      </c>
      <c r="T545" s="14">
        <f t="shared" si="53"/>
        <v>41943.800486111111</v>
      </c>
    </row>
    <row r="546" spans="1:20" ht="4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2">
        <f t="shared" si="48"/>
        <v>1.2E-2</v>
      </c>
      <c r="P546" s="10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3">
        <f t="shared" si="52"/>
        <v>42525.365277777782</v>
      </c>
      <c r="T546" s="14">
        <f t="shared" si="53"/>
        <v>42555.365277777782</v>
      </c>
    </row>
    <row r="547" spans="1:20" ht="4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2">
        <f t="shared" si="48"/>
        <v>0.27383999999999997</v>
      </c>
      <c r="P547" s="10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3">
        <f t="shared" si="52"/>
        <v>42283.300798611112</v>
      </c>
      <c r="T547" s="14">
        <f t="shared" si="53"/>
        <v>42323.342465277783</v>
      </c>
    </row>
    <row r="548" spans="1:20" ht="4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2">
        <f t="shared" si="48"/>
        <v>8.6666666666666663E-4</v>
      </c>
      <c r="P548" s="10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3">
        <f t="shared" si="52"/>
        <v>42249.376331018524</v>
      </c>
      <c r="T548" s="14">
        <f t="shared" si="53"/>
        <v>42294.376331018524</v>
      </c>
    </row>
    <row r="549" spans="1:20" ht="4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2">
        <f t="shared" si="48"/>
        <v>0</v>
      </c>
      <c r="P549" s="10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3">
        <f t="shared" si="52"/>
        <v>42380.404675925929</v>
      </c>
      <c r="T549" s="14">
        <f t="shared" si="53"/>
        <v>42410.404675925929</v>
      </c>
    </row>
    <row r="550" spans="1:20" ht="4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2">
        <f t="shared" si="48"/>
        <v>8.9999999999999998E-4</v>
      </c>
      <c r="P550" s="10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3">
        <f t="shared" si="52"/>
        <v>42276.611666666671</v>
      </c>
      <c r="T550" s="14">
        <f t="shared" si="53"/>
        <v>42306.611666666671</v>
      </c>
    </row>
    <row r="551" spans="1:20" ht="48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2">
        <f t="shared" si="48"/>
        <v>2.7199999999999998E-2</v>
      </c>
      <c r="P551" s="10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3">
        <f t="shared" si="52"/>
        <v>42163.34516203704</v>
      </c>
      <c r="T551" s="14">
        <f t="shared" si="53"/>
        <v>42193.34516203704</v>
      </c>
    </row>
    <row r="552" spans="1:20" ht="4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2">
        <f t="shared" si="48"/>
        <v>7.0000000000000001E-3</v>
      </c>
      <c r="P552" s="10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3">
        <f t="shared" si="52"/>
        <v>42753.387094907412</v>
      </c>
      <c r="T552" s="14">
        <f t="shared" si="53"/>
        <v>42765.916666666664</v>
      </c>
    </row>
    <row r="553" spans="1:20" ht="4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2">
        <f t="shared" si="48"/>
        <v>5.0413333333333331E-2</v>
      </c>
      <c r="P553" s="10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3">
        <f t="shared" si="52"/>
        <v>42172.984074074076</v>
      </c>
      <c r="T553" s="14">
        <f t="shared" si="53"/>
        <v>42217.453472222223</v>
      </c>
    </row>
    <row r="554" spans="1:20" ht="4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2">
        <f t="shared" si="48"/>
        <v>0</v>
      </c>
      <c r="P554" s="10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3">
        <f t="shared" si="52"/>
        <v>42318.325185185189</v>
      </c>
      <c r="T554" s="14">
        <f t="shared" si="53"/>
        <v>42378.325185185189</v>
      </c>
    </row>
    <row r="555" spans="1:20" ht="4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2">
        <f t="shared" si="48"/>
        <v>4.9199999999999999E-3</v>
      </c>
      <c r="P555" s="10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3">
        <f t="shared" si="52"/>
        <v>41927.428136574075</v>
      </c>
      <c r="T555" s="14">
        <f t="shared" si="53"/>
        <v>41957.46980324074</v>
      </c>
    </row>
    <row r="556" spans="1:20" ht="4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2">
        <f t="shared" si="48"/>
        <v>0.36589147286821705</v>
      </c>
      <c r="P556" s="10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3">
        <f t="shared" si="52"/>
        <v>41901.393194444448</v>
      </c>
      <c r="T556" s="14">
        <f t="shared" si="53"/>
        <v>41931.393194444448</v>
      </c>
    </row>
    <row r="557" spans="1:20" ht="4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2">
        <f t="shared" si="48"/>
        <v>0</v>
      </c>
      <c r="P557" s="10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3">
        <f t="shared" si="52"/>
        <v>42503.061840277784</v>
      </c>
      <c r="T557" s="14">
        <f t="shared" si="53"/>
        <v>42533.061840277784</v>
      </c>
    </row>
    <row r="558" spans="1:20" ht="32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2">
        <f t="shared" si="48"/>
        <v>2.5000000000000001E-2</v>
      </c>
      <c r="P558" s="10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3">
        <f t="shared" si="52"/>
        <v>42345.568483796298</v>
      </c>
      <c r="T558" s="14">
        <f t="shared" si="53"/>
        <v>42375.568483796298</v>
      </c>
    </row>
    <row r="559" spans="1:20" ht="4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2">
        <f t="shared" si="48"/>
        <v>9.1066666666666674E-3</v>
      </c>
      <c r="P559" s="10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3">
        <f t="shared" si="52"/>
        <v>42676.650497685187</v>
      </c>
      <c r="T559" s="14">
        <f t="shared" si="53"/>
        <v>42706.692164351851</v>
      </c>
    </row>
    <row r="560" spans="1:20" ht="4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2">
        <f t="shared" si="48"/>
        <v>0</v>
      </c>
      <c r="P560" s="10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3">
        <f t="shared" si="52"/>
        <v>42057.591493055559</v>
      </c>
      <c r="T560" s="14">
        <f t="shared" si="53"/>
        <v>42087.549826388895</v>
      </c>
    </row>
    <row r="561" spans="1:20" ht="48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2">
        <f t="shared" si="48"/>
        <v>2.0833333333333335E-4</v>
      </c>
      <c r="P561" s="10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3">
        <f t="shared" si="52"/>
        <v>42320.991435185184</v>
      </c>
      <c r="T561" s="14">
        <f t="shared" si="53"/>
        <v>42350.991435185184</v>
      </c>
    </row>
    <row r="562" spans="1:20" ht="4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2">
        <f t="shared" si="48"/>
        <v>1.2E-4</v>
      </c>
      <c r="P562" s="10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3">
        <f t="shared" si="52"/>
        <v>41960.479687500003</v>
      </c>
      <c r="T562" s="14">
        <f t="shared" si="53"/>
        <v>41990.479687500003</v>
      </c>
    </row>
    <row r="563" spans="1:20" ht="4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2">
        <f t="shared" si="48"/>
        <v>3.6666666666666666E-3</v>
      </c>
      <c r="P563" s="10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3">
        <f t="shared" si="52"/>
        <v>42268.367048611115</v>
      </c>
      <c r="T563" s="14">
        <f t="shared" si="53"/>
        <v>42303.367048611115</v>
      </c>
    </row>
    <row r="564" spans="1:20" ht="4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2">
        <f t="shared" si="48"/>
        <v>0</v>
      </c>
      <c r="P564" s="10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3">
        <f t="shared" si="52"/>
        <v>42692.097395833334</v>
      </c>
      <c r="T564" s="14">
        <f t="shared" si="53"/>
        <v>42722.097395833334</v>
      </c>
    </row>
    <row r="565" spans="1:20" ht="4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2">
        <f t="shared" si="48"/>
        <v>9.0666666666666662E-4</v>
      </c>
      <c r="P565" s="10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3">
        <f t="shared" si="52"/>
        <v>42021.778321759259</v>
      </c>
      <c r="T565" s="14">
        <f t="shared" si="53"/>
        <v>42051.778321759259</v>
      </c>
    </row>
    <row r="566" spans="1:20" ht="48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2">
        <f t="shared" si="48"/>
        <v>5.5555555555555558E-5</v>
      </c>
      <c r="P566" s="10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3">
        <f t="shared" si="52"/>
        <v>42411.651331018518</v>
      </c>
      <c r="T566" s="14">
        <f t="shared" si="53"/>
        <v>42441.651331018518</v>
      </c>
    </row>
    <row r="567" spans="1:20" ht="4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2">
        <f t="shared" si="48"/>
        <v>0</v>
      </c>
      <c r="P567" s="10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3">
        <f t="shared" si="52"/>
        <v>42165.493622685186</v>
      </c>
      <c r="T567" s="14">
        <f t="shared" si="53"/>
        <v>42195.493622685186</v>
      </c>
    </row>
    <row r="568" spans="1:20" ht="4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2">
        <f t="shared" si="48"/>
        <v>2.0000000000000001E-4</v>
      </c>
      <c r="P568" s="10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3">
        <f t="shared" si="52"/>
        <v>42535.392743055556</v>
      </c>
      <c r="T568" s="14">
        <f t="shared" si="53"/>
        <v>42565.392743055556</v>
      </c>
    </row>
    <row r="569" spans="1:20" ht="4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2">
        <f t="shared" si="48"/>
        <v>0</v>
      </c>
      <c r="P569" s="10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3">
        <f t="shared" si="52"/>
        <v>41975.550856481488</v>
      </c>
      <c r="T569" s="14">
        <f t="shared" si="53"/>
        <v>42005.550856481488</v>
      </c>
    </row>
    <row r="570" spans="1:20" ht="64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2">
        <f t="shared" si="48"/>
        <v>0.01</v>
      </c>
      <c r="P570" s="10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3">
        <f t="shared" si="52"/>
        <v>42348.629895833335</v>
      </c>
      <c r="T570" s="14">
        <f t="shared" si="53"/>
        <v>42385.166666666664</v>
      </c>
    </row>
    <row r="571" spans="1:20" ht="4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2">
        <f t="shared" si="48"/>
        <v>8.0000000000000002E-3</v>
      </c>
      <c r="P571" s="10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3">
        <f t="shared" si="52"/>
        <v>42340.555694444447</v>
      </c>
      <c r="T571" s="14">
        <f t="shared" si="53"/>
        <v>42370.555694444447</v>
      </c>
    </row>
    <row r="572" spans="1:20" ht="32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2">
        <f t="shared" si="48"/>
        <v>1.6705882352941177E-3</v>
      </c>
      <c r="P572" s="10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3">
        <f t="shared" si="52"/>
        <v>42388.506585648145</v>
      </c>
      <c r="T572" s="14">
        <f t="shared" si="53"/>
        <v>42418.506585648145</v>
      </c>
    </row>
    <row r="573" spans="1:20" ht="4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2">
        <f t="shared" si="48"/>
        <v>4.2399999999999998E-3</v>
      </c>
      <c r="P573" s="10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3">
        <f t="shared" si="52"/>
        <v>42192.524571759262</v>
      </c>
      <c r="T573" s="14">
        <f t="shared" si="53"/>
        <v>42211.874305555561</v>
      </c>
    </row>
    <row r="574" spans="1:20" ht="4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2">
        <f t="shared" si="48"/>
        <v>0</v>
      </c>
      <c r="P574" s="10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3">
        <f t="shared" si="52"/>
        <v>42282.424629629633</v>
      </c>
      <c r="T574" s="14">
        <f t="shared" si="53"/>
        <v>42312.466296296298</v>
      </c>
    </row>
    <row r="575" spans="1:20" ht="4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2">
        <f t="shared" si="48"/>
        <v>3.892538925389254E-3</v>
      </c>
      <c r="P575" s="10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3">
        <f t="shared" si="52"/>
        <v>41962.758460648147</v>
      </c>
      <c r="T575" s="14">
        <f t="shared" si="53"/>
        <v>42021.758333333339</v>
      </c>
    </row>
    <row r="576" spans="1:20" ht="4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2">
        <f t="shared" si="48"/>
        <v>7.1556350626118068E-3</v>
      </c>
      <c r="P576" s="10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3">
        <f t="shared" si="52"/>
        <v>42632.151701388888</v>
      </c>
      <c r="T576" s="14">
        <f t="shared" si="53"/>
        <v>42662.151701388888</v>
      </c>
    </row>
    <row r="577" spans="1:20" ht="48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2">
        <f t="shared" si="48"/>
        <v>4.3166666666666666E-3</v>
      </c>
      <c r="P577" s="10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3">
        <f t="shared" si="52"/>
        <v>42138.400960648149</v>
      </c>
      <c r="T577" s="14">
        <f t="shared" si="53"/>
        <v>42168.400960648149</v>
      </c>
    </row>
    <row r="578" spans="1:20" ht="4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2">
        <f t="shared" si="48"/>
        <v>1.2500000000000001E-5</v>
      </c>
      <c r="P578" s="10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3">
        <f t="shared" si="52"/>
        <v>42031.18</v>
      </c>
      <c r="T578" s="14">
        <f t="shared" si="53"/>
        <v>42091.138333333336</v>
      </c>
    </row>
    <row r="579" spans="1:20" ht="48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2">
        <f t="shared" ref="O579:O642" si="54">E579/D579</f>
        <v>2E-3</v>
      </c>
      <c r="P579" s="10">
        <f t="shared" ref="P579:P642" si="55">E579/L579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RIGHT(N579,LEN(N579)-FIND("/",N579))</f>
        <v>web</v>
      </c>
      <c r="S579" s="13">
        <f t="shared" ref="S579:S642" si="58">(J579/86400)+25569+(-7/24)</f>
        <v>42450.297476851854</v>
      </c>
      <c r="T579" s="14">
        <f t="shared" ref="T579:T642" si="59">(I579/86400)+25569+(-7/24)</f>
        <v>42510.297476851854</v>
      </c>
    </row>
    <row r="580" spans="1:20" ht="32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2">
        <f t="shared" si="54"/>
        <v>1.12E-4</v>
      </c>
      <c r="P580" s="10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3">
        <f t="shared" si="58"/>
        <v>42230.286956018521</v>
      </c>
      <c r="T580" s="14">
        <f t="shared" si="59"/>
        <v>42254.286956018521</v>
      </c>
    </row>
    <row r="581" spans="1:20" ht="32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2">
        <f t="shared" si="54"/>
        <v>1.4583333333333334E-2</v>
      </c>
      <c r="P581" s="10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3">
        <f t="shared" si="58"/>
        <v>41968.56045138889</v>
      </c>
      <c r="T581" s="14">
        <f t="shared" si="59"/>
        <v>41998.56045138889</v>
      </c>
    </row>
    <row r="582" spans="1:20" ht="4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2">
        <f t="shared" si="54"/>
        <v>3.3333333333333332E-4</v>
      </c>
      <c r="P582" s="10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3">
        <f t="shared" si="58"/>
        <v>42605.616516203707</v>
      </c>
      <c r="T582" s="14">
        <f t="shared" si="59"/>
        <v>42635.616516203707</v>
      </c>
    </row>
    <row r="583" spans="1:20" ht="4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2">
        <f t="shared" si="54"/>
        <v>0</v>
      </c>
      <c r="P583" s="10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3">
        <f t="shared" si="58"/>
        <v>42187.721111111117</v>
      </c>
      <c r="T583" s="14">
        <f t="shared" si="59"/>
        <v>42217.721111111117</v>
      </c>
    </row>
    <row r="584" spans="1:20" ht="4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2">
        <f t="shared" si="54"/>
        <v>0</v>
      </c>
      <c r="P584" s="10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3">
        <f t="shared" si="58"/>
        <v>42055.448136574072</v>
      </c>
      <c r="T584" s="14">
        <f t="shared" si="59"/>
        <v>42078.458333333336</v>
      </c>
    </row>
    <row r="585" spans="1:20" ht="32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2">
        <f t="shared" si="54"/>
        <v>1.1111111111111112E-4</v>
      </c>
      <c r="P585" s="10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3">
        <f t="shared" si="58"/>
        <v>42052.646840277775</v>
      </c>
      <c r="T585" s="14">
        <f t="shared" si="59"/>
        <v>42082.605173611119</v>
      </c>
    </row>
    <row r="586" spans="1:20" ht="32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2">
        <f t="shared" si="54"/>
        <v>0.01</v>
      </c>
      <c r="P586" s="10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3">
        <f t="shared" si="58"/>
        <v>42049.424953703703</v>
      </c>
      <c r="T586" s="14">
        <f t="shared" si="59"/>
        <v>42079.383287037039</v>
      </c>
    </row>
    <row r="587" spans="1:20" ht="48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2">
        <f t="shared" si="54"/>
        <v>0</v>
      </c>
      <c r="P587" s="10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3">
        <f t="shared" si="58"/>
        <v>42283.099270833336</v>
      </c>
      <c r="T587" s="14">
        <f t="shared" si="59"/>
        <v>42338.708333333336</v>
      </c>
    </row>
    <row r="588" spans="1:20" ht="4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2">
        <f t="shared" si="54"/>
        <v>5.5999999999999999E-3</v>
      </c>
      <c r="P588" s="10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3">
        <f t="shared" si="58"/>
        <v>42020.562581018523</v>
      </c>
      <c r="T588" s="14">
        <f t="shared" si="59"/>
        <v>42050.562581018523</v>
      </c>
    </row>
    <row r="589" spans="1:20" ht="80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2">
        <f t="shared" si="54"/>
        <v>9.0833333333333335E-2</v>
      </c>
      <c r="P589" s="10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3">
        <f t="shared" si="58"/>
        <v>42080.465659722227</v>
      </c>
      <c r="T589" s="14">
        <f t="shared" si="59"/>
        <v>42110.465659722227</v>
      </c>
    </row>
    <row r="590" spans="1:20" ht="4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2">
        <f t="shared" si="54"/>
        <v>3.3444444444444443E-2</v>
      </c>
      <c r="P590" s="10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3">
        <f t="shared" si="58"/>
        <v>42631.477847222224</v>
      </c>
      <c r="T590" s="14">
        <f t="shared" si="59"/>
        <v>42691.519513888888</v>
      </c>
    </row>
    <row r="591" spans="1:20" ht="16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2">
        <f t="shared" si="54"/>
        <v>1.3333333333333334E-4</v>
      </c>
      <c r="P591" s="10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3">
        <f t="shared" si="58"/>
        <v>42178.322905092595</v>
      </c>
      <c r="T591" s="14">
        <f t="shared" si="59"/>
        <v>42193.322905092595</v>
      </c>
    </row>
    <row r="592" spans="1:20" ht="4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2">
        <f t="shared" si="54"/>
        <v>4.4600000000000001E-2</v>
      </c>
      <c r="P592" s="10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3">
        <f t="shared" si="58"/>
        <v>42377.263090277782</v>
      </c>
      <c r="T592" s="14">
        <f t="shared" si="59"/>
        <v>42408.250694444447</v>
      </c>
    </row>
    <row r="593" spans="1:20" ht="4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2">
        <f t="shared" si="54"/>
        <v>6.0999999999999997E-4</v>
      </c>
      <c r="P593" s="10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3">
        <f t="shared" si="58"/>
        <v>42177.251504629632</v>
      </c>
      <c r="T593" s="14">
        <f t="shared" si="59"/>
        <v>42207.251504629632</v>
      </c>
    </row>
    <row r="594" spans="1:20" ht="4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2">
        <f t="shared" si="54"/>
        <v>3.3333333333333333E-2</v>
      </c>
      <c r="P594" s="10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3">
        <f t="shared" si="58"/>
        <v>41945.940509259264</v>
      </c>
      <c r="T594" s="14">
        <f t="shared" si="59"/>
        <v>41975.940509259257</v>
      </c>
    </row>
    <row r="595" spans="1:20" ht="48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2">
        <f t="shared" si="54"/>
        <v>0.23</v>
      </c>
      <c r="P595" s="10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3">
        <f t="shared" si="58"/>
        <v>42070.385937500003</v>
      </c>
      <c r="T595" s="14">
        <f t="shared" si="59"/>
        <v>42100.344270833339</v>
      </c>
    </row>
    <row r="596" spans="1:20" ht="32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2">
        <f t="shared" si="54"/>
        <v>1.0399999999999999E-3</v>
      </c>
      <c r="P596" s="10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3">
        <f t="shared" si="58"/>
        <v>42446.488495370373</v>
      </c>
      <c r="T596" s="14">
        <f t="shared" si="59"/>
        <v>42476.488495370373</v>
      </c>
    </row>
    <row r="597" spans="1:20" ht="4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2">
        <f t="shared" si="54"/>
        <v>4.2599999999999999E-3</v>
      </c>
      <c r="P597" s="10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3">
        <f t="shared" si="58"/>
        <v>42082.778217592597</v>
      </c>
      <c r="T597" s="14">
        <f t="shared" si="59"/>
        <v>42127.778217592597</v>
      </c>
    </row>
    <row r="598" spans="1:20" ht="32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2">
        <f t="shared" si="54"/>
        <v>2.9999999999999997E-4</v>
      </c>
      <c r="P598" s="10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3">
        <f t="shared" si="58"/>
        <v>42646.605231481481</v>
      </c>
      <c r="T598" s="14">
        <f t="shared" si="59"/>
        <v>42676.605231481481</v>
      </c>
    </row>
    <row r="599" spans="1:20" ht="4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2">
        <f t="shared" si="54"/>
        <v>2.6666666666666666E-3</v>
      </c>
      <c r="P599" s="10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3">
        <f t="shared" si="58"/>
        <v>42545.413599537038</v>
      </c>
      <c r="T599" s="14">
        <f t="shared" si="59"/>
        <v>42582.375000000007</v>
      </c>
    </row>
    <row r="600" spans="1:20" ht="32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2">
        <f t="shared" si="54"/>
        <v>0.34</v>
      </c>
      <c r="P600" s="10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3">
        <f t="shared" si="58"/>
        <v>41947.710428240745</v>
      </c>
      <c r="T600" s="14">
        <f t="shared" si="59"/>
        <v>41977.710428240745</v>
      </c>
    </row>
    <row r="601" spans="1:20" ht="4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2">
        <f t="shared" si="54"/>
        <v>6.2E-4</v>
      </c>
      <c r="P601" s="10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3">
        <f t="shared" si="58"/>
        <v>42047.520856481489</v>
      </c>
      <c r="T601" s="14">
        <f t="shared" si="59"/>
        <v>42071.344444444447</v>
      </c>
    </row>
    <row r="602" spans="1:20" ht="32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2">
        <f t="shared" si="54"/>
        <v>0.02</v>
      </c>
      <c r="P602" s="10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3">
        <f t="shared" si="58"/>
        <v>42073.506504629629</v>
      </c>
      <c r="T602" s="14">
        <f t="shared" si="59"/>
        <v>42133.506504629629</v>
      </c>
    </row>
    <row r="603" spans="1:20" ht="4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2">
        <f t="shared" si="54"/>
        <v>1.4E-2</v>
      </c>
      <c r="P603" s="10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3">
        <f t="shared" si="58"/>
        <v>41969.566423611112</v>
      </c>
      <c r="T603" s="14">
        <f t="shared" si="59"/>
        <v>41999.566423611112</v>
      </c>
    </row>
    <row r="604" spans="1:20" ht="4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2">
        <f t="shared" si="54"/>
        <v>0</v>
      </c>
      <c r="P604" s="10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3">
        <f t="shared" si="58"/>
        <v>42143.502488425926</v>
      </c>
      <c r="T604" s="14">
        <f t="shared" si="59"/>
        <v>42173.502488425926</v>
      </c>
    </row>
    <row r="605" spans="1:20" ht="4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2">
        <f t="shared" si="54"/>
        <v>3.9334666666666664E-2</v>
      </c>
      <c r="P605" s="10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3">
        <f t="shared" si="58"/>
        <v>41835.347488425927</v>
      </c>
      <c r="T605" s="14">
        <f t="shared" si="59"/>
        <v>41865.347488425927</v>
      </c>
    </row>
    <row r="606" spans="1:20" ht="4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2">
        <f t="shared" si="54"/>
        <v>0</v>
      </c>
      <c r="P606" s="10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3">
        <f t="shared" si="58"/>
        <v>41848.743703703709</v>
      </c>
      <c r="T606" s="14">
        <f t="shared" si="59"/>
        <v>41878.743703703709</v>
      </c>
    </row>
    <row r="607" spans="1:20" ht="32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2">
        <f t="shared" si="54"/>
        <v>2.6200000000000001E-2</v>
      </c>
      <c r="P607" s="10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3">
        <f t="shared" si="58"/>
        <v>42194.066064814819</v>
      </c>
      <c r="T607" s="14">
        <f t="shared" si="59"/>
        <v>42239.066064814819</v>
      </c>
    </row>
    <row r="608" spans="1:20" ht="48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2">
        <f t="shared" si="54"/>
        <v>2E-3</v>
      </c>
      <c r="P608" s="10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3">
        <f t="shared" si="58"/>
        <v>42102.358900462968</v>
      </c>
      <c r="T608" s="14">
        <f t="shared" si="59"/>
        <v>42148.333333333336</v>
      </c>
    </row>
    <row r="609" spans="1:20" ht="4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2">
        <f t="shared" si="54"/>
        <v>0</v>
      </c>
      <c r="P609" s="10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3">
        <f t="shared" si="58"/>
        <v>42300.533981481487</v>
      </c>
      <c r="T609" s="14">
        <f t="shared" si="59"/>
        <v>42330.575648148151</v>
      </c>
    </row>
    <row r="610" spans="1:20" ht="4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2">
        <f t="shared" si="54"/>
        <v>9.7400000000000004E-3</v>
      </c>
      <c r="P610" s="10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3">
        <f t="shared" si="58"/>
        <v>42140.62939814815</v>
      </c>
      <c r="T610" s="14">
        <f t="shared" si="59"/>
        <v>42170.62939814815</v>
      </c>
    </row>
    <row r="611" spans="1:20" ht="48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2">
        <f t="shared" si="54"/>
        <v>6.41025641025641E-3</v>
      </c>
      <c r="P611" s="10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3">
        <f t="shared" si="58"/>
        <v>42306.742407407415</v>
      </c>
      <c r="T611" s="14">
        <f t="shared" si="59"/>
        <v>42336.784074074072</v>
      </c>
    </row>
    <row r="612" spans="1:20" ht="4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2">
        <f t="shared" si="54"/>
        <v>0</v>
      </c>
      <c r="P612" s="10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3">
        <f t="shared" si="58"/>
        <v>42086.539189814815</v>
      </c>
      <c r="T612" s="14">
        <f t="shared" si="59"/>
        <v>42116.539189814815</v>
      </c>
    </row>
    <row r="613" spans="1:20" ht="48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2">
        <f t="shared" si="54"/>
        <v>0</v>
      </c>
      <c r="P613" s="10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3">
        <f t="shared" si="58"/>
        <v>42328.268946759265</v>
      </c>
      <c r="T613" s="14">
        <f t="shared" si="59"/>
        <v>42388.268946759265</v>
      </c>
    </row>
    <row r="614" spans="1:20" ht="32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2">
        <f t="shared" si="54"/>
        <v>0</v>
      </c>
      <c r="P614" s="10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3">
        <f t="shared" si="58"/>
        <v>42584.740115740744</v>
      </c>
      <c r="T614" s="14">
        <f t="shared" si="59"/>
        <v>42614.740115740744</v>
      </c>
    </row>
    <row r="615" spans="1:20" ht="4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2">
        <f t="shared" si="54"/>
        <v>0.21363333333333334</v>
      </c>
      <c r="P615" s="10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3">
        <f t="shared" si="58"/>
        <v>42247.205092592594</v>
      </c>
      <c r="T615" s="14">
        <f t="shared" si="59"/>
        <v>42277.915972222225</v>
      </c>
    </row>
    <row r="616" spans="1:20" ht="4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2">
        <f t="shared" si="54"/>
        <v>0</v>
      </c>
      <c r="P616" s="10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3">
        <f t="shared" si="58"/>
        <v>42514.770138888889</v>
      </c>
      <c r="T616" s="14">
        <f t="shared" si="59"/>
        <v>42544.770138888889</v>
      </c>
    </row>
    <row r="617" spans="1:20" ht="4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2">
        <f t="shared" si="54"/>
        <v>0</v>
      </c>
      <c r="P617" s="10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3">
        <f t="shared" si="58"/>
        <v>42241.830543981479</v>
      </c>
      <c r="T617" s="14">
        <f t="shared" si="59"/>
        <v>42271.830543981479</v>
      </c>
    </row>
    <row r="618" spans="1:20" ht="4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2">
        <f t="shared" si="54"/>
        <v>0</v>
      </c>
      <c r="P618" s="10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3">
        <f t="shared" si="58"/>
        <v>42761.08457175926</v>
      </c>
      <c r="T618" s="14">
        <f t="shared" si="59"/>
        <v>42791.08457175926</v>
      </c>
    </row>
    <row r="619" spans="1:20" ht="48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2">
        <f t="shared" si="54"/>
        <v>0.03</v>
      </c>
      <c r="P619" s="10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3">
        <f t="shared" si="58"/>
        <v>42087.051423611112</v>
      </c>
      <c r="T619" s="14">
        <f t="shared" si="59"/>
        <v>42132.051423611112</v>
      </c>
    </row>
    <row r="620" spans="1:20" ht="4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2">
        <f t="shared" si="54"/>
        <v>0</v>
      </c>
      <c r="P620" s="10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3">
        <f t="shared" si="58"/>
        <v>42317.518553240741</v>
      </c>
      <c r="T620" s="14">
        <f t="shared" si="59"/>
        <v>42347.518553240741</v>
      </c>
    </row>
    <row r="621" spans="1:20" ht="32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2">
        <f t="shared" si="54"/>
        <v>3.9999999999999998E-7</v>
      </c>
      <c r="P621" s="10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3">
        <f t="shared" si="58"/>
        <v>41908.358680555561</v>
      </c>
      <c r="T621" s="14">
        <f t="shared" si="59"/>
        <v>41968.400347222225</v>
      </c>
    </row>
    <row r="622" spans="1:20" ht="4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2">
        <f t="shared" si="54"/>
        <v>0.01</v>
      </c>
      <c r="P622" s="10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3">
        <f t="shared" si="58"/>
        <v>41831.425208333334</v>
      </c>
      <c r="T622" s="14">
        <f t="shared" si="59"/>
        <v>41876.425208333334</v>
      </c>
    </row>
    <row r="623" spans="1:20" ht="48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2">
        <f t="shared" si="54"/>
        <v>1.044E-2</v>
      </c>
      <c r="P623" s="10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3">
        <f t="shared" si="58"/>
        <v>42528.696030092593</v>
      </c>
      <c r="T623" s="14">
        <f t="shared" si="59"/>
        <v>42558.696030092593</v>
      </c>
    </row>
    <row r="624" spans="1:20" ht="48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2">
        <f t="shared" si="54"/>
        <v>5.6833333333333333E-2</v>
      </c>
      <c r="P624" s="10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3">
        <f t="shared" si="58"/>
        <v>42532.483078703706</v>
      </c>
      <c r="T624" s="14">
        <f t="shared" si="59"/>
        <v>42552.483078703706</v>
      </c>
    </row>
    <row r="625" spans="1:20" ht="48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2">
        <f t="shared" si="54"/>
        <v>0</v>
      </c>
      <c r="P625" s="10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3">
        <f t="shared" si="58"/>
        <v>42121.717557870368</v>
      </c>
      <c r="T625" s="14">
        <f t="shared" si="59"/>
        <v>42151.717557870368</v>
      </c>
    </row>
    <row r="626" spans="1:20" ht="4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2">
        <f t="shared" si="54"/>
        <v>0</v>
      </c>
      <c r="P626" s="10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3">
        <f t="shared" si="58"/>
        <v>42108.697233796302</v>
      </c>
      <c r="T626" s="14">
        <f t="shared" si="59"/>
        <v>42138.697233796302</v>
      </c>
    </row>
    <row r="627" spans="1:20" ht="48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2">
        <f t="shared" si="54"/>
        <v>0</v>
      </c>
      <c r="P627" s="10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3">
        <f t="shared" si="58"/>
        <v>42790.603900462964</v>
      </c>
      <c r="T627" s="14">
        <f t="shared" si="59"/>
        <v>42820.5622337963</v>
      </c>
    </row>
    <row r="628" spans="1:20" ht="4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2">
        <f t="shared" si="54"/>
        <v>0.17380000000000001</v>
      </c>
      <c r="P628" s="10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3">
        <f t="shared" si="58"/>
        <v>42198.267812500002</v>
      </c>
      <c r="T628" s="14">
        <f t="shared" si="59"/>
        <v>42231.265277777777</v>
      </c>
    </row>
    <row r="629" spans="1:20" ht="4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2">
        <f t="shared" si="54"/>
        <v>2.0000000000000001E-4</v>
      </c>
      <c r="P629" s="10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3">
        <f t="shared" si="58"/>
        <v>42384.015173611115</v>
      </c>
      <c r="T629" s="14">
        <f t="shared" si="59"/>
        <v>42443.666666666664</v>
      </c>
    </row>
    <row r="630" spans="1:20" ht="4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2">
        <f t="shared" si="54"/>
        <v>0</v>
      </c>
      <c r="P630" s="10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3">
        <f t="shared" si="58"/>
        <v>41803.401122685187</v>
      </c>
      <c r="T630" s="14">
        <f t="shared" si="59"/>
        <v>41833.401122685187</v>
      </c>
    </row>
    <row r="631" spans="1:20" ht="4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2">
        <f t="shared" si="54"/>
        <v>1.75E-3</v>
      </c>
      <c r="P631" s="10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3">
        <f t="shared" si="58"/>
        <v>42474.34615740741</v>
      </c>
      <c r="T631" s="14">
        <f t="shared" si="59"/>
        <v>42504.34615740741</v>
      </c>
    </row>
    <row r="632" spans="1:20" ht="48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2">
        <f t="shared" si="54"/>
        <v>8.3340278356529708E-4</v>
      </c>
      <c r="P632" s="10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3">
        <f t="shared" si="58"/>
        <v>42223.327789351853</v>
      </c>
      <c r="T632" s="14">
        <f t="shared" si="59"/>
        <v>42252.923611111117</v>
      </c>
    </row>
    <row r="633" spans="1:20" ht="32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2">
        <f t="shared" si="54"/>
        <v>1.38E-2</v>
      </c>
      <c r="P633" s="10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3">
        <f t="shared" si="58"/>
        <v>42489.480659722227</v>
      </c>
      <c r="T633" s="14">
        <f t="shared" si="59"/>
        <v>42518.480659722227</v>
      </c>
    </row>
    <row r="634" spans="1:20" ht="32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2">
        <f t="shared" si="54"/>
        <v>0</v>
      </c>
      <c r="P634" s="10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3">
        <f t="shared" si="58"/>
        <v>42303.367650462962</v>
      </c>
      <c r="T634" s="14">
        <f t="shared" si="59"/>
        <v>42333.409317129634</v>
      </c>
    </row>
    <row r="635" spans="1:20" ht="4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2">
        <f t="shared" si="54"/>
        <v>0.1245</v>
      </c>
      <c r="P635" s="10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3">
        <f t="shared" si="58"/>
        <v>42507.007662037038</v>
      </c>
      <c r="T635" s="14">
        <f t="shared" si="59"/>
        <v>42538.666666666664</v>
      </c>
    </row>
    <row r="636" spans="1:20" ht="32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2">
        <f t="shared" si="54"/>
        <v>2.0000000000000001E-4</v>
      </c>
      <c r="P636" s="10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3">
        <f t="shared" si="58"/>
        <v>42031.636909722227</v>
      </c>
      <c r="T636" s="14">
        <f t="shared" si="59"/>
        <v>42061.636909722227</v>
      </c>
    </row>
    <row r="637" spans="1:20" ht="32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2">
        <f t="shared" si="54"/>
        <v>8.0000000000000007E-5</v>
      </c>
      <c r="P637" s="10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3">
        <f t="shared" si="58"/>
        <v>42075.800486111119</v>
      </c>
      <c r="T637" s="14">
        <f t="shared" si="59"/>
        <v>42105.800486111119</v>
      </c>
    </row>
    <row r="638" spans="1:20" ht="32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2">
        <f t="shared" si="54"/>
        <v>2E-3</v>
      </c>
      <c r="P638" s="10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3">
        <f t="shared" si="58"/>
        <v>42131.163773148153</v>
      </c>
      <c r="T638" s="14">
        <f t="shared" si="59"/>
        <v>42161.157638888886</v>
      </c>
    </row>
    <row r="639" spans="1:20" ht="4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2">
        <f t="shared" si="54"/>
        <v>0</v>
      </c>
      <c r="P639" s="10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3">
        <f t="shared" si="58"/>
        <v>42762.670347222222</v>
      </c>
      <c r="T639" s="14">
        <f t="shared" si="59"/>
        <v>42791.669444444451</v>
      </c>
    </row>
    <row r="640" spans="1:20" ht="16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2">
        <f t="shared" si="54"/>
        <v>9.0000000000000006E-5</v>
      </c>
      <c r="P640" s="10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3">
        <f t="shared" si="58"/>
        <v>42759.30164351852</v>
      </c>
      <c r="T640" s="14">
        <f t="shared" si="59"/>
        <v>42819.259976851856</v>
      </c>
    </row>
    <row r="641" spans="1:20" ht="32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2">
        <f t="shared" si="54"/>
        <v>9.9999999999999995E-7</v>
      </c>
      <c r="P641" s="10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3">
        <f t="shared" si="58"/>
        <v>41865.291608796302</v>
      </c>
      <c r="T641" s="14">
        <f t="shared" si="59"/>
        <v>41925.291608796302</v>
      </c>
    </row>
    <row r="642" spans="1:20" ht="4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2">
        <f t="shared" si="54"/>
        <v>1.4428571428571428</v>
      </c>
      <c r="P642" s="10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3">
        <f t="shared" si="58"/>
        <v>42683.128645833334</v>
      </c>
      <c r="T642" s="14">
        <f t="shared" si="59"/>
        <v>42698.666666666664</v>
      </c>
    </row>
    <row r="643" spans="1:20" ht="4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2">
        <f t="shared" ref="O643:O706" si="60">E643/D643</f>
        <v>1.1916249999999999</v>
      </c>
      <c r="P643" s="10">
        <f t="shared" ref="P643:P706" si="61">E643/L643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RIGHT(N643,LEN(N643)-FIND("/",N643))</f>
        <v>wearables</v>
      </c>
      <c r="S643" s="13">
        <f t="shared" ref="S643:S706" si="64">(J643/86400)+25569+(-7/24)</f>
        <v>42199.278333333335</v>
      </c>
      <c r="T643" s="14">
        <f t="shared" ref="T643:T706" si="65">(I643/86400)+25569+(-7/24)</f>
        <v>42229.278333333335</v>
      </c>
    </row>
    <row r="644" spans="1:20" ht="4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2">
        <f t="shared" si="60"/>
        <v>14.604850000000001</v>
      </c>
      <c r="P644" s="10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3">
        <f t="shared" si="64"/>
        <v>42199.359652777777</v>
      </c>
      <c r="T644" s="14">
        <f t="shared" si="65"/>
        <v>42235.359652777777</v>
      </c>
    </row>
    <row r="645" spans="1:20" ht="32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2">
        <f t="shared" si="60"/>
        <v>1.0580799999999999</v>
      </c>
      <c r="P645" s="10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3">
        <f t="shared" si="64"/>
        <v>42100.350405092591</v>
      </c>
      <c r="T645" s="14">
        <f t="shared" si="65"/>
        <v>42155.350405092591</v>
      </c>
    </row>
    <row r="646" spans="1:20" ht="4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2">
        <f t="shared" si="60"/>
        <v>3.0011791999999997</v>
      </c>
      <c r="P646" s="10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3">
        <f t="shared" si="64"/>
        <v>41898.374293981484</v>
      </c>
      <c r="T646" s="14">
        <f t="shared" si="65"/>
        <v>41940.75</v>
      </c>
    </row>
    <row r="647" spans="1:20" ht="32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2">
        <f t="shared" si="60"/>
        <v>2.7869999999999999</v>
      </c>
      <c r="P647" s="10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3">
        <f t="shared" si="64"/>
        <v>42563.734652777777</v>
      </c>
      <c r="T647" s="14">
        <f t="shared" si="65"/>
        <v>42593.734652777777</v>
      </c>
    </row>
    <row r="648" spans="1:20" ht="4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2">
        <f t="shared" si="60"/>
        <v>1.3187625000000001</v>
      </c>
      <c r="P648" s="10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3">
        <f t="shared" si="64"/>
        <v>41832.560960648152</v>
      </c>
      <c r="T648" s="14">
        <f t="shared" si="65"/>
        <v>41862.560960648152</v>
      </c>
    </row>
    <row r="649" spans="1:20" ht="4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2">
        <f t="shared" si="60"/>
        <v>1.0705</v>
      </c>
      <c r="P649" s="10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3">
        <f t="shared" si="64"/>
        <v>42416.476261574076</v>
      </c>
      <c r="T649" s="14">
        <f t="shared" si="65"/>
        <v>42446.434594907412</v>
      </c>
    </row>
    <row r="650" spans="1:20" ht="32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2">
        <f t="shared" si="60"/>
        <v>1.2682285714285715</v>
      </c>
      <c r="P650" s="10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3">
        <f t="shared" si="64"/>
        <v>41891.401712962965</v>
      </c>
      <c r="T650" s="14">
        <f t="shared" si="65"/>
        <v>41926.401712962965</v>
      </c>
    </row>
    <row r="651" spans="1:20" ht="48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2">
        <f t="shared" si="60"/>
        <v>1.3996</v>
      </c>
      <c r="P651" s="10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3">
        <f t="shared" si="64"/>
        <v>41877.620520833334</v>
      </c>
      <c r="T651" s="14">
        <f t="shared" si="65"/>
        <v>41898.620520833334</v>
      </c>
    </row>
    <row r="652" spans="1:20" ht="4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2">
        <f t="shared" si="60"/>
        <v>1.1240000000000001</v>
      </c>
      <c r="P652" s="10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3">
        <f t="shared" si="64"/>
        <v>41931.745185185187</v>
      </c>
      <c r="T652" s="14">
        <f t="shared" si="65"/>
        <v>41991.786851851859</v>
      </c>
    </row>
    <row r="653" spans="1:20" ht="4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2">
        <f t="shared" si="60"/>
        <v>1.00528</v>
      </c>
      <c r="P653" s="10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3">
        <f t="shared" si="64"/>
        <v>41955.725821759261</v>
      </c>
      <c r="T653" s="14">
        <f t="shared" si="65"/>
        <v>41985.725821759261</v>
      </c>
    </row>
    <row r="654" spans="1:20" ht="48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2">
        <f t="shared" si="60"/>
        <v>1.0046666666666666</v>
      </c>
      <c r="P654" s="10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3">
        <f t="shared" si="64"/>
        <v>42675.398726851854</v>
      </c>
      <c r="T654" s="14">
        <f t="shared" si="65"/>
        <v>42705.440393518518</v>
      </c>
    </row>
    <row r="655" spans="1:20" ht="48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2">
        <f t="shared" si="60"/>
        <v>1.4144600000000001</v>
      </c>
      <c r="P655" s="10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3">
        <f t="shared" si="64"/>
        <v>42199.326851851853</v>
      </c>
      <c r="T655" s="14">
        <f t="shared" si="65"/>
        <v>42236.326851851853</v>
      </c>
    </row>
    <row r="656" spans="1:20" ht="4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2">
        <f t="shared" si="60"/>
        <v>2.6729166666666666</v>
      </c>
      <c r="P656" s="10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3">
        <f t="shared" si="64"/>
        <v>42163.665659722225</v>
      </c>
      <c r="T656" s="14">
        <f t="shared" si="65"/>
        <v>42193.665659722225</v>
      </c>
    </row>
    <row r="657" spans="1:20" ht="4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2">
        <f t="shared" si="60"/>
        <v>1.4688749999999999</v>
      </c>
      <c r="P657" s="10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3">
        <f t="shared" si="64"/>
        <v>42045.665648148155</v>
      </c>
      <c r="T657" s="14">
        <f t="shared" si="65"/>
        <v>42075.623981481483</v>
      </c>
    </row>
    <row r="658" spans="1:20" ht="4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2">
        <f t="shared" si="60"/>
        <v>2.1356000000000002</v>
      </c>
      <c r="P658" s="10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3">
        <f t="shared" si="64"/>
        <v>42417.51295138889</v>
      </c>
      <c r="T658" s="14">
        <f t="shared" si="65"/>
        <v>42477.471284722225</v>
      </c>
    </row>
    <row r="659" spans="1:20" ht="48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2">
        <f t="shared" si="60"/>
        <v>1.2569999999999999</v>
      </c>
      <c r="P659" s="10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3">
        <f t="shared" si="64"/>
        <v>42331.554074074076</v>
      </c>
      <c r="T659" s="14">
        <f t="shared" si="65"/>
        <v>42361.554074074076</v>
      </c>
    </row>
    <row r="660" spans="1:20" ht="4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2">
        <f t="shared" si="60"/>
        <v>1.0446206037108834</v>
      </c>
      <c r="P660" s="10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3">
        <f t="shared" si="64"/>
        <v>42178.869085648148</v>
      </c>
      <c r="T660" s="14">
        <f t="shared" si="65"/>
        <v>42211.458333333336</v>
      </c>
    </row>
    <row r="661" spans="1:20" ht="16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2">
        <f t="shared" si="60"/>
        <v>1.0056666666666667</v>
      </c>
      <c r="P661" s="10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3">
        <f t="shared" si="64"/>
        <v>42209.302025462966</v>
      </c>
      <c r="T661" s="14">
        <f t="shared" si="65"/>
        <v>42239.302025462966</v>
      </c>
    </row>
    <row r="662" spans="1:20" ht="4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2">
        <f t="shared" si="60"/>
        <v>3.058E-2</v>
      </c>
      <c r="P662" s="10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3">
        <f t="shared" si="64"/>
        <v>41922.449988425928</v>
      </c>
      <c r="T662" s="14">
        <f t="shared" si="65"/>
        <v>41952.491655092592</v>
      </c>
    </row>
    <row r="663" spans="1:20" ht="4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2">
        <f t="shared" si="60"/>
        <v>9.4999999999999998E-3</v>
      </c>
      <c r="P663" s="10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3">
        <f t="shared" si="64"/>
        <v>42636.353692129633</v>
      </c>
      <c r="T663" s="14">
        <f t="shared" si="65"/>
        <v>42666.353692129633</v>
      </c>
    </row>
    <row r="664" spans="1:20" ht="32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2">
        <f t="shared" si="60"/>
        <v>4.0000000000000001E-3</v>
      </c>
      <c r="P664" s="10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3">
        <f t="shared" si="64"/>
        <v>41990.146377314821</v>
      </c>
      <c r="T664" s="14">
        <f t="shared" si="65"/>
        <v>42020.146377314821</v>
      </c>
    </row>
    <row r="665" spans="1:20" ht="4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2">
        <f t="shared" si="60"/>
        <v>3.5000000000000001E-3</v>
      </c>
      <c r="P665" s="10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3">
        <f t="shared" si="64"/>
        <v>42173.551574074074</v>
      </c>
      <c r="T665" s="14">
        <f t="shared" si="65"/>
        <v>42203.551574074074</v>
      </c>
    </row>
    <row r="666" spans="1:20" ht="4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2">
        <f t="shared" si="60"/>
        <v>7.5333333333333335E-2</v>
      </c>
      <c r="P666" s="10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3">
        <f t="shared" si="64"/>
        <v>42077.374710648153</v>
      </c>
      <c r="T666" s="14">
        <f t="shared" si="65"/>
        <v>42107.374710648153</v>
      </c>
    </row>
    <row r="667" spans="1:20" ht="48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2">
        <f t="shared" si="60"/>
        <v>0.18640000000000001</v>
      </c>
      <c r="P667" s="10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3">
        <f t="shared" si="64"/>
        <v>42688.419687499998</v>
      </c>
      <c r="T667" s="14">
        <f t="shared" si="65"/>
        <v>42748.419687499998</v>
      </c>
    </row>
    <row r="668" spans="1:20" ht="4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2">
        <f t="shared" si="60"/>
        <v>4.0000000000000003E-5</v>
      </c>
      <c r="P668" s="10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3">
        <f t="shared" si="64"/>
        <v>41838.540486111109</v>
      </c>
      <c r="T668" s="14">
        <f t="shared" si="65"/>
        <v>41868.540486111109</v>
      </c>
    </row>
    <row r="669" spans="1:20" ht="4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2">
        <f t="shared" si="60"/>
        <v>0.1002</v>
      </c>
      <c r="P669" s="10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3">
        <f t="shared" si="64"/>
        <v>42632.081747685188</v>
      </c>
      <c r="T669" s="14">
        <f t="shared" si="65"/>
        <v>42672.081747685188</v>
      </c>
    </row>
    <row r="670" spans="1:20" ht="4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2">
        <f t="shared" si="60"/>
        <v>4.5600000000000002E-2</v>
      </c>
      <c r="P670" s="10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3">
        <f t="shared" si="64"/>
        <v>42090.539606481485</v>
      </c>
      <c r="T670" s="14">
        <f t="shared" si="65"/>
        <v>42135.539606481485</v>
      </c>
    </row>
    <row r="671" spans="1:20" ht="64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2">
        <f t="shared" si="60"/>
        <v>0.21507499999999999</v>
      </c>
      <c r="P671" s="10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3">
        <f t="shared" si="64"/>
        <v>42527.334004629629</v>
      </c>
      <c r="T671" s="14">
        <f t="shared" si="65"/>
        <v>42557.334004629629</v>
      </c>
    </row>
    <row r="672" spans="1:20" ht="48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2">
        <f t="shared" si="60"/>
        <v>0.29276666666666668</v>
      </c>
      <c r="P672" s="10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3">
        <f t="shared" si="64"/>
        <v>42506.418055555558</v>
      </c>
      <c r="T672" s="14">
        <f t="shared" si="65"/>
        <v>42540.048611111117</v>
      </c>
    </row>
    <row r="673" spans="1:20" ht="4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2">
        <f t="shared" si="60"/>
        <v>0.39426666666666665</v>
      </c>
      <c r="P673" s="10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3">
        <f t="shared" si="64"/>
        <v>41984.401064814818</v>
      </c>
      <c r="T673" s="14">
        <f t="shared" si="65"/>
        <v>42017.875000000007</v>
      </c>
    </row>
    <row r="674" spans="1:20" ht="4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2">
        <f t="shared" si="60"/>
        <v>0.21628</v>
      </c>
      <c r="P674" s="10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3">
        <f t="shared" si="64"/>
        <v>41973.927824074075</v>
      </c>
      <c r="T674" s="14">
        <f t="shared" si="65"/>
        <v>42004.915972222225</v>
      </c>
    </row>
    <row r="675" spans="1:20" ht="48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2">
        <f t="shared" si="60"/>
        <v>2.0500000000000002E-3</v>
      </c>
      <c r="P675" s="10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3">
        <f t="shared" si="64"/>
        <v>41838.548807870371</v>
      </c>
      <c r="T675" s="14">
        <f t="shared" si="65"/>
        <v>41883.548807870371</v>
      </c>
    </row>
    <row r="676" spans="1:20" ht="32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2">
        <f t="shared" si="60"/>
        <v>2.9999999999999997E-4</v>
      </c>
      <c r="P676" s="10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3">
        <f t="shared" si="64"/>
        <v>41802.824386574073</v>
      </c>
      <c r="T676" s="14">
        <f t="shared" si="65"/>
        <v>41862.824386574073</v>
      </c>
    </row>
    <row r="677" spans="1:20" ht="4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2">
        <f t="shared" si="60"/>
        <v>0.14849999999999999</v>
      </c>
      <c r="P677" s="10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3">
        <f t="shared" si="64"/>
        <v>41975.63893518519</v>
      </c>
      <c r="T677" s="14">
        <f t="shared" si="65"/>
        <v>42004.999305555561</v>
      </c>
    </row>
    <row r="678" spans="1:20" ht="64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2">
        <f t="shared" si="60"/>
        <v>1.4710000000000001E-2</v>
      </c>
      <c r="P678" s="10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3">
        <f t="shared" si="64"/>
        <v>42012.476631944446</v>
      </c>
      <c r="T678" s="14">
        <f t="shared" si="65"/>
        <v>42042.476631944446</v>
      </c>
    </row>
    <row r="679" spans="1:20" ht="48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2">
        <f t="shared" si="60"/>
        <v>0.25584000000000001</v>
      </c>
      <c r="P679" s="10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3">
        <f t="shared" si="64"/>
        <v>42504.112210648149</v>
      </c>
      <c r="T679" s="14">
        <f t="shared" si="65"/>
        <v>42549.112210648149</v>
      </c>
    </row>
    <row r="680" spans="1:20" ht="4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2">
        <f t="shared" si="60"/>
        <v>3.8206896551724136E-2</v>
      </c>
      <c r="P680" s="10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3">
        <f t="shared" si="64"/>
        <v>42481.084930555553</v>
      </c>
      <c r="T680" s="14">
        <f t="shared" si="65"/>
        <v>42511.084930555553</v>
      </c>
    </row>
    <row r="681" spans="1:20" ht="4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2">
        <f t="shared" si="60"/>
        <v>0.15485964912280703</v>
      </c>
      <c r="P681" s="10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3">
        <f t="shared" si="64"/>
        <v>42556.404039351859</v>
      </c>
      <c r="T681" s="14">
        <f t="shared" si="65"/>
        <v>42616.404039351859</v>
      </c>
    </row>
    <row r="682" spans="1:20" ht="4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2">
        <f t="shared" si="60"/>
        <v>0.25912000000000002</v>
      </c>
      <c r="P682" s="10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3">
        <f t="shared" si="64"/>
        <v>41864.209849537037</v>
      </c>
      <c r="T682" s="14">
        <f t="shared" si="65"/>
        <v>41899.209849537037</v>
      </c>
    </row>
    <row r="683" spans="1:20" ht="4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2">
        <f t="shared" si="60"/>
        <v>4.0000000000000002E-4</v>
      </c>
      <c r="P683" s="10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3">
        <f t="shared" si="64"/>
        <v>42639.51393518519</v>
      </c>
      <c r="T683" s="14">
        <f t="shared" si="65"/>
        <v>42669.51393518519</v>
      </c>
    </row>
    <row r="684" spans="1:20" ht="4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2">
        <f t="shared" si="60"/>
        <v>1.06E-3</v>
      </c>
      <c r="P684" s="10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3">
        <f t="shared" si="64"/>
        <v>42778.473634259259</v>
      </c>
      <c r="T684" s="14">
        <f t="shared" si="65"/>
        <v>42808.431967592594</v>
      </c>
    </row>
    <row r="685" spans="1:20" ht="4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2">
        <f t="shared" si="60"/>
        <v>8.5142857142857138E-3</v>
      </c>
      <c r="P685" s="10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3">
        <f t="shared" si="64"/>
        <v>42634.608379629637</v>
      </c>
      <c r="T685" s="14">
        <f t="shared" si="65"/>
        <v>42674.608379629637</v>
      </c>
    </row>
    <row r="686" spans="1:20" ht="16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2">
        <f t="shared" si="60"/>
        <v>7.4837500000000001E-2</v>
      </c>
      <c r="P686" s="10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3">
        <f t="shared" si="64"/>
        <v>41809.181608796302</v>
      </c>
      <c r="T686" s="14">
        <f t="shared" si="65"/>
        <v>41844.833333333336</v>
      </c>
    </row>
    <row r="687" spans="1:20" ht="4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2">
        <f t="shared" si="60"/>
        <v>0.27650000000000002</v>
      </c>
      <c r="P687" s="10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3">
        <f t="shared" si="64"/>
        <v>41971.574907407405</v>
      </c>
      <c r="T687" s="14">
        <f t="shared" si="65"/>
        <v>42016.574907407405</v>
      </c>
    </row>
    <row r="688" spans="1:20" ht="64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2">
        <f t="shared" si="60"/>
        <v>0</v>
      </c>
      <c r="P688" s="10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3">
        <f t="shared" si="64"/>
        <v>42189.381597222229</v>
      </c>
      <c r="T688" s="14">
        <f t="shared" si="65"/>
        <v>42219.381597222229</v>
      </c>
    </row>
    <row r="689" spans="1:20" ht="4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2">
        <f t="shared" si="60"/>
        <v>3.5499999999999997E-2</v>
      </c>
      <c r="P689" s="10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3">
        <f t="shared" si="64"/>
        <v>42711.458946759267</v>
      </c>
      <c r="T689" s="14">
        <f t="shared" si="65"/>
        <v>42771.458946759267</v>
      </c>
    </row>
    <row r="690" spans="1:20" ht="48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2">
        <f t="shared" si="60"/>
        <v>0.72989999999999999</v>
      </c>
      <c r="P690" s="10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3">
        <f t="shared" si="64"/>
        <v>42261.813113425924</v>
      </c>
      <c r="T690" s="14">
        <f t="shared" si="65"/>
        <v>42291.813113425924</v>
      </c>
    </row>
    <row r="691" spans="1:20" ht="4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2">
        <f t="shared" si="60"/>
        <v>0.57648750000000004</v>
      </c>
      <c r="P691" s="10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3">
        <f t="shared" si="64"/>
        <v>42675.376122685186</v>
      </c>
      <c r="T691" s="14">
        <f t="shared" si="65"/>
        <v>42711.915972222225</v>
      </c>
    </row>
    <row r="692" spans="1:20" ht="32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2">
        <f t="shared" si="60"/>
        <v>0.1234</v>
      </c>
      <c r="P692" s="10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3">
        <f t="shared" si="64"/>
        <v>42579.34306712963</v>
      </c>
      <c r="T692" s="14">
        <f t="shared" si="65"/>
        <v>42621.958333333336</v>
      </c>
    </row>
    <row r="693" spans="1:20" ht="4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2">
        <f t="shared" si="60"/>
        <v>5.1999999999999998E-3</v>
      </c>
      <c r="P693" s="10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3">
        <f t="shared" si="64"/>
        <v>42157.736643518518</v>
      </c>
      <c r="T693" s="14">
        <f t="shared" si="65"/>
        <v>42185.736643518518</v>
      </c>
    </row>
    <row r="694" spans="1:20" ht="4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2">
        <f t="shared" si="60"/>
        <v>6.5299999999999997E-2</v>
      </c>
      <c r="P694" s="10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3">
        <f t="shared" si="64"/>
        <v>42696.084062500006</v>
      </c>
      <c r="T694" s="14">
        <f t="shared" si="65"/>
        <v>42726.084062500006</v>
      </c>
    </row>
    <row r="695" spans="1:20" ht="32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2">
        <f t="shared" si="60"/>
        <v>0.35338000000000003</v>
      </c>
      <c r="P695" s="10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3">
        <f t="shared" si="64"/>
        <v>42094.516516203708</v>
      </c>
      <c r="T695" s="14">
        <f t="shared" si="65"/>
        <v>42124.516516203708</v>
      </c>
    </row>
    <row r="696" spans="1:20" ht="4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2">
        <f t="shared" si="60"/>
        <v>3.933333333333333E-3</v>
      </c>
      <c r="P696" s="10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3">
        <f t="shared" si="64"/>
        <v>42737.372210648151</v>
      </c>
      <c r="T696" s="14">
        <f t="shared" si="65"/>
        <v>42767.372210648151</v>
      </c>
    </row>
    <row r="697" spans="1:20" ht="4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2">
        <f t="shared" si="60"/>
        <v>1.06E-2</v>
      </c>
      <c r="P697" s="10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3">
        <f t="shared" si="64"/>
        <v>41913.229398148149</v>
      </c>
      <c r="T697" s="14">
        <f t="shared" si="65"/>
        <v>41943.229398148149</v>
      </c>
    </row>
    <row r="698" spans="1:20" ht="32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2">
        <f t="shared" si="60"/>
        <v>5.7142857142857145E-6</v>
      </c>
      <c r="P698" s="10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3">
        <f t="shared" si="64"/>
        <v>41815.635439814818</v>
      </c>
      <c r="T698" s="14">
        <f t="shared" si="65"/>
        <v>41845.635439814818</v>
      </c>
    </row>
    <row r="699" spans="1:20" ht="4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2">
        <f t="shared" si="60"/>
        <v>0.46379999999999999</v>
      </c>
      <c r="P699" s="10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3">
        <f t="shared" si="64"/>
        <v>42388.231354166674</v>
      </c>
      <c r="T699" s="14">
        <f t="shared" si="65"/>
        <v>42403.231354166674</v>
      </c>
    </row>
    <row r="700" spans="1:20" ht="4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2">
        <f t="shared" si="60"/>
        <v>0.15390000000000001</v>
      </c>
      <c r="P700" s="10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3">
        <f t="shared" si="64"/>
        <v>41866.639409722229</v>
      </c>
      <c r="T700" s="14">
        <f t="shared" si="65"/>
        <v>41899.791666666672</v>
      </c>
    </row>
    <row r="701" spans="1:20" ht="4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2">
        <f t="shared" si="60"/>
        <v>0.824221076923077</v>
      </c>
      <c r="P701" s="10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3">
        <f t="shared" si="64"/>
        <v>41563.193842592598</v>
      </c>
      <c r="T701" s="14">
        <f t="shared" si="65"/>
        <v>41600.375</v>
      </c>
    </row>
    <row r="702" spans="1:20" ht="4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2">
        <f t="shared" si="60"/>
        <v>2.6866666666666667E-2</v>
      </c>
      <c r="P702" s="10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3">
        <f t="shared" si="64"/>
        <v>42715.396770833337</v>
      </c>
      <c r="T702" s="14">
        <f t="shared" si="65"/>
        <v>42745.396770833337</v>
      </c>
    </row>
    <row r="703" spans="1:20" ht="4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2">
        <f t="shared" si="60"/>
        <v>0.26600000000000001</v>
      </c>
      <c r="P703" s="10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3">
        <f t="shared" si="64"/>
        <v>41813.371296296296</v>
      </c>
      <c r="T703" s="14">
        <f t="shared" si="65"/>
        <v>41843.371296296296</v>
      </c>
    </row>
    <row r="704" spans="1:20" ht="4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2">
        <f t="shared" si="60"/>
        <v>0.30813400000000002</v>
      </c>
      <c r="P704" s="10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3">
        <f t="shared" si="64"/>
        <v>42668.435034722228</v>
      </c>
      <c r="T704" s="14">
        <f t="shared" si="65"/>
        <v>42698.476701388892</v>
      </c>
    </row>
    <row r="705" spans="1:20" ht="4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2">
        <f t="shared" si="60"/>
        <v>5.5800000000000002E-2</v>
      </c>
      <c r="P705" s="10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3">
        <f t="shared" si="64"/>
        <v>42711.659131944449</v>
      </c>
      <c r="T705" s="14">
        <f t="shared" si="65"/>
        <v>42766.688888888886</v>
      </c>
    </row>
    <row r="706" spans="1:20" ht="4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2">
        <f t="shared" si="60"/>
        <v>8.7454545454545458E-3</v>
      </c>
      <c r="P706" s="10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3">
        <f t="shared" si="64"/>
        <v>42725.901250000003</v>
      </c>
      <c r="T706" s="14">
        <f t="shared" si="65"/>
        <v>42785.901250000003</v>
      </c>
    </row>
    <row r="707" spans="1:20" ht="32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2">
        <f t="shared" ref="O707:O770" si="66">E707/D707</f>
        <v>9.7699999999999992E-3</v>
      </c>
      <c r="P707" s="10">
        <f t="shared" ref="P707:P770" si="67">E707/L707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RIGHT(N707,LEN(N707)-FIND("/",N707))</f>
        <v>wearables</v>
      </c>
      <c r="S707" s="13">
        <f t="shared" ref="S707:S770" si="70">(J707/86400)+25569+(-7/24)</f>
        <v>42726.199976851851</v>
      </c>
      <c r="T707" s="14">
        <f t="shared" ref="T707:T770" si="71">(I707/86400)+25569+(-7/24)</f>
        <v>42756.199976851851</v>
      </c>
    </row>
    <row r="708" spans="1:20" ht="4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2">
        <f t="shared" si="66"/>
        <v>0</v>
      </c>
      <c r="P708" s="10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3">
        <f t="shared" si="70"/>
        <v>42676.703506944446</v>
      </c>
      <c r="T708" s="14">
        <f t="shared" si="71"/>
        <v>42718.48541666667</v>
      </c>
    </row>
    <row r="709" spans="1:20" ht="4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2">
        <f t="shared" si="66"/>
        <v>0.78927352941176465</v>
      </c>
      <c r="P709" s="10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3">
        <f t="shared" si="70"/>
        <v>42696.371840277781</v>
      </c>
      <c r="T709" s="14">
        <f t="shared" si="71"/>
        <v>42736.371840277781</v>
      </c>
    </row>
    <row r="710" spans="1:20" ht="4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2">
        <f t="shared" si="66"/>
        <v>0.22092500000000001</v>
      </c>
      <c r="P710" s="10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3">
        <f t="shared" si="70"/>
        <v>41835.289351851854</v>
      </c>
      <c r="T710" s="14">
        <f t="shared" si="71"/>
        <v>41895.289351851854</v>
      </c>
    </row>
    <row r="711" spans="1:20" ht="32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2">
        <f t="shared" si="66"/>
        <v>4.0666666666666663E-3</v>
      </c>
      <c r="P711" s="10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3">
        <f t="shared" si="70"/>
        <v>41947.749525462968</v>
      </c>
      <c r="T711" s="14">
        <f t="shared" si="71"/>
        <v>41977.749525462968</v>
      </c>
    </row>
    <row r="712" spans="1:20" ht="32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2">
        <f t="shared" si="66"/>
        <v>0</v>
      </c>
      <c r="P712" s="10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3">
        <f t="shared" si="70"/>
        <v>41837.69331018519</v>
      </c>
      <c r="T712" s="14">
        <f t="shared" si="71"/>
        <v>41870.738888888889</v>
      </c>
    </row>
    <row r="713" spans="1:20" ht="48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2">
        <f t="shared" si="66"/>
        <v>0.33790999999999999</v>
      </c>
      <c r="P713" s="10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3">
        <f t="shared" si="70"/>
        <v>42678.167453703711</v>
      </c>
      <c r="T713" s="14">
        <f t="shared" si="71"/>
        <v>42718.209120370368</v>
      </c>
    </row>
    <row r="714" spans="1:20" ht="48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2">
        <f t="shared" si="66"/>
        <v>2.1649484536082476E-3</v>
      </c>
      <c r="P714" s="10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3">
        <f t="shared" si="70"/>
        <v>42384.38925925926</v>
      </c>
      <c r="T714" s="14">
        <f t="shared" si="71"/>
        <v>42414.38925925926</v>
      </c>
    </row>
    <row r="715" spans="1:20" ht="4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2">
        <f t="shared" si="66"/>
        <v>7.9600000000000001E-3</v>
      </c>
      <c r="P715" s="10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3">
        <f t="shared" si="70"/>
        <v>42496.237638888888</v>
      </c>
      <c r="T715" s="14">
        <f t="shared" si="71"/>
        <v>42526.237638888888</v>
      </c>
    </row>
    <row r="716" spans="1:20" ht="4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2">
        <f t="shared" si="66"/>
        <v>0.14993333333333334</v>
      </c>
      <c r="P716" s="10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3">
        <f t="shared" si="70"/>
        <v>42734.49631944445</v>
      </c>
      <c r="T716" s="14">
        <f t="shared" si="71"/>
        <v>42794.49631944445</v>
      </c>
    </row>
    <row r="717" spans="1:20" ht="4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2">
        <f t="shared" si="66"/>
        <v>5.0509090909090906E-2</v>
      </c>
      <c r="P717" s="10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3">
        <f t="shared" si="70"/>
        <v>42272.799074074072</v>
      </c>
      <c r="T717" s="14">
        <f t="shared" si="71"/>
        <v>42312.840740740743</v>
      </c>
    </row>
    <row r="718" spans="1:20" ht="4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2">
        <f t="shared" si="66"/>
        <v>0.10214285714285715</v>
      </c>
      <c r="P718" s="10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3">
        <f t="shared" si="70"/>
        <v>41940.366979166669</v>
      </c>
      <c r="T718" s="14">
        <f t="shared" si="71"/>
        <v>41973.708333333336</v>
      </c>
    </row>
    <row r="719" spans="1:20" ht="16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2">
        <f t="shared" si="66"/>
        <v>3.0500000000000002E-3</v>
      </c>
      <c r="P719" s="10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3">
        <f t="shared" si="70"/>
        <v>41857.562523148146</v>
      </c>
      <c r="T719" s="14">
        <f t="shared" si="71"/>
        <v>41887.562523148146</v>
      </c>
    </row>
    <row r="720" spans="1:20" ht="4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2">
        <f t="shared" si="66"/>
        <v>7.4999999999999997E-3</v>
      </c>
      <c r="P720" s="10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3">
        <f t="shared" si="70"/>
        <v>42752.553784722222</v>
      </c>
      <c r="T720" s="14">
        <f t="shared" si="71"/>
        <v>42783.957638888889</v>
      </c>
    </row>
    <row r="721" spans="1:20" ht="4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2">
        <f t="shared" si="66"/>
        <v>1.2933333333333333E-2</v>
      </c>
      <c r="P721" s="10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3">
        <f t="shared" si="70"/>
        <v>42408.748564814821</v>
      </c>
      <c r="T721" s="14">
        <f t="shared" si="71"/>
        <v>42422.748564814821</v>
      </c>
    </row>
    <row r="722" spans="1:20" ht="4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2">
        <f t="shared" si="66"/>
        <v>1.4394736842105262</v>
      </c>
      <c r="P722" s="10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3">
        <f t="shared" si="70"/>
        <v>40909.357534722229</v>
      </c>
      <c r="T722" s="14">
        <f t="shared" si="71"/>
        <v>40937.357534722229</v>
      </c>
    </row>
    <row r="723" spans="1:20" ht="48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2">
        <f t="shared" si="66"/>
        <v>1.2210975609756098</v>
      </c>
      <c r="P723" s="10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3">
        <f t="shared" si="70"/>
        <v>41807.280173611114</v>
      </c>
      <c r="T723" s="14">
        <f t="shared" si="71"/>
        <v>41852.280173611114</v>
      </c>
    </row>
    <row r="724" spans="1:20" ht="4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2">
        <f t="shared" si="66"/>
        <v>1.3202400000000001</v>
      </c>
      <c r="P724" s="10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3">
        <f t="shared" si="70"/>
        <v>40977.51363425926</v>
      </c>
      <c r="T724" s="14">
        <f t="shared" si="71"/>
        <v>41007.471967592595</v>
      </c>
    </row>
    <row r="725" spans="1:20" ht="32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2">
        <f t="shared" si="66"/>
        <v>1.0938000000000001</v>
      </c>
      <c r="P725" s="10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3">
        <f t="shared" si="70"/>
        <v>42184.524872685186</v>
      </c>
      <c r="T725" s="14">
        <f t="shared" si="71"/>
        <v>42214.874305555561</v>
      </c>
    </row>
    <row r="726" spans="1:20" ht="48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2">
        <f t="shared" si="66"/>
        <v>1.0547157142857144</v>
      </c>
      <c r="P726" s="10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3">
        <f t="shared" si="70"/>
        <v>40694.34679398148</v>
      </c>
      <c r="T726" s="14">
        <f t="shared" si="71"/>
        <v>40724.34679398148</v>
      </c>
    </row>
    <row r="727" spans="1:20" ht="4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2">
        <f t="shared" si="66"/>
        <v>1.0035000000000001</v>
      </c>
      <c r="P727" s="10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3">
        <f t="shared" si="70"/>
        <v>42321.334629629629</v>
      </c>
      <c r="T727" s="14">
        <f t="shared" si="71"/>
        <v>42351.334629629629</v>
      </c>
    </row>
    <row r="728" spans="1:20" ht="4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2">
        <f t="shared" si="66"/>
        <v>1.014</v>
      </c>
      <c r="P728" s="10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3">
        <f t="shared" si="70"/>
        <v>41345.751006944447</v>
      </c>
      <c r="T728" s="14">
        <f t="shared" si="71"/>
        <v>41375.751006944447</v>
      </c>
    </row>
    <row r="729" spans="1:20" ht="4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2">
        <f t="shared" si="66"/>
        <v>1.5551428571428572</v>
      </c>
      <c r="P729" s="10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3">
        <f t="shared" si="70"/>
        <v>41246.728576388894</v>
      </c>
      <c r="T729" s="14">
        <f t="shared" si="71"/>
        <v>41288.597222222226</v>
      </c>
    </row>
    <row r="730" spans="1:20" ht="4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2">
        <f t="shared" si="66"/>
        <v>1.05566</v>
      </c>
      <c r="P730" s="10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3">
        <f t="shared" si="70"/>
        <v>40731.545798611114</v>
      </c>
      <c r="T730" s="14">
        <f t="shared" si="71"/>
        <v>40776.545798611114</v>
      </c>
    </row>
    <row r="731" spans="1:20" ht="4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2">
        <f t="shared" si="66"/>
        <v>1.3065</v>
      </c>
      <c r="P731" s="10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3">
        <f t="shared" si="70"/>
        <v>41110.894224537042</v>
      </c>
      <c r="T731" s="14">
        <f t="shared" si="71"/>
        <v>41170.894224537042</v>
      </c>
    </row>
    <row r="732" spans="1:20" ht="32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2">
        <f t="shared" si="66"/>
        <v>1.3219000000000001</v>
      </c>
      <c r="P732" s="10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3">
        <f t="shared" si="70"/>
        <v>40854.453599537039</v>
      </c>
      <c r="T732" s="14">
        <f t="shared" si="71"/>
        <v>40884.453599537039</v>
      </c>
    </row>
    <row r="733" spans="1:20" ht="4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2">
        <f t="shared" si="66"/>
        <v>1.26</v>
      </c>
      <c r="P733" s="10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3">
        <f t="shared" si="70"/>
        <v>40879.504016203704</v>
      </c>
      <c r="T733" s="14">
        <f t="shared" si="71"/>
        <v>40929.958333333336</v>
      </c>
    </row>
    <row r="734" spans="1:20" ht="4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2">
        <f t="shared" si="66"/>
        <v>1.6</v>
      </c>
      <c r="P734" s="10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3">
        <f t="shared" si="70"/>
        <v>41486.132650462961</v>
      </c>
      <c r="T734" s="14">
        <f t="shared" si="71"/>
        <v>41546.132650462961</v>
      </c>
    </row>
    <row r="735" spans="1:20" ht="48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2">
        <f t="shared" si="66"/>
        <v>1.2048000000000001</v>
      </c>
      <c r="P735" s="10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3">
        <f t="shared" si="70"/>
        <v>41598.128379629634</v>
      </c>
      <c r="T735" s="14">
        <f t="shared" si="71"/>
        <v>41628.128379629634</v>
      </c>
    </row>
    <row r="736" spans="1:20" ht="32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2">
        <f t="shared" si="66"/>
        <v>1.2552941176470589</v>
      </c>
      <c r="P736" s="10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3">
        <f t="shared" si="70"/>
        <v>42101.872916666667</v>
      </c>
      <c r="T736" s="14">
        <f t="shared" si="71"/>
        <v>42132.916666666664</v>
      </c>
    </row>
    <row r="737" spans="1:20" ht="4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2">
        <f t="shared" si="66"/>
        <v>1.1440638297872341</v>
      </c>
      <c r="P737" s="10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3">
        <f t="shared" si="70"/>
        <v>41945.737800925926</v>
      </c>
      <c r="T737" s="14">
        <f t="shared" si="71"/>
        <v>41976.73541666667</v>
      </c>
    </row>
    <row r="738" spans="1:20" ht="4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2">
        <f t="shared" si="66"/>
        <v>3.151388888888889</v>
      </c>
      <c r="P738" s="10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3">
        <f t="shared" si="70"/>
        <v>41579.442592592597</v>
      </c>
      <c r="T738" s="14">
        <f t="shared" si="71"/>
        <v>41598.915972222225</v>
      </c>
    </row>
    <row r="739" spans="1:20" ht="48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2">
        <f t="shared" si="66"/>
        <v>1.224</v>
      </c>
      <c r="P739" s="10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3">
        <f t="shared" si="70"/>
        <v>41666.983645833338</v>
      </c>
      <c r="T739" s="14">
        <f t="shared" si="71"/>
        <v>41684.541666666672</v>
      </c>
    </row>
    <row r="740" spans="1:20" ht="32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2">
        <f t="shared" si="66"/>
        <v>1.0673333333333332</v>
      </c>
      <c r="P740" s="10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3">
        <f t="shared" si="70"/>
        <v>41943.312430555561</v>
      </c>
      <c r="T740" s="14">
        <f t="shared" si="71"/>
        <v>41973.915972222225</v>
      </c>
    </row>
    <row r="741" spans="1:20" ht="4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2">
        <f t="shared" si="66"/>
        <v>1.5833333333333333</v>
      </c>
      <c r="P741" s="10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3">
        <f t="shared" si="70"/>
        <v>41829.2109837963</v>
      </c>
      <c r="T741" s="14">
        <f t="shared" si="71"/>
        <v>41862.2109837963</v>
      </c>
    </row>
    <row r="742" spans="1:20" ht="4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2">
        <f t="shared" si="66"/>
        <v>1.0740000000000001</v>
      </c>
      <c r="P742" s="10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3">
        <f t="shared" si="70"/>
        <v>42161.855115740742</v>
      </c>
      <c r="T742" s="14">
        <f t="shared" si="71"/>
        <v>42175.855115740742</v>
      </c>
    </row>
    <row r="743" spans="1:20" ht="32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2">
        <f t="shared" si="66"/>
        <v>1.0226</v>
      </c>
      <c r="P743" s="10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3">
        <f t="shared" si="70"/>
        <v>41401.356550925928</v>
      </c>
      <c r="T743" s="14">
        <f t="shared" si="71"/>
        <v>41436.356550925928</v>
      </c>
    </row>
    <row r="744" spans="1:20" ht="48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2">
        <f t="shared" si="66"/>
        <v>1.1071428571428572</v>
      </c>
      <c r="P744" s="10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3">
        <f t="shared" si="70"/>
        <v>41689.626296296301</v>
      </c>
      <c r="T744" s="14">
        <f t="shared" si="71"/>
        <v>41719.584629629629</v>
      </c>
    </row>
    <row r="745" spans="1:20" ht="4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2">
        <f t="shared" si="66"/>
        <v>1.48</v>
      </c>
      <c r="P745" s="10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3">
        <f t="shared" si="70"/>
        <v>40990.417650462965</v>
      </c>
      <c r="T745" s="14">
        <f t="shared" si="71"/>
        <v>41015.583333333336</v>
      </c>
    </row>
    <row r="746" spans="1:20" ht="32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2">
        <f t="shared" si="66"/>
        <v>1.0232000000000001</v>
      </c>
      <c r="P746" s="10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3">
        <f t="shared" si="70"/>
        <v>41226.665543981486</v>
      </c>
      <c r="T746" s="14">
        <f t="shared" si="71"/>
        <v>41256.665543981486</v>
      </c>
    </row>
    <row r="747" spans="1:20" ht="4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2">
        <f t="shared" si="66"/>
        <v>1.7909909909909909</v>
      </c>
      <c r="P747" s="10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3">
        <f t="shared" si="70"/>
        <v>41367.28061342593</v>
      </c>
      <c r="T747" s="14">
        <f t="shared" si="71"/>
        <v>41397.28061342593</v>
      </c>
    </row>
    <row r="748" spans="1:20" ht="16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2">
        <f t="shared" si="66"/>
        <v>1.1108135252761968</v>
      </c>
      <c r="P748" s="10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3">
        <f t="shared" si="70"/>
        <v>41156.751261574078</v>
      </c>
      <c r="T748" s="14">
        <f t="shared" si="71"/>
        <v>41174.874305555561</v>
      </c>
    </row>
    <row r="749" spans="1:20" ht="4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2">
        <f t="shared" si="66"/>
        <v>1.0004285714285714</v>
      </c>
      <c r="P749" s="10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3">
        <f t="shared" si="70"/>
        <v>41988.257164351853</v>
      </c>
      <c r="T749" s="14">
        <f t="shared" si="71"/>
        <v>42019.162499999999</v>
      </c>
    </row>
    <row r="750" spans="1:20" ht="4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2">
        <f t="shared" si="66"/>
        <v>1.0024999999999999</v>
      </c>
      <c r="P750" s="10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3">
        <f t="shared" si="70"/>
        <v>41831.555162037039</v>
      </c>
      <c r="T750" s="14">
        <f t="shared" si="71"/>
        <v>41861.555162037039</v>
      </c>
    </row>
    <row r="751" spans="1:20" ht="4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2">
        <f t="shared" si="66"/>
        <v>1.0556000000000001</v>
      </c>
      <c r="P751" s="10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3">
        <f t="shared" si="70"/>
        <v>42733.649652777785</v>
      </c>
      <c r="T751" s="14">
        <f t="shared" si="71"/>
        <v>42763.649652777785</v>
      </c>
    </row>
    <row r="752" spans="1:20" ht="4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2">
        <f t="shared" si="66"/>
        <v>1.0258775877587758</v>
      </c>
      <c r="P752" s="10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3">
        <f t="shared" si="70"/>
        <v>41299.586481481485</v>
      </c>
      <c r="T752" s="14">
        <f t="shared" si="71"/>
        <v>41329.586481481485</v>
      </c>
    </row>
    <row r="753" spans="1:20" ht="4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2">
        <f t="shared" si="66"/>
        <v>1.1850000000000001</v>
      </c>
      <c r="P753" s="10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3">
        <f t="shared" si="70"/>
        <v>40713.338831018518</v>
      </c>
      <c r="T753" s="14">
        <f t="shared" si="71"/>
        <v>40759.338831018518</v>
      </c>
    </row>
    <row r="754" spans="1:20" ht="48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2">
        <f t="shared" si="66"/>
        <v>1.117</v>
      </c>
      <c r="P754" s="10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3">
        <f t="shared" si="70"/>
        <v>42639.129826388897</v>
      </c>
      <c r="T754" s="14">
        <f t="shared" si="71"/>
        <v>42659.166666666664</v>
      </c>
    </row>
    <row r="755" spans="1:20" ht="4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2">
        <f t="shared" si="66"/>
        <v>1.28</v>
      </c>
      <c r="P755" s="10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3">
        <f t="shared" si="70"/>
        <v>42019.298506944448</v>
      </c>
      <c r="T755" s="14">
        <f t="shared" si="71"/>
        <v>42049.298506944448</v>
      </c>
    </row>
    <row r="756" spans="1:20" ht="48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2">
        <f t="shared" si="66"/>
        <v>1.0375000000000001</v>
      </c>
      <c r="P756" s="10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3">
        <f t="shared" si="70"/>
        <v>41249.457418981481</v>
      </c>
      <c r="T756" s="14">
        <f t="shared" si="71"/>
        <v>41279.457418981481</v>
      </c>
    </row>
    <row r="757" spans="1:20" ht="4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2">
        <f t="shared" si="66"/>
        <v>1.0190760000000001</v>
      </c>
      <c r="P757" s="10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3">
        <f t="shared" si="70"/>
        <v>41383.313391203708</v>
      </c>
      <c r="T757" s="14">
        <f t="shared" si="71"/>
        <v>41413.736805555556</v>
      </c>
    </row>
    <row r="758" spans="1:20" ht="4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2">
        <f t="shared" si="66"/>
        <v>1.177142857142857</v>
      </c>
      <c r="P758" s="10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3">
        <f t="shared" si="70"/>
        <v>40590.475219907406</v>
      </c>
      <c r="T758" s="14">
        <f t="shared" si="71"/>
        <v>40651.433553240742</v>
      </c>
    </row>
    <row r="759" spans="1:20" ht="4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2">
        <f t="shared" si="66"/>
        <v>2.38</v>
      </c>
      <c r="P759" s="10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3">
        <f t="shared" si="70"/>
        <v>41234.76289351852</v>
      </c>
      <c r="T759" s="14">
        <f t="shared" si="71"/>
        <v>41248.76289351852</v>
      </c>
    </row>
    <row r="760" spans="1:20" ht="32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2">
        <f t="shared" si="66"/>
        <v>1.02</v>
      </c>
      <c r="P760" s="10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3">
        <f t="shared" si="70"/>
        <v>40429.544768518521</v>
      </c>
      <c r="T760" s="14">
        <f t="shared" si="71"/>
        <v>40459.544768518521</v>
      </c>
    </row>
    <row r="761" spans="1:20" ht="4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2">
        <f t="shared" si="66"/>
        <v>1.0192000000000001</v>
      </c>
      <c r="P761" s="10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3">
        <f t="shared" si="70"/>
        <v>41789.038645833338</v>
      </c>
      <c r="T761" s="14">
        <f t="shared" si="71"/>
        <v>41829.038645833338</v>
      </c>
    </row>
    <row r="762" spans="1:20" ht="4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2">
        <f t="shared" si="66"/>
        <v>0</v>
      </c>
      <c r="P762" s="10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3">
        <f t="shared" si="70"/>
        <v>42670.472372685188</v>
      </c>
      <c r="T762" s="14">
        <f t="shared" si="71"/>
        <v>42700.51403935186</v>
      </c>
    </row>
    <row r="763" spans="1:20" ht="4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2">
        <f t="shared" si="66"/>
        <v>4.7E-2</v>
      </c>
      <c r="P763" s="10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3">
        <f t="shared" si="70"/>
        <v>41642.459791666668</v>
      </c>
      <c r="T763" s="14">
        <f t="shared" si="71"/>
        <v>41672.459791666668</v>
      </c>
    </row>
    <row r="764" spans="1:20" ht="4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2">
        <f t="shared" si="66"/>
        <v>0</v>
      </c>
      <c r="P764" s="10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3">
        <f t="shared" si="70"/>
        <v>42690.566782407412</v>
      </c>
      <c r="T764" s="14">
        <f t="shared" si="71"/>
        <v>42707.958333333336</v>
      </c>
    </row>
    <row r="765" spans="1:20" ht="4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2">
        <f t="shared" si="66"/>
        <v>1.1655011655011655E-3</v>
      </c>
      <c r="P765" s="10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3">
        <f t="shared" si="70"/>
        <v>41471.155185185191</v>
      </c>
      <c r="T765" s="14">
        <f t="shared" si="71"/>
        <v>41501.155185185191</v>
      </c>
    </row>
    <row r="766" spans="1:20" ht="4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2">
        <f t="shared" si="66"/>
        <v>0</v>
      </c>
      <c r="P766" s="10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3">
        <f t="shared" si="70"/>
        <v>42226.88149305556</v>
      </c>
      <c r="T766" s="14">
        <f t="shared" si="71"/>
        <v>42256.88149305556</v>
      </c>
    </row>
    <row r="767" spans="1:20" ht="4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2">
        <f t="shared" si="66"/>
        <v>0.36014285714285715</v>
      </c>
      <c r="P767" s="10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3">
        <f t="shared" si="70"/>
        <v>41901.250972222224</v>
      </c>
      <c r="T767" s="14">
        <f t="shared" si="71"/>
        <v>41931.250972222224</v>
      </c>
    </row>
    <row r="768" spans="1:20" ht="4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2">
        <f t="shared" si="66"/>
        <v>0</v>
      </c>
      <c r="P768" s="10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3">
        <f t="shared" si="70"/>
        <v>42021.491701388892</v>
      </c>
      <c r="T768" s="14">
        <f t="shared" si="71"/>
        <v>42051.491701388892</v>
      </c>
    </row>
    <row r="769" spans="1:20" ht="64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2">
        <f t="shared" si="66"/>
        <v>3.5400000000000001E-2</v>
      </c>
      <c r="P769" s="10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3">
        <f t="shared" si="70"/>
        <v>42114.8519675926</v>
      </c>
      <c r="T769" s="14">
        <f t="shared" si="71"/>
        <v>42144.8519675926</v>
      </c>
    </row>
    <row r="770" spans="1:20" ht="4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2">
        <f t="shared" si="66"/>
        <v>0</v>
      </c>
      <c r="P770" s="10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3">
        <f t="shared" si="70"/>
        <v>41593.915393518524</v>
      </c>
      <c r="T770" s="14">
        <f t="shared" si="71"/>
        <v>41623.915393518524</v>
      </c>
    </row>
    <row r="771" spans="1:20" ht="4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2">
        <f t="shared" ref="O771:O834" si="72">E771/D771</f>
        <v>0.41399999999999998</v>
      </c>
      <c r="P771" s="10">
        <f t="shared" ref="P771:P834" si="73">E771/L771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RIGHT(N771,LEN(N771)-FIND("/",N771))</f>
        <v>fiction</v>
      </c>
      <c r="S771" s="13">
        <f t="shared" ref="S771:S834" si="76">(J771/86400)+25569+(-7/24)</f>
        <v>41604.704791666671</v>
      </c>
      <c r="T771" s="14">
        <f t="shared" ref="T771:T834" si="77">(I771/86400)+25569+(-7/24)</f>
        <v>41634.704791666671</v>
      </c>
    </row>
    <row r="772" spans="1:20" ht="4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2">
        <f t="shared" si="72"/>
        <v>0</v>
      </c>
      <c r="P772" s="10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3">
        <f t="shared" si="76"/>
        <v>41289.707974537036</v>
      </c>
      <c r="T772" s="14">
        <f t="shared" si="77"/>
        <v>41329.707974537036</v>
      </c>
    </row>
    <row r="773" spans="1:20" ht="4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2">
        <f t="shared" si="72"/>
        <v>2.631578947368421E-4</v>
      </c>
      <c r="P773" s="10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3">
        <f t="shared" si="76"/>
        <v>42349.532430555562</v>
      </c>
      <c r="T773" s="14">
        <f t="shared" si="77"/>
        <v>42399.532430555562</v>
      </c>
    </row>
    <row r="774" spans="1:20" ht="64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2">
        <f t="shared" si="72"/>
        <v>3.3333333333333333E-2</v>
      </c>
      <c r="P774" s="10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3">
        <f t="shared" si="76"/>
        <v>40067.765266203707</v>
      </c>
      <c r="T774" s="14">
        <f t="shared" si="77"/>
        <v>40117.874305555561</v>
      </c>
    </row>
    <row r="775" spans="1:20" ht="4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2">
        <f t="shared" si="72"/>
        <v>8.5129023676509714E-3</v>
      </c>
      <c r="P775" s="10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3">
        <f t="shared" si="76"/>
        <v>42100.444270833337</v>
      </c>
      <c r="T775" s="14">
        <f t="shared" si="77"/>
        <v>42134.667361111111</v>
      </c>
    </row>
    <row r="776" spans="1:20" ht="4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2">
        <f t="shared" si="72"/>
        <v>0.70199999999999996</v>
      </c>
      <c r="P776" s="10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3">
        <f t="shared" si="76"/>
        <v>41663.488634259258</v>
      </c>
      <c r="T776" s="14">
        <f t="shared" si="77"/>
        <v>41693.488634259258</v>
      </c>
    </row>
    <row r="777" spans="1:20" ht="4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2">
        <f t="shared" si="72"/>
        <v>1.7000000000000001E-2</v>
      </c>
      <c r="P777" s="10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3">
        <f t="shared" si="76"/>
        <v>40862.768460648149</v>
      </c>
      <c r="T777" s="14">
        <f t="shared" si="77"/>
        <v>40892.768460648149</v>
      </c>
    </row>
    <row r="778" spans="1:20" ht="4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2">
        <f t="shared" si="72"/>
        <v>0.51400000000000001</v>
      </c>
      <c r="P778" s="10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3">
        <f t="shared" si="76"/>
        <v>42250.39403935185</v>
      </c>
      <c r="T778" s="14">
        <f t="shared" si="77"/>
        <v>42287.916666666664</v>
      </c>
    </row>
    <row r="779" spans="1:20" ht="48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2">
        <f t="shared" si="72"/>
        <v>7.0000000000000001E-3</v>
      </c>
      <c r="P779" s="10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3">
        <f t="shared" si="76"/>
        <v>41456.68954861111</v>
      </c>
      <c r="T779" s="14">
        <f t="shared" si="77"/>
        <v>41486.68954861111</v>
      </c>
    </row>
    <row r="780" spans="1:20" ht="4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2">
        <f t="shared" si="72"/>
        <v>4.0000000000000001E-3</v>
      </c>
      <c r="P780" s="10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3">
        <f t="shared" si="76"/>
        <v>41729.41064814815</v>
      </c>
      <c r="T780" s="14">
        <f t="shared" si="77"/>
        <v>41759.41064814815</v>
      </c>
    </row>
    <row r="781" spans="1:20" ht="48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2">
        <f t="shared" si="72"/>
        <v>2.6666666666666668E-2</v>
      </c>
      <c r="P781" s="10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3">
        <f t="shared" si="76"/>
        <v>40436.392418981486</v>
      </c>
      <c r="T781" s="14">
        <f t="shared" si="77"/>
        <v>40465.875</v>
      </c>
    </row>
    <row r="782" spans="1:20" ht="32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2">
        <f t="shared" si="72"/>
        <v>1.04</v>
      </c>
      <c r="P782" s="10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3">
        <f t="shared" si="76"/>
        <v>40636.382233796299</v>
      </c>
      <c r="T782" s="14">
        <f t="shared" si="77"/>
        <v>40666.382233796299</v>
      </c>
    </row>
    <row r="783" spans="1:20" ht="4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2">
        <f t="shared" si="72"/>
        <v>1.3315375</v>
      </c>
      <c r="P783" s="10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3">
        <f t="shared" si="76"/>
        <v>41402.709189814814</v>
      </c>
      <c r="T783" s="14">
        <f t="shared" si="77"/>
        <v>41432.709189814814</v>
      </c>
    </row>
    <row r="784" spans="1:20" ht="4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2">
        <f t="shared" si="72"/>
        <v>1</v>
      </c>
      <c r="P784" s="10">
        <f t="shared" si="73"/>
        <v>50</v>
      </c>
      <c r="Q784" s="3" t="str">
        <f t="shared" si="74"/>
        <v>music</v>
      </c>
      <c r="R784" s="3" t="str">
        <f t="shared" si="75"/>
        <v>rock</v>
      </c>
      <c r="S784" s="13">
        <f t="shared" si="76"/>
        <v>41116.466458333336</v>
      </c>
      <c r="T784" s="14">
        <f t="shared" si="77"/>
        <v>41146.466458333336</v>
      </c>
    </row>
    <row r="785" spans="1:20" ht="4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2">
        <f t="shared" si="72"/>
        <v>1.4813333333333334</v>
      </c>
      <c r="P785" s="10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3">
        <f t="shared" si="76"/>
        <v>40987.482048611113</v>
      </c>
      <c r="T785" s="14">
        <f t="shared" si="77"/>
        <v>41026.625</v>
      </c>
    </row>
    <row r="786" spans="1:20" ht="48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2">
        <f t="shared" si="72"/>
        <v>1.0249999999999999</v>
      </c>
      <c r="P786" s="10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3">
        <f t="shared" si="76"/>
        <v>41674.857858796298</v>
      </c>
      <c r="T786" s="14">
        <f t="shared" si="77"/>
        <v>41714.816192129634</v>
      </c>
    </row>
    <row r="787" spans="1:20" ht="48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2">
        <f t="shared" si="72"/>
        <v>1.8062799999999999</v>
      </c>
      <c r="P787" s="10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3">
        <f t="shared" si="76"/>
        <v>41303.302256944451</v>
      </c>
      <c r="T787" s="14">
        <f t="shared" si="77"/>
        <v>41333.302256944451</v>
      </c>
    </row>
    <row r="788" spans="1:20" ht="4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2">
        <f t="shared" si="72"/>
        <v>1.4279999999999999</v>
      </c>
      <c r="P788" s="10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3">
        <f t="shared" si="76"/>
        <v>40982.764282407406</v>
      </c>
      <c r="T788" s="14">
        <f t="shared" si="77"/>
        <v>41040.365972222229</v>
      </c>
    </row>
    <row r="789" spans="1:20" ht="4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2">
        <f t="shared" si="72"/>
        <v>1.1416666666666666</v>
      </c>
      <c r="P789" s="10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3">
        <f t="shared" si="76"/>
        <v>41549.335949074077</v>
      </c>
      <c r="T789" s="14">
        <f t="shared" si="77"/>
        <v>41579.335949074077</v>
      </c>
    </row>
    <row r="790" spans="1:20" ht="4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2">
        <f t="shared" si="72"/>
        <v>2.03505</v>
      </c>
      <c r="P790" s="10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3">
        <f t="shared" si="76"/>
        <v>41058.715138888889</v>
      </c>
      <c r="T790" s="14">
        <f t="shared" si="77"/>
        <v>41096.874305555561</v>
      </c>
    </row>
    <row r="791" spans="1:20" ht="4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2">
        <f t="shared" si="72"/>
        <v>1.0941176470588236</v>
      </c>
      <c r="P791" s="10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3">
        <f t="shared" si="76"/>
        <v>41276.894444444442</v>
      </c>
      <c r="T791" s="14">
        <f t="shared" si="77"/>
        <v>41295.040972222225</v>
      </c>
    </row>
    <row r="792" spans="1:20" ht="4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2">
        <f t="shared" si="72"/>
        <v>1.443746</v>
      </c>
      <c r="P792" s="10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3">
        <f t="shared" si="76"/>
        <v>41275.756238425929</v>
      </c>
      <c r="T792" s="14">
        <f t="shared" si="77"/>
        <v>41305.756238425929</v>
      </c>
    </row>
    <row r="793" spans="1:20" ht="4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2">
        <f t="shared" si="72"/>
        <v>1.0386666666666666</v>
      </c>
      <c r="P793" s="10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3">
        <f t="shared" si="76"/>
        <v>41557.488958333335</v>
      </c>
      <c r="T793" s="14">
        <f t="shared" si="77"/>
        <v>41590.957638888889</v>
      </c>
    </row>
    <row r="794" spans="1:20" ht="32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2">
        <f t="shared" si="72"/>
        <v>1.0044440000000001</v>
      </c>
      <c r="P794" s="10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3">
        <f t="shared" si="76"/>
        <v>41555.581979166665</v>
      </c>
      <c r="T794" s="14">
        <f t="shared" si="77"/>
        <v>41585.623645833337</v>
      </c>
    </row>
    <row r="795" spans="1:20" ht="48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2">
        <f t="shared" si="72"/>
        <v>1.0277927272727272</v>
      </c>
      <c r="P795" s="10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3">
        <f t="shared" si="76"/>
        <v>41442.449583333335</v>
      </c>
      <c r="T795" s="14">
        <f t="shared" si="77"/>
        <v>41457.915972222225</v>
      </c>
    </row>
    <row r="796" spans="1:20" ht="4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2">
        <f t="shared" si="72"/>
        <v>1.0531250000000001</v>
      </c>
      <c r="P796" s="10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3">
        <f t="shared" si="76"/>
        <v>40735.823344907411</v>
      </c>
      <c r="T796" s="14">
        <f t="shared" si="77"/>
        <v>40791.420833333337</v>
      </c>
    </row>
    <row r="797" spans="1:20" ht="4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2">
        <f t="shared" si="72"/>
        <v>1.1178571428571429</v>
      </c>
      <c r="P797" s="10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3">
        <f t="shared" si="76"/>
        <v>40963.32136574074</v>
      </c>
      <c r="T797" s="14">
        <f t="shared" si="77"/>
        <v>41005.915972222225</v>
      </c>
    </row>
    <row r="798" spans="1:20" ht="64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2">
        <f t="shared" si="72"/>
        <v>1.0135000000000001</v>
      </c>
      <c r="P798" s="10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3">
        <f t="shared" si="76"/>
        <v>41502.591261574074</v>
      </c>
      <c r="T798" s="14">
        <f t="shared" si="77"/>
        <v>41532.590277777781</v>
      </c>
    </row>
    <row r="799" spans="1:20" ht="4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2">
        <f t="shared" si="72"/>
        <v>1.0753333333333333</v>
      </c>
      <c r="P799" s="10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3">
        <f t="shared" si="76"/>
        <v>40996.702407407407</v>
      </c>
      <c r="T799" s="14">
        <f t="shared" si="77"/>
        <v>41027.875</v>
      </c>
    </row>
    <row r="800" spans="1:20" ht="4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2">
        <f t="shared" si="72"/>
        <v>1.1488571428571428</v>
      </c>
      <c r="P800" s="10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3">
        <f t="shared" si="76"/>
        <v>41882.298460648155</v>
      </c>
      <c r="T800" s="14">
        <f t="shared" si="77"/>
        <v>41912.298460648155</v>
      </c>
    </row>
    <row r="801" spans="1:20" ht="4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2">
        <f t="shared" si="72"/>
        <v>1.0002</v>
      </c>
      <c r="P801" s="10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3">
        <f t="shared" si="76"/>
        <v>40996.375532407408</v>
      </c>
      <c r="T801" s="14">
        <f t="shared" si="77"/>
        <v>41026.375532407408</v>
      </c>
    </row>
    <row r="802" spans="1:20" ht="4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2">
        <f t="shared" si="72"/>
        <v>1.5213333333333334</v>
      </c>
      <c r="P802" s="10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3">
        <f t="shared" si="76"/>
        <v>41863.141828703709</v>
      </c>
      <c r="T802" s="14">
        <f t="shared" si="77"/>
        <v>41893.141828703709</v>
      </c>
    </row>
    <row r="803" spans="1:20" ht="4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2">
        <f t="shared" si="72"/>
        <v>1.1152149999999998</v>
      </c>
      <c r="P803" s="10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3">
        <f t="shared" si="76"/>
        <v>40695.503703703704</v>
      </c>
      <c r="T803" s="14">
        <f t="shared" si="77"/>
        <v>40725.503703703704</v>
      </c>
    </row>
    <row r="804" spans="1:20" ht="48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2">
        <f t="shared" si="72"/>
        <v>1.0133333333333334</v>
      </c>
      <c r="P804" s="10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3">
        <f t="shared" si="76"/>
        <v>41122.73060185185</v>
      </c>
      <c r="T804" s="14">
        <f t="shared" si="77"/>
        <v>41168.878472222226</v>
      </c>
    </row>
    <row r="805" spans="1:20" ht="4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2">
        <f t="shared" si="72"/>
        <v>1.232608695652174</v>
      </c>
      <c r="P805" s="10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3">
        <f t="shared" si="76"/>
        <v>40665.658310185187</v>
      </c>
      <c r="T805" s="14">
        <f t="shared" si="77"/>
        <v>40691.75</v>
      </c>
    </row>
    <row r="806" spans="1:20" ht="4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2">
        <f t="shared" si="72"/>
        <v>1</v>
      </c>
      <c r="P806" s="10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3">
        <f t="shared" si="76"/>
        <v>40729.813958333332</v>
      </c>
      <c r="T806" s="14">
        <f t="shared" si="77"/>
        <v>40746.874305555561</v>
      </c>
    </row>
    <row r="807" spans="1:20" ht="4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2">
        <f t="shared" si="72"/>
        <v>1.05</v>
      </c>
      <c r="P807" s="10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3">
        <f t="shared" si="76"/>
        <v>40690.531388888892</v>
      </c>
      <c r="T807" s="14">
        <f t="shared" si="77"/>
        <v>40740.666666666672</v>
      </c>
    </row>
    <row r="808" spans="1:20" ht="16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2">
        <f t="shared" si="72"/>
        <v>1.0443750000000001</v>
      </c>
      <c r="P808" s="10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3">
        <f t="shared" si="76"/>
        <v>40763.399756944447</v>
      </c>
      <c r="T808" s="14">
        <f t="shared" si="77"/>
        <v>40793.399756944447</v>
      </c>
    </row>
    <row r="809" spans="1:20" ht="32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2">
        <f t="shared" si="72"/>
        <v>1.05125</v>
      </c>
      <c r="P809" s="10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3">
        <f t="shared" si="76"/>
        <v>42759.336932870377</v>
      </c>
      <c r="T809" s="14">
        <f t="shared" si="77"/>
        <v>42794.791666666664</v>
      </c>
    </row>
    <row r="810" spans="1:20" ht="4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2">
        <f t="shared" si="72"/>
        <v>1</v>
      </c>
      <c r="P810" s="10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3">
        <f t="shared" si="76"/>
        <v>41961.808865740742</v>
      </c>
      <c r="T810" s="14">
        <f t="shared" si="77"/>
        <v>41994.915972222225</v>
      </c>
    </row>
    <row r="811" spans="1:20" ht="32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2">
        <f t="shared" si="72"/>
        <v>1.03775</v>
      </c>
      <c r="P811" s="10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3">
        <f t="shared" si="76"/>
        <v>41628.542013888895</v>
      </c>
      <c r="T811" s="14">
        <f t="shared" si="77"/>
        <v>41658.542013888895</v>
      </c>
    </row>
    <row r="812" spans="1:20" ht="4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2">
        <f t="shared" si="72"/>
        <v>1.05</v>
      </c>
      <c r="P812" s="10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3">
        <f t="shared" si="76"/>
        <v>41122.764606481483</v>
      </c>
      <c r="T812" s="14">
        <f t="shared" si="77"/>
        <v>41152.764606481483</v>
      </c>
    </row>
    <row r="813" spans="1:20" ht="32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2">
        <f t="shared" si="72"/>
        <v>1.04</v>
      </c>
      <c r="P813" s="10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3">
        <f t="shared" si="76"/>
        <v>41443.351875</v>
      </c>
      <c r="T813" s="14">
        <f t="shared" si="77"/>
        <v>41465.411111111112</v>
      </c>
    </row>
    <row r="814" spans="1:20" ht="4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2">
        <f t="shared" si="72"/>
        <v>1.5183333333333333</v>
      </c>
      <c r="P814" s="10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3">
        <f t="shared" si="76"/>
        <v>41281.7262962963</v>
      </c>
      <c r="T814" s="14">
        <f t="shared" si="77"/>
        <v>41334.290277777778</v>
      </c>
    </row>
    <row r="815" spans="1:20" ht="32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2">
        <f t="shared" si="72"/>
        <v>1.59996</v>
      </c>
      <c r="P815" s="10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3">
        <f t="shared" si="76"/>
        <v>41080.668576388889</v>
      </c>
      <c r="T815" s="14">
        <f t="shared" si="77"/>
        <v>41110.668576388889</v>
      </c>
    </row>
    <row r="816" spans="1:20" ht="4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2">
        <f t="shared" si="72"/>
        <v>1.2729999999999999</v>
      </c>
      <c r="P816" s="10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3">
        <f t="shared" si="76"/>
        <v>40679.451400462967</v>
      </c>
      <c r="T816" s="14">
        <f t="shared" si="77"/>
        <v>40694.461111111115</v>
      </c>
    </row>
    <row r="817" spans="1:20" ht="32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2">
        <f t="shared" si="72"/>
        <v>1.07</v>
      </c>
      <c r="P817" s="10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3">
        <f t="shared" si="76"/>
        <v>41914.626192129632</v>
      </c>
      <c r="T817" s="14">
        <f t="shared" si="77"/>
        <v>41944.626192129632</v>
      </c>
    </row>
    <row r="818" spans="1:20" ht="32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2">
        <f t="shared" si="72"/>
        <v>1.1512214285714286</v>
      </c>
      <c r="P818" s="10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3">
        <f t="shared" si="76"/>
        <v>41341.579201388893</v>
      </c>
      <c r="T818" s="14">
        <f t="shared" si="77"/>
        <v>41372.979166666672</v>
      </c>
    </row>
    <row r="819" spans="1:20" ht="4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2">
        <f t="shared" si="72"/>
        <v>1.3711066666666665</v>
      </c>
      <c r="P819" s="10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3">
        <f t="shared" si="76"/>
        <v>40925.307997685188</v>
      </c>
      <c r="T819" s="14">
        <f t="shared" si="77"/>
        <v>40978.915972222225</v>
      </c>
    </row>
    <row r="820" spans="1:20" ht="4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2">
        <f t="shared" si="72"/>
        <v>1.5571428571428572</v>
      </c>
      <c r="P820" s="10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3">
        <f t="shared" si="76"/>
        <v>41120.591215277782</v>
      </c>
      <c r="T820" s="14">
        <f t="shared" si="77"/>
        <v>41128.417361111111</v>
      </c>
    </row>
    <row r="821" spans="1:20" ht="32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2">
        <f t="shared" si="72"/>
        <v>1.0874999999999999</v>
      </c>
      <c r="P821" s="10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3">
        <f t="shared" si="76"/>
        <v>41619.706643518519</v>
      </c>
      <c r="T821" s="14">
        <f t="shared" si="77"/>
        <v>41628.905555555561</v>
      </c>
    </row>
    <row r="822" spans="1:20" ht="4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2">
        <f t="shared" si="72"/>
        <v>1.3405</v>
      </c>
      <c r="P822" s="10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3">
        <f t="shared" si="76"/>
        <v>41768.550254629634</v>
      </c>
      <c r="T822" s="14">
        <f t="shared" si="77"/>
        <v>41798.916666666672</v>
      </c>
    </row>
    <row r="823" spans="1:20" ht="4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2">
        <f t="shared" si="72"/>
        <v>1</v>
      </c>
      <c r="P823" s="10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3">
        <f t="shared" si="76"/>
        <v>42093.630381944451</v>
      </c>
      <c r="T823" s="14">
        <f t="shared" si="77"/>
        <v>42127.875694444447</v>
      </c>
    </row>
    <row r="824" spans="1:20" ht="32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2">
        <f t="shared" si="72"/>
        <v>1.1916666666666667</v>
      </c>
      <c r="P824" s="10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3">
        <f t="shared" si="76"/>
        <v>41157.655671296299</v>
      </c>
      <c r="T824" s="14">
        <f t="shared" si="77"/>
        <v>41187.655671296299</v>
      </c>
    </row>
    <row r="825" spans="1:20" ht="4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2">
        <f t="shared" si="72"/>
        <v>1.7949999999999999</v>
      </c>
      <c r="P825" s="10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3">
        <f t="shared" si="76"/>
        <v>42055.681157407409</v>
      </c>
      <c r="T825" s="14">
        <f t="shared" si="77"/>
        <v>42085.639490740745</v>
      </c>
    </row>
    <row r="826" spans="1:20" ht="48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2">
        <f t="shared" si="72"/>
        <v>1.3438124999999999</v>
      </c>
      <c r="P826" s="10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3">
        <f t="shared" si="76"/>
        <v>40249.95043981482</v>
      </c>
      <c r="T826" s="14">
        <f t="shared" si="77"/>
        <v>40285.999305555561</v>
      </c>
    </row>
    <row r="827" spans="1:20" ht="32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2">
        <f t="shared" si="72"/>
        <v>1.0043200000000001</v>
      </c>
      <c r="P827" s="10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3">
        <f t="shared" si="76"/>
        <v>41186.014861111114</v>
      </c>
      <c r="T827" s="14">
        <f t="shared" si="77"/>
        <v>41211.014861111114</v>
      </c>
    </row>
    <row r="828" spans="1:20" ht="4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2">
        <f t="shared" si="72"/>
        <v>1.0145454545454546</v>
      </c>
      <c r="P828" s="10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3">
        <f t="shared" si="76"/>
        <v>40972.746875000004</v>
      </c>
      <c r="T828" s="14">
        <f t="shared" si="77"/>
        <v>40993.705208333333</v>
      </c>
    </row>
    <row r="829" spans="1:20" ht="48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2">
        <f t="shared" si="72"/>
        <v>1.0333333333333334</v>
      </c>
      <c r="P829" s="10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3">
        <f t="shared" si="76"/>
        <v>40927.181793981486</v>
      </c>
      <c r="T829" s="14">
        <f t="shared" si="77"/>
        <v>40953.53402777778</v>
      </c>
    </row>
    <row r="830" spans="1:20" ht="48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2">
        <f t="shared" si="72"/>
        <v>1.07</v>
      </c>
      <c r="P830" s="10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3">
        <f t="shared" si="76"/>
        <v>41072.759050925924</v>
      </c>
      <c r="T830" s="14">
        <f t="shared" si="77"/>
        <v>41085.39166666667</v>
      </c>
    </row>
    <row r="831" spans="1:20" ht="48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2">
        <f t="shared" si="72"/>
        <v>1.04</v>
      </c>
      <c r="P831" s="10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3">
        <f t="shared" si="76"/>
        <v>42504.509722222225</v>
      </c>
      <c r="T831" s="14">
        <f t="shared" si="77"/>
        <v>42564.509722222225</v>
      </c>
    </row>
    <row r="832" spans="1:20" ht="4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2">
        <f t="shared" si="72"/>
        <v>1.0783333333333334</v>
      </c>
      <c r="P832" s="10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3">
        <f t="shared" si="76"/>
        <v>41325.234085648153</v>
      </c>
      <c r="T832" s="14">
        <f t="shared" si="77"/>
        <v>41355.192418981482</v>
      </c>
    </row>
    <row r="833" spans="1:20" ht="32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2">
        <f t="shared" si="72"/>
        <v>2.3333333333333335</v>
      </c>
      <c r="P833" s="10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3">
        <f t="shared" si="76"/>
        <v>40996.355254629634</v>
      </c>
      <c r="T833" s="14">
        <f t="shared" si="77"/>
        <v>41026.355254629634</v>
      </c>
    </row>
    <row r="834" spans="1:20" ht="4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2">
        <f t="shared" si="72"/>
        <v>1.0060706666666666</v>
      </c>
      <c r="P834" s="10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3">
        <f t="shared" si="76"/>
        <v>40869.383506944447</v>
      </c>
      <c r="T834" s="14">
        <f t="shared" si="77"/>
        <v>40929.050694444442</v>
      </c>
    </row>
    <row r="835" spans="1:20" ht="16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2">
        <f t="shared" ref="O835:O898" si="78">E835/D835</f>
        <v>1.0166666666666666</v>
      </c>
      <c r="P835" s="10">
        <f t="shared" ref="P835:P898" si="79">E835/L835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RIGHT(N835,LEN(N835)-FIND("/",N835))</f>
        <v>rock</v>
      </c>
      <c r="S835" s="13">
        <f t="shared" ref="S835:S898" si="82">(J835/86400)+25569+(-7/24)</f>
        <v>41718.586516203708</v>
      </c>
      <c r="T835" s="14">
        <f t="shared" ref="T835:T898" si="83">(I835/86400)+25569+(-7/24)</f>
        <v>41748.586516203708</v>
      </c>
    </row>
    <row r="836" spans="1:20" ht="48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2">
        <f t="shared" si="78"/>
        <v>1.3101818181818181</v>
      </c>
      <c r="P836" s="10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3">
        <f t="shared" si="82"/>
        <v>41422.531157407408</v>
      </c>
      <c r="T836" s="14">
        <f t="shared" si="83"/>
        <v>41455.874305555561</v>
      </c>
    </row>
    <row r="837" spans="1:20" ht="4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2">
        <f t="shared" si="78"/>
        <v>1.1725000000000001</v>
      </c>
      <c r="P837" s="10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3">
        <f t="shared" si="82"/>
        <v>41005.166180555556</v>
      </c>
      <c r="T837" s="14">
        <f t="shared" si="83"/>
        <v>41047.833333333336</v>
      </c>
    </row>
    <row r="838" spans="1:20" ht="16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2">
        <f t="shared" si="78"/>
        <v>1.009304</v>
      </c>
      <c r="P838" s="10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3">
        <f t="shared" si="82"/>
        <v>41523.76525462963</v>
      </c>
      <c r="T838" s="14">
        <f t="shared" si="83"/>
        <v>41553.76525462963</v>
      </c>
    </row>
    <row r="839" spans="1:20" ht="32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2">
        <f t="shared" si="78"/>
        <v>1.218</v>
      </c>
      <c r="P839" s="10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3">
        <f t="shared" si="82"/>
        <v>41730.706736111111</v>
      </c>
      <c r="T839" s="14">
        <f t="shared" si="83"/>
        <v>41760.706736111111</v>
      </c>
    </row>
    <row r="840" spans="1:20" ht="4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2">
        <f t="shared" si="78"/>
        <v>1.454</v>
      </c>
      <c r="P840" s="10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3">
        <f t="shared" si="82"/>
        <v>40895.606307870374</v>
      </c>
      <c r="T840" s="14">
        <f t="shared" si="83"/>
        <v>40925.606307870374</v>
      </c>
    </row>
    <row r="841" spans="1:20" ht="4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2">
        <f t="shared" si="78"/>
        <v>1.166166</v>
      </c>
      <c r="P841" s="10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3">
        <f t="shared" si="82"/>
        <v>41144.471712962964</v>
      </c>
      <c r="T841" s="14">
        <f t="shared" si="83"/>
        <v>41174.471712962964</v>
      </c>
    </row>
    <row r="842" spans="1:20" ht="32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2">
        <f t="shared" si="78"/>
        <v>1.2041660000000001</v>
      </c>
      <c r="P842" s="10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3">
        <f t="shared" si="82"/>
        <v>42606.935034722228</v>
      </c>
      <c r="T842" s="14">
        <f t="shared" si="83"/>
        <v>42636.935034722228</v>
      </c>
    </row>
    <row r="843" spans="1:20" ht="48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2">
        <f t="shared" si="78"/>
        <v>1.0132000000000001</v>
      </c>
      <c r="P843" s="10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3">
        <f t="shared" si="82"/>
        <v>41923.547025462969</v>
      </c>
      <c r="T843" s="14">
        <f t="shared" si="83"/>
        <v>41953.588692129633</v>
      </c>
    </row>
    <row r="844" spans="1:20" ht="4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2">
        <f t="shared" si="78"/>
        <v>1.0431999999999999</v>
      </c>
      <c r="P844" s="10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3">
        <f t="shared" si="82"/>
        <v>41526.300729166665</v>
      </c>
      <c r="T844" s="14">
        <f t="shared" si="83"/>
        <v>41560.874305555561</v>
      </c>
    </row>
    <row r="845" spans="1:20" ht="4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2">
        <f t="shared" si="78"/>
        <v>2.6713333333333331</v>
      </c>
      <c r="P845" s="10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3">
        <f t="shared" si="82"/>
        <v>42694.966203703705</v>
      </c>
      <c r="T845" s="14">
        <f t="shared" si="83"/>
        <v>42712.041666666664</v>
      </c>
    </row>
    <row r="846" spans="1:20" ht="48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2">
        <f t="shared" si="78"/>
        <v>1.9413333333333334</v>
      </c>
      <c r="P846" s="10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3">
        <f t="shared" si="82"/>
        <v>41905.392962962964</v>
      </c>
      <c r="T846" s="14">
        <f t="shared" si="83"/>
        <v>41943.915972222225</v>
      </c>
    </row>
    <row r="847" spans="1:20" ht="4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2">
        <f t="shared" si="78"/>
        <v>1.203802</v>
      </c>
      <c r="P847" s="10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3">
        <f t="shared" si="82"/>
        <v>42577.914305555554</v>
      </c>
      <c r="T847" s="14">
        <f t="shared" si="83"/>
        <v>42617.874305555561</v>
      </c>
    </row>
    <row r="848" spans="1:20" ht="32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2">
        <f t="shared" si="78"/>
        <v>1.2200090909090908</v>
      </c>
      <c r="P848" s="10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3">
        <f t="shared" si="82"/>
        <v>41694.100173611114</v>
      </c>
      <c r="T848" s="14">
        <f t="shared" si="83"/>
        <v>41708.291666666672</v>
      </c>
    </row>
    <row r="849" spans="1:20" ht="16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2">
        <f t="shared" si="78"/>
        <v>1</v>
      </c>
      <c r="P849" s="10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3">
        <f t="shared" si="82"/>
        <v>42165.506666666668</v>
      </c>
      <c r="T849" s="14">
        <f t="shared" si="83"/>
        <v>42195.506666666668</v>
      </c>
    </row>
    <row r="850" spans="1:20" ht="4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2">
        <f t="shared" si="78"/>
        <v>1</v>
      </c>
      <c r="P850" s="10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3">
        <f t="shared" si="82"/>
        <v>42078.500381944446</v>
      </c>
      <c r="T850" s="14">
        <f t="shared" si="83"/>
        <v>42108.500381944446</v>
      </c>
    </row>
    <row r="851" spans="1:20" ht="64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2">
        <f t="shared" si="78"/>
        <v>1.1990000000000001</v>
      </c>
      <c r="P851" s="10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3">
        <f t="shared" si="82"/>
        <v>42050.857222222221</v>
      </c>
      <c r="T851" s="14">
        <f t="shared" si="83"/>
        <v>42078.815555555557</v>
      </c>
    </row>
    <row r="852" spans="1:20" ht="4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2">
        <f t="shared" si="78"/>
        <v>1.55175</v>
      </c>
      <c r="P852" s="10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3">
        <f t="shared" si="82"/>
        <v>42452.536076388897</v>
      </c>
      <c r="T852" s="14">
        <f t="shared" si="83"/>
        <v>42484.915972222225</v>
      </c>
    </row>
    <row r="853" spans="1:20" ht="32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2">
        <f t="shared" si="78"/>
        <v>1.3045</v>
      </c>
      <c r="P853" s="10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3">
        <f t="shared" si="82"/>
        <v>42522.588576388887</v>
      </c>
      <c r="T853" s="14">
        <f t="shared" si="83"/>
        <v>42582.531250000007</v>
      </c>
    </row>
    <row r="854" spans="1:20" ht="32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2">
        <f t="shared" si="78"/>
        <v>1.0497142857142858</v>
      </c>
      <c r="P854" s="10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3">
        <f t="shared" si="82"/>
        <v>42656.513831018521</v>
      </c>
      <c r="T854" s="14">
        <f t="shared" si="83"/>
        <v>42667.583333333336</v>
      </c>
    </row>
    <row r="855" spans="1:20" ht="4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2">
        <f t="shared" si="78"/>
        <v>1</v>
      </c>
      <c r="P855" s="10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3">
        <f t="shared" si="82"/>
        <v>42021.540613425932</v>
      </c>
      <c r="T855" s="14">
        <f t="shared" si="83"/>
        <v>42051.540613425932</v>
      </c>
    </row>
    <row r="856" spans="1:20" ht="4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2">
        <f t="shared" si="78"/>
        <v>1.1822050359712231</v>
      </c>
      <c r="P856" s="10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3">
        <f t="shared" si="82"/>
        <v>42701.920671296299</v>
      </c>
      <c r="T856" s="14">
        <f t="shared" si="83"/>
        <v>42731.920671296299</v>
      </c>
    </row>
    <row r="857" spans="1:20" ht="32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2">
        <f t="shared" si="78"/>
        <v>1.0344827586206897</v>
      </c>
      <c r="P857" s="10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3">
        <f t="shared" si="82"/>
        <v>42544.83353009259</v>
      </c>
      <c r="T857" s="14">
        <f t="shared" si="83"/>
        <v>42574.83353009259</v>
      </c>
    </row>
    <row r="858" spans="1:20" ht="48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2">
        <f t="shared" si="78"/>
        <v>2.1800000000000002</v>
      </c>
      <c r="P858" s="10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3">
        <f t="shared" si="82"/>
        <v>42609.020324074074</v>
      </c>
      <c r="T858" s="14">
        <f t="shared" si="83"/>
        <v>42668.500000000007</v>
      </c>
    </row>
    <row r="859" spans="1:20" ht="32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2">
        <f t="shared" si="78"/>
        <v>1</v>
      </c>
      <c r="P859" s="10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3">
        <f t="shared" si="82"/>
        <v>42291.289710648147</v>
      </c>
      <c r="T859" s="14">
        <f t="shared" si="83"/>
        <v>42333.331377314818</v>
      </c>
    </row>
    <row r="860" spans="1:20" ht="4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2">
        <f t="shared" si="78"/>
        <v>1.4400583333333332</v>
      </c>
      <c r="P860" s="10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3">
        <f t="shared" si="82"/>
        <v>42079.453912037039</v>
      </c>
      <c r="T860" s="14">
        <f t="shared" si="83"/>
        <v>42109.665972222225</v>
      </c>
    </row>
    <row r="861" spans="1:20" ht="32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2">
        <f t="shared" si="78"/>
        <v>1.0467500000000001</v>
      </c>
      <c r="P861" s="10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3">
        <f t="shared" si="82"/>
        <v>42128.52856481482</v>
      </c>
      <c r="T861" s="14">
        <f t="shared" si="83"/>
        <v>42158.708333333336</v>
      </c>
    </row>
    <row r="862" spans="1:20" ht="4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2">
        <f t="shared" si="78"/>
        <v>0.18142857142857144</v>
      </c>
      <c r="P862" s="10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3">
        <f t="shared" si="82"/>
        <v>41570.191122685188</v>
      </c>
      <c r="T862" s="14">
        <f t="shared" si="83"/>
        <v>41600.232789351852</v>
      </c>
    </row>
    <row r="863" spans="1:20" ht="4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2">
        <f t="shared" si="78"/>
        <v>2.2444444444444444E-2</v>
      </c>
      <c r="P863" s="10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3">
        <f t="shared" si="82"/>
        <v>42599.673657407409</v>
      </c>
      <c r="T863" s="14">
        <f t="shared" si="83"/>
        <v>42629.673657407409</v>
      </c>
    </row>
    <row r="864" spans="1:20" ht="4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2">
        <f t="shared" si="78"/>
        <v>3.3999999999999998E-3</v>
      </c>
      <c r="P864" s="10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3">
        <f t="shared" si="82"/>
        <v>41559.263287037036</v>
      </c>
      <c r="T864" s="14">
        <f t="shared" si="83"/>
        <v>41589.304953703708</v>
      </c>
    </row>
    <row r="865" spans="1:20" ht="4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2">
        <f t="shared" si="78"/>
        <v>4.4999999999999998E-2</v>
      </c>
      <c r="P865" s="10">
        <f t="shared" si="79"/>
        <v>18</v>
      </c>
      <c r="Q865" s="3" t="str">
        <f t="shared" si="80"/>
        <v>music</v>
      </c>
      <c r="R865" s="3" t="str">
        <f t="shared" si="81"/>
        <v>jazz</v>
      </c>
      <c r="S865" s="13">
        <f t="shared" si="82"/>
        <v>40920.825995370375</v>
      </c>
      <c r="T865" s="14">
        <f t="shared" si="83"/>
        <v>40950.825995370375</v>
      </c>
    </row>
    <row r="866" spans="1:20" ht="4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2">
        <f t="shared" si="78"/>
        <v>0.41538461538461541</v>
      </c>
      <c r="P866" s="10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3">
        <f t="shared" si="82"/>
        <v>41540.815254629633</v>
      </c>
      <c r="T866" s="14">
        <f t="shared" si="83"/>
        <v>41563.124305555561</v>
      </c>
    </row>
    <row r="867" spans="1:20" ht="4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2">
        <f t="shared" si="78"/>
        <v>2.0454545454545454E-2</v>
      </c>
      <c r="P867" s="10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3">
        <f t="shared" si="82"/>
        <v>41230.481446759259</v>
      </c>
      <c r="T867" s="14">
        <f t="shared" si="83"/>
        <v>41290.481446759259</v>
      </c>
    </row>
    <row r="868" spans="1:20" ht="4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2">
        <f t="shared" si="78"/>
        <v>0.18285714285714286</v>
      </c>
      <c r="P868" s="10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3">
        <f t="shared" si="82"/>
        <v>42025.346273148149</v>
      </c>
      <c r="T868" s="14">
        <f t="shared" si="83"/>
        <v>42063.340277777781</v>
      </c>
    </row>
    <row r="869" spans="1:20" ht="48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2">
        <f t="shared" si="78"/>
        <v>0.2402</v>
      </c>
      <c r="P869" s="10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3">
        <f t="shared" si="82"/>
        <v>40087.813726851855</v>
      </c>
      <c r="T869" s="14">
        <f t="shared" si="83"/>
        <v>40147.915972222225</v>
      </c>
    </row>
    <row r="870" spans="1:20" ht="64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2">
        <f t="shared" si="78"/>
        <v>1.1111111111111111E-3</v>
      </c>
      <c r="P870" s="10">
        <f t="shared" si="79"/>
        <v>50</v>
      </c>
      <c r="Q870" s="3" t="str">
        <f t="shared" si="80"/>
        <v>music</v>
      </c>
      <c r="R870" s="3" t="str">
        <f t="shared" si="81"/>
        <v>jazz</v>
      </c>
      <c r="S870" s="13">
        <f t="shared" si="82"/>
        <v>41615.736087962963</v>
      </c>
      <c r="T870" s="14">
        <f t="shared" si="83"/>
        <v>41645.736087962963</v>
      </c>
    </row>
    <row r="871" spans="1:20" ht="48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2">
        <f t="shared" si="78"/>
        <v>0.11818181818181818</v>
      </c>
      <c r="P871" s="10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3">
        <f t="shared" si="82"/>
        <v>41342.553900462961</v>
      </c>
      <c r="T871" s="14">
        <f t="shared" si="83"/>
        <v>41372.512233796297</v>
      </c>
    </row>
    <row r="872" spans="1:20" ht="4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2">
        <f t="shared" si="78"/>
        <v>3.0999999999999999E-3</v>
      </c>
      <c r="P872" s="10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3">
        <f t="shared" si="82"/>
        <v>41487.730590277781</v>
      </c>
      <c r="T872" s="14">
        <f t="shared" si="83"/>
        <v>41517.730590277781</v>
      </c>
    </row>
    <row r="873" spans="1:20" ht="4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2">
        <f t="shared" si="78"/>
        <v>5.4166666666666669E-2</v>
      </c>
      <c r="P873" s="10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3">
        <f t="shared" si="82"/>
        <v>41577.269618055558</v>
      </c>
      <c r="T873" s="14">
        <f t="shared" si="83"/>
        <v>41607.311284722229</v>
      </c>
    </row>
    <row r="874" spans="1:20" ht="4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2">
        <f t="shared" si="78"/>
        <v>8.1250000000000003E-3</v>
      </c>
      <c r="P874" s="10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3">
        <f t="shared" si="82"/>
        <v>40567.533877314818</v>
      </c>
      <c r="T874" s="14">
        <f t="shared" si="83"/>
        <v>40612.533877314818</v>
      </c>
    </row>
    <row r="875" spans="1:20" ht="32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2">
        <f t="shared" si="78"/>
        <v>1.2857142857142857E-2</v>
      </c>
      <c r="P875" s="10">
        <f t="shared" si="79"/>
        <v>9</v>
      </c>
      <c r="Q875" s="3" t="str">
        <f t="shared" si="80"/>
        <v>music</v>
      </c>
      <c r="R875" s="3" t="str">
        <f t="shared" si="81"/>
        <v>jazz</v>
      </c>
      <c r="S875" s="13">
        <f t="shared" si="82"/>
        <v>41183.875462962962</v>
      </c>
      <c r="T875" s="14">
        <f t="shared" si="83"/>
        <v>41223.917129629634</v>
      </c>
    </row>
    <row r="876" spans="1:20" ht="48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2">
        <f t="shared" si="78"/>
        <v>0.24333333333333335</v>
      </c>
      <c r="P876" s="10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3">
        <f t="shared" si="82"/>
        <v>41368.292060185187</v>
      </c>
      <c r="T876" s="14">
        <f t="shared" si="83"/>
        <v>41398.292060185187</v>
      </c>
    </row>
    <row r="877" spans="1:20" ht="64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2">
        <f t="shared" si="78"/>
        <v>0</v>
      </c>
      <c r="P877" s="10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3">
        <f t="shared" si="82"/>
        <v>42248.432071759256</v>
      </c>
      <c r="T877" s="14">
        <f t="shared" si="83"/>
        <v>42268.432071759256</v>
      </c>
    </row>
    <row r="878" spans="1:20" ht="16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2">
        <f t="shared" si="78"/>
        <v>0.40799492385786801</v>
      </c>
      <c r="P878" s="10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3">
        <f t="shared" si="82"/>
        <v>41276.20517361111</v>
      </c>
      <c r="T878" s="14">
        <f t="shared" si="83"/>
        <v>41309.20517361111</v>
      </c>
    </row>
    <row r="879" spans="1:20" ht="48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2">
        <f t="shared" si="78"/>
        <v>0.67549999999999999</v>
      </c>
      <c r="P879" s="10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3">
        <f t="shared" si="82"/>
        <v>41597.49722222222</v>
      </c>
      <c r="T879" s="14">
        <f t="shared" si="83"/>
        <v>41627.49722222222</v>
      </c>
    </row>
    <row r="880" spans="1:20" ht="4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2">
        <f t="shared" si="78"/>
        <v>1.2999999999999999E-2</v>
      </c>
      <c r="P880" s="10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3">
        <f t="shared" si="82"/>
        <v>40504.941250000003</v>
      </c>
      <c r="T880" s="14">
        <f t="shared" si="83"/>
        <v>40534.941250000003</v>
      </c>
    </row>
    <row r="881" spans="1:20" ht="4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2">
        <f t="shared" si="78"/>
        <v>0.30666666666666664</v>
      </c>
      <c r="P881" s="10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3">
        <f t="shared" si="82"/>
        <v>41037.538252314815</v>
      </c>
      <c r="T881" s="14">
        <f t="shared" si="83"/>
        <v>41058.538252314815</v>
      </c>
    </row>
    <row r="882" spans="1:20" ht="4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2">
        <f t="shared" si="78"/>
        <v>2.9894179894179893E-2</v>
      </c>
      <c r="P882" s="10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3">
        <f t="shared" si="82"/>
        <v>41179.029375000006</v>
      </c>
      <c r="T882" s="14">
        <f t="shared" si="83"/>
        <v>41212.029375000006</v>
      </c>
    </row>
    <row r="883" spans="1:20" ht="4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2">
        <f t="shared" si="78"/>
        <v>8.0000000000000002E-3</v>
      </c>
      <c r="P883" s="10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3">
        <f t="shared" si="82"/>
        <v>40876.959328703706</v>
      </c>
      <c r="T883" s="14">
        <f t="shared" si="83"/>
        <v>40921.959328703706</v>
      </c>
    </row>
    <row r="884" spans="1:20" ht="4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2">
        <f t="shared" si="78"/>
        <v>0.20133333333333334</v>
      </c>
      <c r="P884" s="10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3">
        <f t="shared" si="82"/>
        <v>40759.568865740745</v>
      </c>
      <c r="T884" s="14">
        <f t="shared" si="83"/>
        <v>40792.568865740745</v>
      </c>
    </row>
    <row r="885" spans="1:20" ht="48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2">
        <f t="shared" si="78"/>
        <v>0.4002</v>
      </c>
      <c r="P885" s="10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3">
        <f t="shared" si="82"/>
        <v>42371.643923611111</v>
      </c>
      <c r="T885" s="14">
        <f t="shared" si="83"/>
        <v>42431.643923611111</v>
      </c>
    </row>
    <row r="886" spans="1:20" ht="4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2">
        <f t="shared" si="78"/>
        <v>0.01</v>
      </c>
      <c r="P886" s="10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3">
        <f t="shared" si="82"/>
        <v>40981.51094907408</v>
      </c>
      <c r="T886" s="14">
        <f t="shared" si="83"/>
        <v>41040.813194444447</v>
      </c>
    </row>
    <row r="887" spans="1:20" ht="4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2">
        <f t="shared" si="78"/>
        <v>0.75</v>
      </c>
      <c r="P887" s="10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3">
        <f t="shared" si="82"/>
        <v>42713.649432870377</v>
      </c>
      <c r="T887" s="14">
        <f t="shared" si="83"/>
        <v>42734.649432870377</v>
      </c>
    </row>
    <row r="888" spans="1:20" ht="48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2">
        <f t="shared" si="78"/>
        <v>0.41</v>
      </c>
      <c r="P888" s="10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3">
        <f t="shared" si="82"/>
        <v>42603.57885416667</v>
      </c>
      <c r="T888" s="14">
        <f t="shared" si="83"/>
        <v>42628.57885416667</v>
      </c>
    </row>
    <row r="889" spans="1:20" ht="4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2">
        <f t="shared" si="78"/>
        <v>0</v>
      </c>
      <c r="P889" s="10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3">
        <f t="shared" si="82"/>
        <v>41026.667303240742</v>
      </c>
      <c r="T889" s="14">
        <f t="shared" si="83"/>
        <v>41056.667303240742</v>
      </c>
    </row>
    <row r="890" spans="1:20" ht="48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2">
        <f t="shared" si="78"/>
        <v>7.1999999999999995E-2</v>
      </c>
      <c r="P890" s="10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3">
        <f t="shared" si="82"/>
        <v>40751.461631944447</v>
      </c>
      <c r="T890" s="14">
        <f t="shared" si="83"/>
        <v>40786.958333333336</v>
      </c>
    </row>
    <row r="891" spans="1:20" ht="4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2">
        <f t="shared" si="78"/>
        <v>9.4412800000000005E-2</v>
      </c>
      <c r="P891" s="10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3">
        <f t="shared" si="82"/>
        <v>41887.492395833338</v>
      </c>
      <c r="T891" s="14">
        <f t="shared" si="83"/>
        <v>41917.492395833338</v>
      </c>
    </row>
    <row r="892" spans="1:20" ht="4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2">
        <f t="shared" si="78"/>
        <v>4.1666666666666664E-2</v>
      </c>
      <c r="P892" s="10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3">
        <f t="shared" si="82"/>
        <v>41569.407164351855</v>
      </c>
      <c r="T892" s="14">
        <f t="shared" si="83"/>
        <v>41599.448831018519</v>
      </c>
    </row>
    <row r="893" spans="1:20" ht="4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2">
        <f t="shared" si="78"/>
        <v>3.2500000000000001E-2</v>
      </c>
      <c r="P893" s="10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3">
        <f t="shared" si="82"/>
        <v>41841.739930555559</v>
      </c>
      <c r="T893" s="14">
        <f t="shared" si="83"/>
        <v>41871.739930555559</v>
      </c>
    </row>
    <row r="894" spans="1:20" ht="4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2">
        <f t="shared" si="78"/>
        <v>0.40749999999999997</v>
      </c>
      <c r="P894" s="10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3">
        <f t="shared" si="82"/>
        <v>40303.908368055556</v>
      </c>
      <c r="T894" s="14">
        <f t="shared" si="83"/>
        <v>40390.875</v>
      </c>
    </row>
    <row r="895" spans="1:20" ht="4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2">
        <f t="shared" si="78"/>
        <v>0.1</v>
      </c>
      <c r="P895" s="10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3">
        <f t="shared" si="82"/>
        <v>42065.606053240743</v>
      </c>
      <c r="T895" s="14">
        <f t="shared" si="83"/>
        <v>42095.564386574079</v>
      </c>
    </row>
    <row r="896" spans="1:20" ht="4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2">
        <f t="shared" si="78"/>
        <v>0.39169999999999999</v>
      </c>
      <c r="P896" s="10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3">
        <f t="shared" si="82"/>
        <v>42496.689930555556</v>
      </c>
      <c r="T896" s="14">
        <f t="shared" si="83"/>
        <v>42526.689930555556</v>
      </c>
    </row>
    <row r="897" spans="1:20" ht="4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2">
        <f t="shared" si="78"/>
        <v>2.4375000000000001E-2</v>
      </c>
      <c r="P897" s="10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3">
        <f t="shared" si="82"/>
        <v>40430.8359837963</v>
      </c>
      <c r="T897" s="14">
        <f t="shared" si="83"/>
        <v>40475.8359837963</v>
      </c>
    </row>
    <row r="898" spans="1:20" ht="4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2">
        <f t="shared" si="78"/>
        <v>0.4</v>
      </c>
      <c r="P898" s="10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3">
        <f t="shared" si="82"/>
        <v>42218.581319444442</v>
      </c>
      <c r="T898" s="14">
        <f t="shared" si="83"/>
        <v>42243.875000000007</v>
      </c>
    </row>
    <row r="899" spans="1:20" ht="48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2">
        <f t="shared" ref="O899:O962" si="84">E899/D899</f>
        <v>0</v>
      </c>
      <c r="P899" s="10" t="e">
        <f t="shared" ref="P899:P962" si="85">E899/L899</f>
        <v>#DIV/0!</v>
      </c>
      <c r="Q899" s="3" t="str">
        <f t="shared" ref="Q899:Q962" si="86">LEFT(N899,FIND("/",N899)-1)</f>
        <v>music</v>
      </c>
      <c r="R899" s="3" t="str">
        <f t="shared" ref="R899:R962" si="87">RIGHT(N899,LEN(N899)-FIND("/",N899))</f>
        <v>indie rock</v>
      </c>
      <c r="S899" s="13">
        <f t="shared" ref="S899:S962" si="88">(J899/86400)+25569+(-7/24)</f>
        <v>41211.397083333337</v>
      </c>
      <c r="T899" s="14">
        <f t="shared" ref="T899:T962" si="89">(I899/86400)+25569+(-7/24)</f>
        <v>41241.438750000001</v>
      </c>
    </row>
    <row r="900" spans="1:20" ht="4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2">
        <f t="shared" si="84"/>
        <v>2.8000000000000001E-2</v>
      </c>
      <c r="P900" s="10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3">
        <f t="shared" si="88"/>
        <v>40878.466550925928</v>
      </c>
      <c r="T900" s="14">
        <f t="shared" si="89"/>
        <v>40923.466550925928</v>
      </c>
    </row>
    <row r="901" spans="1:20" ht="4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2">
        <f t="shared" si="84"/>
        <v>0.37333333333333335</v>
      </c>
      <c r="P901" s="10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3">
        <f t="shared" si="88"/>
        <v>40645.807430555556</v>
      </c>
      <c r="T901" s="14">
        <f t="shared" si="89"/>
        <v>40690.807430555556</v>
      </c>
    </row>
    <row r="902" spans="1:20" ht="32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2">
        <f t="shared" si="84"/>
        <v>4.1999999999999997E-3</v>
      </c>
      <c r="P902" s="10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3">
        <f t="shared" si="88"/>
        <v>42429.557893518526</v>
      </c>
      <c r="T902" s="14">
        <f t="shared" si="89"/>
        <v>42459.516226851854</v>
      </c>
    </row>
    <row r="903" spans="1:20" ht="64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2">
        <f t="shared" si="84"/>
        <v>0</v>
      </c>
      <c r="P903" s="10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3">
        <f t="shared" si="88"/>
        <v>40291.519837962966</v>
      </c>
      <c r="T903" s="14">
        <f t="shared" si="89"/>
        <v>40337.507638888892</v>
      </c>
    </row>
    <row r="904" spans="1:20" ht="48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2">
        <f t="shared" si="84"/>
        <v>3.0000000000000001E-3</v>
      </c>
      <c r="P904" s="10">
        <f t="shared" si="85"/>
        <v>30</v>
      </c>
      <c r="Q904" s="3" t="str">
        <f t="shared" si="86"/>
        <v>music</v>
      </c>
      <c r="R904" s="3" t="str">
        <f t="shared" si="87"/>
        <v>jazz</v>
      </c>
      <c r="S904" s="13">
        <f t="shared" si="88"/>
        <v>41829.67386574074</v>
      </c>
      <c r="T904" s="14">
        <f t="shared" si="89"/>
        <v>41881.354166666672</v>
      </c>
    </row>
    <row r="905" spans="1:20" ht="4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2">
        <f t="shared" si="84"/>
        <v>3.2000000000000001E-2</v>
      </c>
      <c r="P905" s="10">
        <f t="shared" si="85"/>
        <v>40</v>
      </c>
      <c r="Q905" s="3" t="str">
        <f t="shared" si="86"/>
        <v>music</v>
      </c>
      <c r="R905" s="3" t="str">
        <f t="shared" si="87"/>
        <v>jazz</v>
      </c>
      <c r="S905" s="13">
        <f t="shared" si="88"/>
        <v>41149.50439814815</v>
      </c>
      <c r="T905" s="14">
        <f t="shared" si="89"/>
        <v>41174.809027777781</v>
      </c>
    </row>
    <row r="906" spans="1:20" ht="4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2">
        <f t="shared" si="84"/>
        <v>3.0200000000000001E-3</v>
      </c>
      <c r="P906" s="10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3">
        <f t="shared" si="88"/>
        <v>42341.788622685192</v>
      </c>
      <c r="T906" s="14">
        <f t="shared" si="89"/>
        <v>42371.788622685192</v>
      </c>
    </row>
    <row r="907" spans="1:20" ht="4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2">
        <f t="shared" si="84"/>
        <v>3.0153846153846153E-2</v>
      </c>
      <c r="P907" s="10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3">
        <f t="shared" si="88"/>
        <v>40506.948217592595</v>
      </c>
      <c r="T907" s="14">
        <f t="shared" si="89"/>
        <v>40566.948217592595</v>
      </c>
    </row>
    <row r="908" spans="1:20" ht="32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2">
        <f t="shared" si="84"/>
        <v>0</v>
      </c>
      <c r="P908" s="10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3">
        <f t="shared" si="88"/>
        <v>41680.898032407407</v>
      </c>
      <c r="T908" s="14">
        <f t="shared" si="89"/>
        <v>41710.856365740743</v>
      </c>
    </row>
    <row r="909" spans="1:20" ht="32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2">
        <f t="shared" si="84"/>
        <v>0</v>
      </c>
      <c r="P909" s="10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3">
        <f t="shared" si="88"/>
        <v>40766.900729166671</v>
      </c>
      <c r="T909" s="14">
        <f t="shared" si="89"/>
        <v>40796.900729166671</v>
      </c>
    </row>
    <row r="910" spans="1:20" ht="4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2">
        <f t="shared" si="84"/>
        <v>0</v>
      </c>
      <c r="P910" s="10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3">
        <f t="shared" si="88"/>
        <v>40340.509895833333</v>
      </c>
      <c r="T910" s="14">
        <f t="shared" si="89"/>
        <v>40385.915972222225</v>
      </c>
    </row>
    <row r="911" spans="1:20" ht="48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2">
        <f t="shared" si="84"/>
        <v>3.2500000000000001E-2</v>
      </c>
      <c r="P911" s="10">
        <f t="shared" si="85"/>
        <v>65</v>
      </c>
      <c r="Q911" s="3" t="str">
        <f t="shared" si="86"/>
        <v>music</v>
      </c>
      <c r="R911" s="3" t="str">
        <f t="shared" si="87"/>
        <v>jazz</v>
      </c>
      <c r="S911" s="13">
        <f t="shared" si="88"/>
        <v>41081.398611111115</v>
      </c>
      <c r="T911" s="14">
        <f t="shared" si="89"/>
        <v>41112.875</v>
      </c>
    </row>
    <row r="912" spans="1:20" ht="4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2">
        <f t="shared" si="84"/>
        <v>0.22363636363636363</v>
      </c>
      <c r="P912" s="10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3">
        <f t="shared" si="88"/>
        <v>42737.253692129634</v>
      </c>
      <c r="T912" s="14">
        <f t="shared" si="89"/>
        <v>42797.253692129634</v>
      </c>
    </row>
    <row r="913" spans="1:20" ht="4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2">
        <f t="shared" si="84"/>
        <v>0</v>
      </c>
      <c r="P913" s="10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3">
        <f t="shared" si="88"/>
        <v>41641.713483796302</v>
      </c>
      <c r="T913" s="14">
        <f t="shared" si="89"/>
        <v>41662.713483796302</v>
      </c>
    </row>
    <row r="914" spans="1:20" ht="4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2">
        <f t="shared" si="84"/>
        <v>8.5714285714285719E-3</v>
      </c>
      <c r="P914" s="10">
        <f t="shared" si="85"/>
        <v>15</v>
      </c>
      <c r="Q914" s="3" t="str">
        <f t="shared" si="86"/>
        <v>music</v>
      </c>
      <c r="R914" s="3" t="str">
        <f t="shared" si="87"/>
        <v>jazz</v>
      </c>
      <c r="S914" s="13">
        <f t="shared" si="88"/>
        <v>41193.817673611113</v>
      </c>
      <c r="T914" s="14">
        <f t="shared" si="89"/>
        <v>41253.859340277784</v>
      </c>
    </row>
    <row r="915" spans="1:20" ht="4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2">
        <f t="shared" si="84"/>
        <v>6.6066666666666662E-2</v>
      </c>
      <c r="P915" s="10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3">
        <f t="shared" si="88"/>
        <v>41003.847442129634</v>
      </c>
      <c r="T915" s="14">
        <f t="shared" si="89"/>
        <v>41033.847442129634</v>
      </c>
    </row>
    <row r="916" spans="1:20" ht="4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2">
        <f t="shared" si="84"/>
        <v>0</v>
      </c>
      <c r="P916" s="10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3">
        <f t="shared" si="88"/>
        <v>41116.471608796295</v>
      </c>
      <c r="T916" s="14">
        <f t="shared" si="89"/>
        <v>41146.471608796295</v>
      </c>
    </row>
    <row r="917" spans="1:20" ht="4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2">
        <f t="shared" si="84"/>
        <v>5.7692307692307696E-2</v>
      </c>
      <c r="P917" s="10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3">
        <f t="shared" si="88"/>
        <v>40937.38789351852</v>
      </c>
      <c r="T917" s="14">
        <f t="shared" si="89"/>
        <v>40968.915972222225</v>
      </c>
    </row>
    <row r="918" spans="1:20" ht="4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2">
        <f t="shared" si="84"/>
        <v>0</v>
      </c>
      <c r="P918" s="10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3">
        <f t="shared" si="88"/>
        <v>40434.561736111114</v>
      </c>
      <c r="T918" s="14">
        <f t="shared" si="89"/>
        <v>40472.916666666672</v>
      </c>
    </row>
    <row r="919" spans="1:20" ht="4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2">
        <f t="shared" si="84"/>
        <v>6.0000000000000001E-3</v>
      </c>
      <c r="P919" s="10">
        <f t="shared" si="85"/>
        <v>30</v>
      </c>
      <c r="Q919" s="3" t="str">
        <f t="shared" si="86"/>
        <v>music</v>
      </c>
      <c r="R919" s="3" t="str">
        <f t="shared" si="87"/>
        <v>jazz</v>
      </c>
      <c r="S919" s="13">
        <f t="shared" si="88"/>
        <v>41802.651967592596</v>
      </c>
      <c r="T919" s="14">
        <f t="shared" si="89"/>
        <v>41833.8125</v>
      </c>
    </row>
    <row r="920" spans="1:20" ht="48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2">
        <f t="shared" si="84"/>
        <v>5.0256410256410255E-2</v>
      </c>
      <c r="P920" s="10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3">
        <f t="shared" si="88"/>
        <v>41944.624548611115</v>
      </c>
      <c r="T920" s="14">
        <f t="shared" si="89"/>
        <v>41974.666215277779</v>
      </c>
    </row>
    <row r="921" spans="1:20" ht="16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2">
        <f t="shared" si="84"/>
        <v>5.0000000000000001E-3</v>
      </c>
      <c r="P921" s="10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3">
        <f t="shared" si="88"/>
        <v>41227.350057870375</v>
      </c>
      <c r="T921" s="14">
        <f t="shared" si="89"/>
        <v>41262.350057870375</v>
      </c>
    </row>
    <row r="922" spans="1:20" ht="4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2">
        <f t="shared" si="84"/>
        <v>0</v>
      </c>
      <c r="P922" s="10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3">
        <f t="shared" si="88"/>
        <v>41562.379884259259</v>
      </c>
      <c r="T922" s="14">
        <f t="shared" si="89"/>
        <v>41592.42155092593</v>
      </c>
    </row>
    <row r="923" spans="1:20" ht="4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2">
        <f t="shared" si="84"/>
        <v>0.309</v>
      </c>
      <c r="P923" s="10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3">
        <f t="shared" si="88"/>
        <v>40846.879351851858</v>
      </c>
      <c r="T923" s="14">
        <f t="shared" si="89"/>
        <v>40888.921018518522</v>
      </c>
    </row>
    <row r="924" spans="1:20" ht="4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2">
        <f t="shared" si="84"/>
        <v>0.21037037037037037</v>
      </c>
      <c r="P924" s="10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3">
        <f t="shared" si="88"/>
        <v>41878.238344907411</v>
      </c>
      <c r="T924" s="14">
        <f t="shared" si="89"/>
        <v>41913.238344907411</v>
      </c>
    </row>
    <row r="925" spans="1:20" ht="4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2">
        <f t="shared" si="84"/>
        <v>2.1999999999999999E-2</v>
      </c>
      <c r="P925" s="10">
        <f t="shared" si="85"/>
        <v>55</v>
      </c>
      <c r="Q925" s="3" t="str">
        <f t="shared" si="86"/>
        <v>music</v>
      </c>
      <c r="R925" s="3" t="str">
        <f t="shared" si="87"/>
        <v>jazz</v>
      </c>
      <c r="S925" s="13">
        <f t="shared" si="88"/>
        <v>41934.668090277781</v>
      </c>
      <c r="T925" s="14">
        <f t="shared" si="89"/>
        <v>41964.709756944452</v>
      </c>
    </row>
    <row r="926" spans="1:20" ht="4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2">
        <f t="shared" si="84"/>
        <v>0.109</v>
      </c>
      <c r="P926" s="10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3">
        <f t="shared" si="88"/>
        <v>41288.651261574072</v>
      </c>
      <c r="T926" s="14">
        <f t="shared" si="89"/>
        <v>41318.651261574072</v>
      </c>
    </row>
    <row r="927" spans="1:20" ht="4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2">
        <f t="shared" si="84"/>
        <v>2.6666666666666668E-2</v>
      </c>
      <c r="P927" s="10">
        <f t="shared" si="85"/>
        <v>32</v>
      </c>
      <c r="Q927" s="3" t="str">
        <f t="shared" si="86"/>
        <v>music</v>
      </c>
      <c r="R927" s="3" t="str">
        <f t="shared" si="87"/>
        <v>jazz</v>
      </c>
      <c r="S927" s="13">
        <f t="shared" si="88"/>
        <v>41575.589247685188</v>
      </c>
      <c r="T927" s="14">
        <f t="shared" si="89"/>
        <v>41605.630914351852</v>
      </c>
    </row>
    <row r="928" spans="1:20" ht="64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2">
        <f t="shared" si="84"/>
        <v>0</v>
      </c>
      <c r="P928" s="10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3">
        <f t="shared" si="88"/>
        <v>40337.728356481486</v>
      </c>
      <c r="T928" s="14">
        <f t="shared" si="89"/>
        <v>40367.652777777781</v>
      </c>
    </row>
    <row r="929" spans="1:20" ht="32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2">
        <f t="shared" si="84"/>
        <v>0</v>
      </c>
      <c r="P929" s="10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3">
        <f t="shared" si="88"/>
        <v>41013.531192129631</v>
      </c>
      <c r="T929" s="14">
        <f t="shared" si="89"/>
        <v>41043.531192129631</v>
      </c>
    </row>
    <row r="930" spans="1:20" ht="4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2">
        <f t="shared" si="84"/>
        <v>0.10862068965517241</v>
      </c>
      <c r="P930" s="10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3">
        <f t="shared" si="88"/>
        <v>41180.570752314816</v>
      </c>
      <c r="T930" s="14">
        <f t="shared" si="89"/>
        <v>41230.708333333336</v>
      </c>
    </row>
    <row r="931" spans="1:20" ht="4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2">
        <f t="shared" si="84"/>
        <v>0</v>
      </c>
      <c r="P931" s="10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3">
        <f t="shared" si="88"/>
        <v>40977.946400462963</v>
      </c>
      <c r="T931" s="14">
        <f t="shared" si="89"/>
        <v>41007.904733796298</v>
      </c>
    </row>
    <row r="932" spans="1:20" ht="48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2">
        <f t="shared" si="84"/>
        <v>0.38333333333333336</v>
      </c>
      <c r="P932" s="10">
        <f t="shared" si="85"/>
        <v>69</v>
      </c>
      <c r="Q932" s="3" t="str">
        <f t="shared" si="86"/>
        <v>music</v>
      </c>
      <c r="R932" s="3" t="str">
        <f t="shared" si="87"/>
        <v>jazz</v>
      </c>
      <c r="S932" s="13">
        <f t="shared" si="88"/>
        <v>40312.623912037037</v>
      </c>
      <c r="T932" s="14">
        <f t="shared" si="89"/>
        <v>40354.605555555558</v>
      </c>
    </row>
    <row r="933" spans="1:20" ht="4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2">
        <f t="shared" si="84"/>
        <v>6.5500000000000003E-2</v>
      </c>
      <c r="P933" s="10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3">
        <f t="shared" si="88"/>
        <v>41680.06831018519</v>
      </c>
      <c r="T933" s="14">
        <f t="shared" si="89"/>
        <v>41714.625</v>
      </c>
    </row>
    <row r="934" spans="1:20" ht="32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2">
        <f t="shared" si="84"/>
        <v>0.14536842105263159</v>
      </c>
      <c r="P934" s="10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3">
        <f t="shared" si="88"/>
        <v>41310.677604166667</v>
      </c>
      <c r="T934" s="14">
        <f t="shared" si="89"/>
        <v>41355.635937500003</v>
      </c>
    </row>
    <row r="935" spans="1:20" ht="4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2">
        <f t="shared" si="84"/>
        <v>0.06</v>
      </c>
      <c r="P935" s="10">
        <f t="shared" si="85"/>
        <v>60</v>
      </c>
      <c r="Q935" s="3" t="str">
        <f t="shared" si="86"/>
        <v>music</v>
      </c>
      <c r="R935" s="3" t="str">
        <f t="shared" si="87"/>
        <v>jazz</v>
      </c>
      <c r="S935" s="13">
        <f t="shared" si="88"/>
        <v>41710.877418981479</v>
      </c>
      <c r="T935" s="14">
        <f t="shared" si="89"/>
        <v>41770.877418981479</v>
      </c>
    </row>
    <row r="936" spans="1:20" ht="4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2">
        <f t="shared" si="84"/>
        <v>0.30399999999999999</v>
      </c>
      <c r="P936" s="10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3">
        <f t="shared" si="88"/>
        <v>41733.445416666669</v>
      </c>
      <c r="T936" s="14">
        <f t="shared" si="89"/>
        <v>41762.958333333336</v>
      </c>
    </row>
    <row r="937" spans="1:20" ht="4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2">
        <f t="shared" si="84"/>
        <v>1.4285714285714285E-2</v>
      </c>
      <c r="P937" s="10">
        <f t="shared" si="85"/>
        <v>25</v>
      </c>
      <c r="Q937" s="3" t="str">
        <f t="shared" si="86"/>
        <v>music</v>
      </c>
      <c r="R937" s="3" t="str">
        <f t="shared" si="87"/>
        <v>jazz</v>
      </c>
      <c r="S937" s="13">
        <f t="shared" si="88"/>
        <v>42368.042002314818</v>
      </c>
      <c r="T937" s="14">
        <f t="shared" si="89"/>
        <v>42398.042002314818</v>
      </c>
    </row>
    <row r="938" spans="1:20" ht="4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2">
        <f t="shared" si="84"/>
        <v>0</v>
      </c>
      <c r="P938" s="10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3">
        <f t="shared" si="88"/>
        <v>40882.732511574075</v>
      </c>
      <c r="T938" s="14">
        <f t="shared" si="89"/>
        <v>40926.541666666672</v>
      </c>
    </row>
    <row r="939" spans="1:20" ht="4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2">
        <f t="shared" si="84"/>
        <v>1.1428571428571429E-2</v>
      </c>
      <c r="P939" s="10">
        <f t="shared" si="85"/>
        <v>20</v>
      </c>
      <c r="Q939" s="3" t="str">
        <f t="shared" si="86"/>
        <v>music</v>
      </c>
      <c r="R939" s="3" t="str">
        <f t="shared" si="87"/>
        <v>jazz</v>
      </c>
      <c r="S939" s="13">
        <f t="shared" si="88"/>
        <v>41551.50644675926</v>
      </c>
      <c r="T939" s="14">
        <f t="shared" si="89"/>
        <v>41581.548113425924</v>
      </c>
    </row>
    <row r="940" spans="1:20" ht="4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2">
        <f t="shared" si="84"/>
        <v>3.5714285714285713E-3</v>
      </c>
      <c r="P940" s="10">
        <f t="shared" si="85"/>
        <v>25</v>
      </c>
      <c r="Q940" s="3" t="str">
        <f t="shared" si="86"/>
        <v>music</v>
      </c>
      <c r="R940" s="3" t="str">
        <f t="shared" si="87"/>
        <v>jazz</v>
      </c>
      <c r="S940" s="13">
        <f t="shared" si="88"/>
        <v>41124.188055555562</v>
      </c>
      <c r="T940" s="14">
        <f t="shared" si="89"/>
        <v>41154.188055555562</v>
      </c>
    </row>
    <row r="941" spans="1:20" ht="4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2">
        <f t="shared" si="84"/>
        <v>1.4545454545454545E-2</v>
      </c>
      <c r="P941" s="10">
        <f t="shared" si="85"/>
        <v>20</v>
      </c>
      <c r="Q941" s="3" t="str">
        <f t="shared" si="86"/>
        <v>music</v>
      </c>
      <c r="R941" s="3" t="str">
        <f t="shared" si="87"/>
        <v>jazz</v>
      </c>
      <c r="S941" s="13">
        <f t="shared" si="88"/>
        <v>41416.471504629633</v>
      </c>
      <c r="T941" s="14">
        <f t="shared" si="89"/>
        <v>41455.540277777778</v>
      </c>
    </row>
    <row r="942" spans="1:20" ht="4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2">
        <f t="shared" si="84"/>
        <v>0.17155555555555554</v>
      </c>
      <c r="P942" s="10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3">
        <f t="shared" si="88"/>
        <v>42181.716736111113</v>
      </c>
      <c r="T942" s="14">
        <f t="shared" si="89"/>
        <v>42226.716736111113</v>
      </c>
    </row>
    <row r="943" spans="1:20" ht="48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2">
        <f t="shared" si="84"/>
        <v>2.3220000000000001E-2</v>
      </c>
      <c r="P943" s="10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3">
        <f t="shared" si="88"/>
        <v>42745.804918981485</v>
      </c>
      <c r="T943" s="14">
        <f t="shared" si="89"/>
        <v>42775.804918981485</v>
      </c>
    </row>
    <row r="944" spans="1:20" ht="48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2">
        <f t="shared" si="84"/>
        <v>8.9066666666666669E-2</v>
      </c>
      <c r="P944" s="10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3">
        <f t="shared" si="88"/>
        <v>42382.551620370374</v>
      </c>
      <c r="T944" s="14">
        <f t="shared" si="89"/>
        <v>42418.551620370374</v>
      </c>
    </row>
    <row r="945" spans="1:20" ht="32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2">
        <f t="shared" si="84"/>
        <v>9.633333333333334E-2</v>
      </c>
      <c r="P945" s="10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3">
        <f t="shared" si="88"/>
        <v>42673.376215277785</v>
      </c>
      <c r="T945" s="14">
        <f t="shared" si="89"/>
        <v>42703.417881944442</v>
      </c>
    </row>
    <row r="946" spans="1:20" ht="4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2">
        <f t="shared" si="84"/>
        <v>0.13325999999999999</v>
      </c>
      <c r="P946" s="10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3">
        <f t="shared" si="88"/>
        <v>42444.292245370372</v>
      </c>
      <c r="T946" s="14">
        <f t="shared" si="89"/>
        <v>42478.291666666664</v>
      </c>
    </row>
    <row r="947" spans="1:20" ht="4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2">
        <f t="shared" si="84"/>
        <v>2.4840000000000001E-2</v>
      </c>
      <c r="P947" s="10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3">
        <f t="shared" si="88"/>
        <v>42732.581319444442</v>
      </c>
      <c r="T947" s="14">
        <f t="shared" si="89"/>
        <v>42784.707638888889</v>
      </c>
    </row>
    <row r="948" spans="1:20" ht="32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2">
        <f t="shared" si="84"/>
        <v>1.9066666666666666E-2</v>
      </c>
      <c r="P948" s="10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3">
        <f t="shared" si="88"/>
        <v>42592.45888888889</v>
      </c>
      <c r="T948" s="14">
        <f t="shared" si="89"/>
        <v>42622.45888888889</v>
      </c>
    </row>
    <row r="949" spans="1:20" ht="4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2">
        <f t="shared" si="84"/>
        <v>0</v>
      </c>
      <c r="P949" s="10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3">
        <f t="shared" si="88"/>
        <v>42491.489652777782</v>
      </c>
      <c r="T949" s="14">
        <f t="shared" si="89"/>
        <v>42551.489652777782</v>
      </c>
    </row>
    <row r="950" spans="1:20" ht="48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2">
        <f t="shared" si="84"/>
        <v>0.12</v>
      </c>
      <c r="P950" s="10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3">
        <f t="shared" si="88"/>
        <v>42411.536620370374</v>
      </c>
      <c r="T950" s="14">
        <f t="shared" si="89"/>
        <v>42441.536620370374</v>
      </c>
    </row>
    <row r="951" spans="1:20" ht="4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2">
        <f t="shared" si="84"/>
        <v>1.3650000000000001E-2</v>
      </c>
      <c r="P951" s="10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3">
        <f t="shared" si="88"/>
        <v>42360.75203703704</v>
      </c>
      <c r="T951" s="14">
        <f t="shared" si="89"/>
        <v>42420.75203703704</v>
      </c>
    </row>
    <row r="952" spans="1:20" ht="4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2">
        <f t="shared" si="84"/>
        <v>0.28039999999999998</v>
      </c>
      <c r="P952" s="10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3">
        <f t="shared" si="88"/>
        <v>42356.459039351852</v>
      </c>
      <c r="T952" s="14">
        <f t="shared" si="89"/>
        <v>42386.459039351852</v>
      </c>
    </row>
    <row r="953" spans="1:20" ht="16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2">
        <f t="shared" si="84"/>
        <v>0.38390000000000002</v>
      </c>
      <c r="P953" s="10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3">
        <f t="shared" si="88"/>
        <v>42480.361944444448</v>
      </c>
      <c r="T953" s="14">
        <f t="shared" si="89"/>
        <v>42525.361944444448</v>
      </c>
    </row>
    <row r="954" spans="1:20" ht="32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2">
        <f t="shared" si="84"/>
        <v>0.39942857142857141</v>
      </c>
      <c r="P954" s="10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3">
        <f t="shared" si="88"/>
        <v>42662.321898148155</v>
      </c>
      <c r="T954" s="14">
        <f t="shared" si="89"/>
        <v>42692.363564814812</v>
      </c>
    </row>
    <row r="955" spans="1:20" ht="4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2">
        <f t="shared" si="84"/>
        <v>8.3999999999999995E-3</v>
      </c>
      <c r="P955" s="10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3">
        <f t="shared" si="88"/>
        <v>41998.872673611113</v>
      </c>
      <c r="T955" s="14">
        <f t="shared" si="89"/>
        <v>42028.872673611113</v>
      </c>
    </row>
    <row r="956" spans="1:20" ht="4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2">
        <f t="shared" si="84"/>
        <v>0.43406666666666666</v>
      </c>
      <c r="P956" s="10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3">
        <f t="shared" si="88"/>
        <v>42194.542118055557</v>
      </c>
      <c r="T956" s="14">
        <f t="shared" si="89"/>
        <v>42236.542118055557</v>
      </c>
    </row>
    <row r="957" spans="1:20" ht="4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2">
        <f t="shared" si="84"/>
        <v>5.6613333333333335E-2</v>
      </c>
      <c r="P957" s="10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3">
        <f t="shared" si="88"/>
        <v>42586.003472222226</v>
      </c>
      <c r="T957" s="14">
        <f t="shared" si="89"/>
        <v>42626.003472222226</v>
      </c>
    </row>
    <row r="958" spans="1:20" ht="64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2">
        <f t="shared" si="84"/>
        <v>1.7219999999999999E-2</v>
      </c>
      <c r="P958" s="10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3">
        <f t="shared" si="88"/>
        <v>42060.622210648151</v>
      </c>
      <c r="T958" s="14">
        <f t="shared" si="89"/>
        <v>42120.580543981479</v>
      </c>
    </row>
    <row r="959" spans="1:20" ht="32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2">
        <f t="shared" si="84"/>
        <v>1.9416666666666665E-2</v>
      </c>
      <c r="P959" s="10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3">
        <f t="shared" si="88"/>
        <v>42660.260798611118</v>
      </c>
      <c r="T959" s="14">
        <f t="shared" si="89"/>
        <v>42691.302465277775</v>
      </c>
    </row>
    <row r="960" spans="1:20" ht="48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2">
        <f t="shared" si="84"/>
        <v>0.11328275684711328</v>
      </c>
      <c r="P960" s="10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3">
        <f t="shared" si="88"/>
        <v>42082.511145833334</v>
      </c>
      <c r="T960" s="14">
        <f t="shared" si="89"/>
        <v>42103.915972222225</v>
      </c>
    </row>
    <row r="961" spans="1:20" ht="4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2">
        <f t="shared" si="84"/>
        <v>0.3886</v>
      </c>
      <c r="P961" s="10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3">
        <f t="shared" si="88"/>
        <v>41992.882696759261</v>
      </c>
      <c r="T961" s="14">
        <f t="shared" si="89"/>
        <v>42022.882696759261</v>
      </c>
    </row>
    <row r="962" spans="1:20" ht="4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2">
        <f t="shared" si="84"/>
        <v>0.46100628930817611</v>
      </c>
      <c r="P962" s="10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3">
        <f t="shared" si="88"/>
        <v>42766.335127314822</v>
      </c>
      <c r="T962" s="14">
        <f t="shared" si="89"/>
        <v>42808.29346064815</v>
      </c>
    </row>
    <row r="963" spans="1:20" ht="4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2">
        <f t="shared" ref="O963:O1026" si="90">E963/D963</f>
        <v>0.42188421052631581</v>
      </c>
      <c r="P963" s="10">
        <f t="shared" ref="P963:P1026" si="91">E963/L963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RIGHT(N963,LEN(N963)-FIND("/",N963))</f>
        <v>wearables</v>
      </c>
      <c r="S963" s="13">
        <f t="shared" ref="S963:S1026" si="94">(J963/86400)+25569+(-7/24)</f>
        <v>42740.402025462965</v>
      </c>
      <c r="T963" s="14">
        <f t="shared" ref="T963:T1026" si="95">(I963/86400)+25569+(-7/24)</f>
        <v>42786.500000000007</v>
      </c>
    </row>
    <row r="964" spans="1:20" ht="4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2">
        <f t="shared" si="90"/>
        <v>0.2848</v>
      </c>
      <c r="P964" s="10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3">
        <f t="shared" si="94"/>
        <v>42373.420752314814</v>
      </c>
      <c r="T964" s="14">
        <f t="shared" si="95"/>
        <v>42411.420752314814</v>
      </c>
    </row>
    <row r="965" spans="1:20" ht="32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2">
        <f t="shared" si="90"/>
        <v>1.0771428571428571E-2</v>
      </c>
      <c r="P965" s="10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3">
        <f t="shared" si="94"/>
        <v>42625.343969907415</v>
      </c>
      <c r="T965" s="14">
        <f t="shared" si="95"/>
        <v>42660.343969907415</v>
      </c>
    </row>
    <row r="966" spans="1:20" ht="4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2">
        <f t="shared" si="90"/>
        <v>7.9909090909090902E-3</v>
      </c>
      <c r="P966" s="10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3">
        <f t="shared" si="94"/>
        <v>42208.337025462963</v>
      </c>
      <c r="T966" s="14">
        <f t="shared" si="95"/>
        <v>42248.337025462963</v>
      </c>
    </row>
    <row r="967" spans="1:20" ht="4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2">
        <f t="shared" si="90"/>
        <v>1.192E-2</v>
      </c>
      <c r="P967" s="10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3">
        <f t="shared" si="94"/>
        <v>42636.725069444445</v>
      </c>
      <c r="T967" s="14">
        <f t="shared" si="95"/>
        <v>42668.874305555561</v>
      </c>
    </row>
    <row r="968" spans="1:20" ht="4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2">
        <f t="shared" si="90"/>
        <v>0.14799999999999999</v>
      </c>
      <c r="P968" s="10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3">
        <f t="shared" si="94"/>
        <v>42619.344120370377</v>
      </c>
      <c r="T968" s="14">
        <f t="shared" si="95"/>
        <v>42649.344120370377</v>
      </c>
    </row>
    <row r="969" spans="1:20" ht="4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2">
        <f t="shared" si="90"/>
        <v>0.17810000000000001</v>
      </c>
      <c r="P969" s="10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3">
        <f t="shared" si="94"/>
        <v>42421.96266203704</v>
      </c>
      <c r="T969" s="14">
        <f t="shared" si="95"/>
        <v>42481.920995370376</v>
      </c>
    </row>
    <row r="970" spans="1:20" ht="4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2">
        <f t="shared" si="90"/>
        <v>1.325E-2</v>
      </c>
      <c r="P970" s="10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3">
        <f t="shared" si="94"/>
        <v>41836.555949074078</v>
      </c>
      <c r="T970" s="14">
        <f t="shared" si="95"/>
        <v>41866.555949074078</v>
      </c>
    </row>
    <row r="971" spans="1:20" ht="32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2">
        <f t="shared" si="90"/>
        <v>0.46666666666666667</v>
      </c>
      <c r="P971" s="10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3">
        <f t="shared" si="94"/>
        <v>42742.011655092596</v>
      </c>
      <c r="T971" s="14">
        <f t="shared" si="95"/>
        <v>42775.011655092596</v>
      </c>
    </row>
    <row r="972" spans="1:20" ht="48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2">
        <f t="shared" si="90"/>
        <v>0.4592</v>
      </c>
      <c r="P972" s="10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3">
        <f t="shared" si="94"/>
        <v>42720.928854166668</v>
      </c>
      <c r="T972" s="14">
        <f t="shared" si="95"/>
        <v>42757.915972222225</v>
      </c>
    </row>
    <row r="973" spans="1:20" ht="4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2">
        <f t="shared" si="90"/>
        <v>2.2599999999999999E-3</v>
      </c>
      <c r="P973" s="10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3">
        <f t="shared" si="94"/>
        <v>42111.417361111111</v>
      </c>
      <c r="T973" s="14">
        <f t="shared" si="95"/>
        <v>42156.417361111111</v>
      </c>
    </row>
    <row r="974" spans="1:20" ht="4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2">
        <f t="shared" si="90"/>
        <v>0.34625</v>
      </c>
      <c r="P974" s="10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3">
        <f t="shared" si="94"/>
        <v>41856.574050925927</v>
      </c>
      <c r="T974" s="14">
        <f t="shared" si="95"/>
        <v>41885.999305555561</v>
      </c>
    </row>
    <row r="975" spans="1:20" ht="4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2">
        <f t="shared" si="90"/>
        <v>2.0549999999999999E-2</v>
      </c>
      <c r="P975" s="10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3">
        <f t="shared" si="94"/>
        <v>42256.723298611112</v>
      </c>
      <c r="T975" s="14">
        <f t="shared" si="95"/>
        <v>42316.764965277784</v>
      </c>
    </row>
    <row r="976" spans="1:20" ht="4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2">
        <f t="shared" si="90"/>
        <v>5.5999999999999999E-3</v>
      </c>
      <c r="P976" s="10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3">
        <f t="shared" si="94"/>
        <v>42424.457824074074</v>
      </c>
      <c r="T976" s="14">
        <f t="shared" si="95"/>
        <v>42454.41615740741</v>
      </c>
    </row>
    <row r="977" spans="1:20" ht="4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2">
        <f t="shared" si="90"/>
        <v>2.6069999999999999E-2</v>
      </c>
      <c r="P977" s="10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3">
        <f t="shared" si="94"/>
        <v>42489.404918981483</v>
      </c>
      <c r="T977" s="14">
        <f t="shared" si="95"/>
        <v>42549.404918981483</v>
      </c>
    </row>
    <row r="978" spans="1:20" ht="4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2">
        <f t="shared" si="90"/>
        <v>1.9259999999999999E-2</v>
      </c>
      <c r="P978" s="10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3">
        <f t="shared" si="94"/>
        <v>42184.767326388894</v>
      </c>
      <c r="T978" s="14">
        <f t="shared" si="95"/>
        <v>42229.767326388894</v>
      </c>
    </row>
    <row r="979" spans="1:20" ht="4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2">
        <f t="shared" si="90"/>
        <v>0.33666666666666667</v>
      </c>
      <c r="P979" s="10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3">
        <f t="shared" si="94"/>
        <v>42391.650428240748</v>
      </c>
      <c r="T979" s="14">
        <f t="shared" si="95"/>
        <v>42421.650428240748</v>
      </c>
    </row>
    <row r="980" spans="1:20" ht="4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2">
        <f t="shared" si="90"/>
        <v>0.5626326718299024</v>
      </c>
      <c r="P980" s="10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3">
        <f t="shared" si="94"/>
        <v>42395.017372685186</v>
      </c>
      <c r="T980" s="14">
        <f t="shared" si="95"/>
        <v>42425.017372685186</v>
      </c>
    </row>
    <row r="981" spans="1:20" ht="4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2">
        <f t="shared" si="90"/>
        <v>0.82817600000000002</v>
      </c>
      <c r="P981" s="10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3">
        <f t="shared" si="94"/>
        <v>42506.125324074077</v>
      </c>
      <c r="T981" s="14">
        <f t="shared" si="95"/>
        <v>42541.499305555561</v>
      </c>
    </row>
    <row r="982" spans="1:20" ht="48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2">
        <f t="shared" si="90"/>
        <v>0.14860000000000001</v>
      </c>
      <c r="P982" s="10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3">
        <f t="shared" si="94"/>
        <v>41928.612523148149</v>
      </c>
      <c r="T982" s="14">
        <f t="shared" si="95"/>
        <v>41973.654189814821</v>
      </c>
    </row>
    <row r="983" spans="1:20" ht="48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2">
        <f t="shared" si="90"/>
        <v>1.2375123751237513E-4</v>
      </c>
      <c r="P983" s="10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3">
        <f t="shared" si="94"/>
        <v>41830.655347222222</v>
      </c>
      <c r="T983" s="14">
        <f t="shared" si="95"/>
        <v>41860.655347222222</v>
      </c>
    </row>
    <row r="984" spans="1:20" ht="32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2">
        <f t="shared" si="90"/>
        <v>1.7142857142857143E-4</v>
      </c>
      <c r="P984" s="10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3">
        <f t="shared" si="94"/>
        <v>42615.461643518523</v>
      </c>
      <c r="T984" s="14">
        <f t="shared" si="95"/>
        <v>42645.461643518523</v>
      </c>
    </row>
    <row r="985" spans="1:20" ht="48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2">
        <f t="shared" si="90"/>
        <v>0.2950613611721471</v>
      </c>
      <c r="P985" s="10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3">
        <f t="shared" si="94"/>
        <v>42574.375983796293</v>
      </c>
      <c r="T985" s="14">
        <f t="shared" si="95"/>
        <v>42605.57916666667</v>
      </c>
    </row>
    <row r="986" spans="1:20" ht="80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2">
        <f t="shared" si="90"/>
        <v>1.06E-2</v>
      </c>
      <c r="P986" s="10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3">
        <f t="shared" si="94"/>
        <v>42060.824166666665</v>
      </c>
      <c r="T986" s="14">
        <f t="shared" si="95"/>
        <v>42090.782500000001</v>
      </c>
    </row>
    <row r="987" spans="1:20" ht="4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2">
        <f t="shared" si="90"/>
        <v>6.2933333333333327E-2</v>
      </c>
      <c r="P987" s="10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3">
        <f t="shared" si="94"/>
        <v>42339.676041666673</v>
      </c>
      <c r="T987" s="14">
        <f t="shared" si="95"/>
        <v>42369.666666666664</v>
      </c>
    </row>
    <row r="988" spans="1:20" ht="4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2">
        <f t="shared" si="90"/>
        <v>0.1275</v>
      </c>
      <c r="P988" s="10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3">
        <f t="shared" si="94"/>
        <v>42324.475694444445</v>
      </c>
      <c r="T988" s="14">
        <f t="shared" si="95"/>
        <v>42378.708333333336</v>
      </c>
    </row>
    <row r="989" spans="1:20" ht="4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2">
        <f t="shared" si="90"/>
        <v>0.13220000000000001</v>
      </c>
      <c r="P989" s="10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3">
        <f t="shared" si="94"/>
        <v>41773.002893518518</v>
      </c>
      <c r="T989" s="14">
        <f t="shared" si="95"/>
        <v>41813.002893518518</v>
      </c>
    </row>
    <row r="990" spans="1:20" ht="48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2">
        <f t="shared" si="90"/>
        <v>0</v>
      </c>
      <c r="P990" s="10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3">
        <f t="shared" si="94"/>
        <v>42614.065104166664</v>
      </c>
      <c r="T990" s="14">
        <f t="shared" si="95"/>
        <v>42644.065104166664</v>
      </c>
    </row>
    <row r="991" spans="1:20" ht="16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2">
        <f t="shared" si="90"/>
        <v>0.16769999999999999</v>
      </c>
      <c r="P991" s="10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3">
        <f t="shared" si="94"/>
        <v>42611.64230324074</v>
      </c>
      <c r="T991" s="14">
        <f t="shared" si="95"/>
        <v>42641.64230324074</v>
      </c>
    </row>
    <row r="992" spans="1:20" ht="4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2">
        <f t="shared" si="90"/>
        <v>1.0399999999999999E-3</v>
      </c>
      <c r="P992" s="10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3">
        <f t="shared" si="94"/>
        <v>41855.492638888893</v>
      </c>
      <c r="T992" s="14">
        <f t="shared" si="95"/>
        <v>41885.492638888893</v>
      </c>
    </row>
    <row r="993" spans="1:20" ht="80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2">
        <f t="shared" si="90"/>
        <v>4.24E-2</v>
      </c>
      <c r="P993" s="10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3">
        <f t="shared" si="94"/>
        <v>42538.465138888896</v>
      </c>
      <c r="T993" s="14">
        <f t="shared" si="95"/>
        <v>42563.493750000001</v>
      </c>
    </row>
    <row r="994" spans="1:20" ht="4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2">
        <f t="shared" si="90"/>
        <v>4.6699999999999997E-3</v>
      </c>
      <c r="P994" s="10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3">
        <f t="shared" si="94"/>
        <v>42437.633321759262</v>
      </c>
      <c r="T994" s="14">
        <f t="shared" si="95"/>
        <v>42497.591655092598</v>
      </c>
    </row>
    <row r="995" spans="1:20" ht="4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2">
        <f t="shared" si="90"/>
        <v>0.25087142857142858</v>
      </c>
      <c r="P995" s="10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3">
        <f t="shared" si="94"/>
        <v>42652.673240740747</v>
      </c>
      <c r="T995" s="14">
        <f t="shared" si="95"/>
        <v>42685.916666666664</v>
      </c>
    </row>
    <row r="996" spans="1:20" ht="64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2">
        <f t="shared" si="90"/>
        <v>2.3345000000000001E-2</v>
      </c>
      <c r="P996" s="10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3">
        <f t="shared" si="94"/>
        <v>41920.971412037041</v>
      </c>
      <c r="T996" s="14">
        <f t="shared" si="95"/>
        <v>41973.665972222225</v>
      </c>
    </row>
    <row r="997" spans="1:20" ht="4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2">
        <f t="shared" si="90"/>
        <v>7.2599999999999998E-2</v>
      </c>
      <c r="P997" s="10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3">
        <f t="shared" si="94"/>
        <v>41947.649074074077</v>
      </c>
      <c r="T997" s="14">
        <f t="shared" si="95"/>
        <v>41972.375000000007</v>
      </c>
    </row>
    <row r="998" spans="1:20" ht="32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2">
        <f t="shared" si="90"/>
        <v>1.6250000000000001E-2</v>
      </c>
      <c r="P998" s="10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3">
        <f t="shared" si="94"/>
        <v>41817.57476851852</v>
      </c>
      <c r="T998" s="14">
        <f t="shared" si="95"/>
        <v>41847.352083333339</v>
      </c>
    </row>
    <row r="999" spans="1:20" ht="32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2">
        <f t="shared" si="90"/>
        <v>1.2999999999999999E-2</v>
      </c>
      <c r="P999" s="10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3">
        <f t="shared" si="94"/>
        <v>41940.811307870375</v>
      </c>
      <c r="T999" s="14">
        <f t="shared" si="95"/>
        <v>41970.85297453704</v>
      </c>
    </row>
    <row r="1000" spans="1:20" ht="32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2">
        <f t="shared" si="90"/>
        <v>0.58558333333333334</v>
      </c>
      <c r="P1000" s="10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3">
        <f t="shared" si="94"/>
        <v>42281.877326388894</v>
      </c>
      <c r="T1000" s="14">
        <f t="shared" si="95"/>
        <v>42326.918993055559</v>
      </c>
    </row>
    <row r="1001" spans="1:20" ht="4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2">
        <f t="shared" si="90"/>
        <v>7.7886666666666673E-2</v>
      </c>
      <c r="P1001" s="10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3">
        <f t="shared" si="94"/>
        <v>41926.007986111115</v>
      </c>
      <c r="T1001" s="14">
        <f t="shared" si="95"/>
        <v>41956.043055555558</v>
      </c>
    </row>
    <row r="1002" spans="1:20" ht="4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2">
        <f t="shared" si="90"/>
        <v>2.2157147647256063E-2</v>
      </c>
      <c r="P1002" s="10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3">
        <f t="shared" si="94"/>
        <v>42748.768055555556</v>
      </c>
      <c r="T1002" s="14">
        <f t="shared" si="95"/>
        <v>42808.726388888892</v>
      </c>
    </row>
    <row r="1003" spans="1:20" ht="48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2">
        <f t="shared" si="90"/>
        <v>1.04</v>
      </c>
      <c r="P1003" s="10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3">
        <f t="shared" si="94"/>
        <v>42720.428391203706</v>
      </c>
      <c r="T1003" s="14">
        <f t="shared" si="95"/>
        <v>42765.428391203706</v>
      </c>
    </row>
    <row r="1004" spans="1:20" ht="4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2">
        <f t="shared" si="90"/>
        <v>0.29602960296029601</v>
      </c>
      <c r="P1004" s="10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3">
        <f t="shared" si="94"/>
        <v>42325.392523148148</v>
      </c>
      <c r="T1004" s="14">
        <f t="shared" si="95"/>
        <v>42354.957638888889</v>
      </c>
    </row>
    <row r="1005" spans="1:20" ht="4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2">
        <f t="shared" si="90"/>
        <v>0.16055</v>
      </c>
      <c r="P1005" s="10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3">
        <f t="shared" si="94"/>
        <v>42780.417372685188</v>
      </c>
      <c r="T1005" s="14">
        <f t="shared" si="95"/>
        <v>42810.375706018523</v>
      </c>
    </row>
    <row r="1006" spans="1:20" ht="32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2">
        <f t="shared" si="90"/>
        <v>0.82208000000000003</v>
      </c>
      <c r="P1006" s="10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3">
        <f t="shared" si="94"/>
        <v>42388.416979166672</v>
      </c>
      <c r="T1006" s="14">
        <f t="shared" si="95"/>
        <v>42418.416979166672</v>
      </c>
    </row>
    <row r="1007" spans="1:20" ht="32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2">
        <f t="shared" si="90"/>
        <v>0.75051000000000001</v>
      </c>
      <c r="P1007" s="10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3">
        <f t="shared" si="94"/>
        <v>42276.333136574081</v>
      </c>
      <c r="T1007" s="14">
        <f t="shared" si="95"/>
        <v>42307.333136574081</v>
      </c>
    </row>
    <row r="1008" spans="1:20" ht="4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2">
        <f t="shared" si="90"/>
        <v>5.8500000000000003E-2</v>
      </c>
      <c r="P1008" s="10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3">
        <f t="shared" si="94"/>
        <v>41976.748518518521</v>
      </c>
      <c r="T1008" s="14">
        <f t="shared" si="95"/>
        <v>41985.007638888892</v>
      </c>
    </row>
    <row r="1009" spans="1:20" ht="4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2">
        <f t="shared" si="90"/>
        <v>0.44319999999999998</v>
      </c>
      <c r="P1009" s="10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3">
        <f t="shared" si="94"/>
        <v>42676.291932870372</v>
      </c>
      <c r="T1009" s="14">
        <f t="shared" si="95"/>
        <v>42718.333599537036</v>
      </c>
    </row>
    <row r="1010" spans="1:20" ht="48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2">
        <f t="shared" si="90"/>
        <v>2.6737967914438501E-3</v>
      </c>
      <c r="P1010" s="10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3">
        <f t="shared" si="94"/>
        <v>42702.517534722225</v>
      </c>
      <c r="T1010" s="14">
        <f t="shared" si="95"/>
        <v>42732.517534722225</v>
      </c>
    </row>
    <row r="1011" spans="1:20" ht="48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2">
        <f t="shared" si="90"/>
        <v>0.1313</v>
      </c>
      <c r="P1011" s="10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3">
        <f t="shared" si="94"/>
        <v>42510.313032407408</v>
      </c>
      <c r="T1011" s="14">
        <f t="shared" si="95"/>
        <v>42540.313032407408</v>
      </c>
    </row>
    <row r="1012" spans="1:20" ht="4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2">
        <f t="shared" si="90"/>
        <v>1.9088937093275488E-3</v>
      </c>
      <c r="P1012" s="10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3">
        <f t="shared" si="94"/>
        <v>42561.537754629629</v>
      </c>
      <c r="T1012" s="14">
        <f t="shared" si="95"/>
        <v>42617.832638888889</v>
      </c>
    </row>
    <row r="1013" spans="1:20" ht="4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2">
        <f t="shared" si="90"/>
        <v>3.7499999999999999E-3</v>
      </c>
      <c r="P1013" s="10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3">
        <f t="shared" si="94"/>
        <v>41946.606423611112</v>
      </c>
      <c r="T1013" s="14">
        <f t="shared" si="95"/>
        <v>41991.606423611112</v>
      </c>
    </row>
    <row r="1014" spans="1:20" ht="48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2">
        <f t="shared" si="90"/>
        <v>215.35021</v>
      </c>
      <c r="P1014" s="10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3">
        <f t="shared" si="94"/>
        <v>42714.14875</v>
      </c>
      <c r="T1014" s="14">
        <f t="shared" si="95"/>
        <v>42759.14875</v>
      </c>
    </row>
    <row r="1015" spans="1:20" ht="4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2">
        <f t="shared" si="90"/>
        <v>0.34527999999999998</v>
      </c>
      <c r="P1015" s="10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3">
        <f t="shared" si="94"/>
        <v>42339.542314814818</v>
      </c>
      <c r="T1015" s="14">
        <f t="shared" si="95"/>
        <v>42367.541666666664</v>
      </c>
    </row>
    <row r="1016" spans="1:20" ht="32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2">
        <f t="shared" si="90"/>
        <v>0.30599999999999999</v>
      </c>
      <c r="P1016" s="10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3">
        <f t="shared" si="94"/>
        <v>41954.710821759261</v>
      </c>
      <c r="T1016" s="14">
        <f t="shared" si="95"/>
        <v>42004.710821759261</v>
      </c>
    </row>
    <row r="1017" spans="1:20" ht="32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2">
        <f t="shared" si="90"/>
        <v>2.6666666666666668E-2</v>
      </c>
      <c r="P1017" s="10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3">
        <f t="shared" si="94"/>
        <v>42303.586747685193</v>
      </c>
      <c r="T1017" s="14">
        <f t="shared" si="95"/>
        <v>42333.62841435185</v>
      </c>
    </row>
    <row r="1018" spans="1:20" ht="4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2">
        <f t="shared" si="90"/>
        <v>2.8420000000000001E-2</v>
      </c>
      <c r="P1018" s="10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3">
        <f t="shared" si="94"/>
        <v>42421.815462962964</v>
      </c>
      <c r="T1018" s="14">
        <f t="shared" si="95"/>
        <v>42466.7737962963</v>
      </c>
    </row>
    <row r="1019" spans="1:20" ht="48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2">
        <f t="shared" si="90"/>
        <v>0.22878799999999999</v>
      </c>
      <c r="P1019" s="10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3">
        <f t="shared" si="94"/>
        <v>42289.383506944447</v>
      </c>
      <c r="T1019" s="14">
        <f t="shared" si="95"/>
        <v>42329.425173611111</v>
      </c>
    </row>
    <row r="1020" spans="1:20" ht="4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2">
        <f t="shared" si="90"/>
        <v>3.1050000000000001E-2</v>
      </c>
      <c r="P1020" s="10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3">
        <f t="shared" si="94"/>
        <v>42535.200613425928</v>
      </c>
      <c r="T1020" s="14">
        <f t="shared" si="95"/>
        <v>42565.200613425928</v>
      </c>
    </row>
    <row r="1021" spans="1:20" ht="32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2">
        <f t="shared" si="90"/>
        <v>0.47333333333333333</v>
      </c>
      <c r="P1021" s="10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3">
        <f t="shared" si="94"/>
        <v>42009.682280092595</v>
      </c>
      <c r="T1021" s="14">
        <f t="shared" si="95"/>
        <v>42039.682280092595</v>
      </c>
    </row>
    <row r="1022" spans="1:20" ht="4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2">
        <f t="shared" si="90"/>
        <v>2.0554838709677421</v>
      </c>
      <c r="P1022" s="10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3">
        <f t="shared" si="94"/>
        <v>42126.777881944443</v>
      </c>
      <c r="T1022" s="14">
        <f t="shared" si="95"/>
        <v>42156.740972222229</v>
      </c>
    </row>
    <row r="1023" spans="1:20" ht="4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2">
        <f t="shared" si="90"/>
        <v>3.5180366666666667</v>
      </c>
      <c r="P1023" s="10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3">
        <f t="shared" si="94"/>
        <v>42270.960312500007</v>
      </c>
      <c r="T1023" s="14">
        <f t="shared" si="95"/>
        <v>42293.875000000007</v>
      </c>
    </row>
    <row r="1024" spans="1:20" ht="32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2">
        <f t="shared" si="90"/>
        <v>1.149</v>
      </c>
      <c r="P1024" s="10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3">
        <f t="shared" si="94"/>
        <v>42111.355057870373</v>
      </c>
      <c r="T1024" s="14">
        <f t="shared" si="95"/>
        <v>42141.355057870373</v>
      </c>
    </row>
    <row r="1025" spans="1:20" ht="4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2">
        <f t="shared" si="90"/>
        <v>2.3715000000000002</v>
      </c>
      <c r="P1025" s="10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3">
        <f t="shared" si="94"/>
        <v>42145.628020833341</v>
      </c>
      <c r="T1025" s="14">
        <f t="shared" si="95"/>
        <v>42175.628020833341</v>
      </c>
    </row>
    <row r="1026" spans="1:20" ht="4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2">
        <f t="shared" si="90"/>
        <v>1.1863774999999999</v>
      </c>
      <c r="P1026" s="10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3">
        <f t="shared" si="94"/>
        <v>42370.288923611115</v>
      </c>
      <c r="T1026" s="14">
        <f t="shared" si="95"/>
        <v>42400.288923611115</v>
      </c>
    </row>
    <row r="1027" spans="1:20" ht="32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2">
        <f t="shared" ref="O1027:O1090" si="96">E1027/D1027</f>
        <v>1.099283142857143</v>
      </c>
      <c r="P1027" s="10">
        <f t="shared" ref="P1027:P1090" si="97">E1027/L1027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RIGHT(N1027,LEN(N1027)-FIND("/",N1027))</f>
        <v>electronic music</v>
      </c>
      <c r="S1027" s="13">
        <f t="shared" ref="S1027:S1090" si="100">(J1027/86400)+25569+(-7/24)</f>
        <v>42049.542094907411</v>
      </c>
      <c r="T1027" s="14">
        <f t="shared" ref="T1027:T1090" si="101">(I1027/86400)+25569+(-7/24)</f>
        <v>42079.500428240739</v>
      </c>
    </row>
    <row r="1028" spans="1:20" ht="48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2">
        <f t="shared" si="96"/>
        <v>1.0000828571428571</v>
      </c>
      <c r="P1028" s="10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3">
        <f t="shared" si="100"/>
        <v>42426.115925925929</v>
      </c>
      <c r="T1028" s="14">
        <f t="shared" si="101"/>
        <v>42460.074259259265</v>
      </c>
    </row>
    <row r="1029" spans="1:20" ht="4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2">
        <f t="shared" si="96"/>
        <v>1.0309292094387414</v>
      </c>
      <c r="P1029" s="10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3">
        <f t="shared" si="100"/>
        <v>41904.742442129631</v>
      </c>
      <c r="T1029" s="14">
        <f t="shared" si="101"/>
        <v>41934.742442129631</v>
      </c>
    </row>
    <row r="1030" spans="1:20" ht="4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2">
        <f t="shared" si="96"/>
        <v>1.1727000000000001</v>
      </c>
      <c r="P1030" s="10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3">
        <f t="shared" si="100"/>
        <v>42755.335706018523</v>
      </c>
      <c r="T1030" s="14">
        <f t="shared" si="101"/>
        <v>42800.541666666664</v>
      </c>
    </row>
    <row r="1031" spans="1:20" ht="32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2">
        <f t="shared" si="96"/>
        <v>1.1175999999999999</v>
      </c>
      <c r="P1031" s="10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3">
        <f t="shared" si="100"/>
        <v>42044.420219907413</v>
      </c>
      <c r="T1031" s="14">
        <f t="shared" si="101"/>
        <v>42098.624305555561</v>
      </c>
    </row>
    <row r="1032" spans="1:20" ht="32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2">
        <f t="shared" si="96"/>
        <v>3.4209999999999998</v>
      </c>
      <c r="P1032" s="10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3">
        <f t="shared" si="100"/>
        <v>42611.19153935185</v>
      </c>
      <c r="T1032" s="14">
        <f t="shared" si="101"/>
        <v>42625.19153935185</v>
      </c>
    </row>
    <row r="1033" spans="1:20" ht="48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2">
        <f t="shared" si="96"/>
        <v>1.0740000000000001</v>
      </c>
      <c r="P1033" s="10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3">
        <f t="shared" si="100"/>
        <v>42324.472337962965</v>
      </c>
      <c r="T1033" s="14">
        <f t="shared" si="101"/>
        <v>42354.472337962965</v>
      </c>
    </row>
    <row r="1034" spans="1:20" ht="16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2">
        <f t="shared" si="96"/>
        <v>1.0849703703703704</v>
      </c>
      <c r="P1034" s="10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3">
        <f t="shared" si="100"/>
        <v>42514.375289351854</v>
      </c>
      <c r="T1034" s="14">
        <f t="shared" si="101"/>
        <v>42544.375289351854</v>
      </c>
    </row>
    <row r="1035" spans="1:20" ht="48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2">
        <f t="shared" si="96"/>
        <v>1.0286144578313252</v>
      </c>
      <c r="P1035" s="10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3">
        <f t="shared" si="100"/>
        <v>42688.440740740742</v>
      </c>
      <c r="T1035" s="14">
        <f t="shared" si="101"/>
        <v>42716.440740740742</v>
      </c>
    </row>
    <row r="1036" spans="1:20" ht="4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2">
        <f t="shared" si="96"/>
        <v>1.3000180000000001</v>
      </c>
      <c r="P1036" s="10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3">
        <f t="shared" si="100"/>
        <v>42554.8750462963</v>
      </c>
      <c r="T1036" s="14">
        <f t="shared" si="101"/>
        <v>42586.874305555561</v>
      </c>
    </row>
    <row r="1037" spans="1:20" ht="4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2">
        <f t="shared" si="96"/>
        <v>1.0765217391304347</v>
      </c>
      <c r="P1037" s="10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3">
        <f t="shared" si="100"/>
        <v>42016.349768518521</v>
      </c>
      <c r="T1037" s="14">
        <f t="shared" si="101"/>
        <v>42046.349768518521</v>
      </c>
    </row>
    <row r="1038" spans="1:20" ht="4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2">
        <f t="shared" si="96"/>
        <v>1.1236044444444444</v>
      </c>
      <c r="P1038" s="10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3">
        <f t="shared" si="100"/>
        <v>41249.15729166667</v>
      </c>
      <c r="T1038" s="14">
        <f t="shared" si="101"/>
        <v>41281.041666666672</v>
      </c>
    </row>
    <row r="1039" spans="1:20" ht="48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2">
        <f t="shared" si="96"/>
        <v>1.0209999999999999</v>
      </c>
      <c r="P1039" s="10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3">
        <f t="shared" si="100"/>
        <v>42119.530810185192</v>
      </c>
      <c r="T1039" s="14">
        <f t="shared" si="101"/>
        <v>42141.916666666664</v>
      </c>
    </row>
    <row r="1040" spans="1:20" ht="4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2">
        <f t="shared" si="96"/>
        <v>1.4533333333333334</v>
      </c>
      <c r="P1040" s="10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3">
        <f t="shared" si="100"/>
        <v>42417.940081018525</v>
      </c>
      <c r="T1040" s="14">
        <f t="shared" si="101"/>
        <v>42447.898414351854</v>
      </c>
    </row>
    <row r="1041" spans="1:20" ht="48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2">
        <f t="shared" si="96"/>
        <v>1.282</v>
      </c>
      <c r="P1041" s="10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3">
        <f t="shared" si="100"/>
        <v>42691.817662037043</v>
      </c>
      <c r="T1041" s="14">
        <f t="shared" si="101"/>
        <v>42717.040972222225</v>
      </c>
    </row>
    <row r="1042" spans="1:20" ht="4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2">
        <f t="shared" si="96"/>
        <v>2.9411764705882353E-3</v>
      </c>
      <c r="P1042" s="10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3">
        <f t="shared" si="100"/>
        <v>42579.416770833333</v>
      </c>
      <c r="T1042" s="14">
        <f t="shared" si="101"/>
        <v>42609.416770833333</v>
      </c>
    </row>
    <row r="1043" spans="1:20" ht="4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2">
        <f t="shared" si="96"/>
        <v>0</v>
      </c>
      <c r="P1043" s="10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3">
        <f t="shared" si="100"/>
        <v>41830.768425925926</v>
      </c>
      <c r="T1043" s="14">
        <f t="shared" si="101"/>
        <v>41850.768425925926</v>
      </c>
    </row>
    <row r="1044" spans="1:20" ht="4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2">
        <f t="shared" si="96"/>
        <v>1.5384615384615385E-2</v>
      </c>
      <c r="P1044" s="10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3">
        <f t="shared" si="100"/>
        <v>41851.404490740744</v>
      </c>
      <c r="T1044" s="14">
        <f t="shared" si="101"/>
        <v>41894.125</v>
      </c>
    </row>
    <row r="1045" spans="1:20" ht="4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2">
        <f t="shared" si="96"/>
        <v>8.5370000000000001E-2</v>
      </c>
      <c r="P1045" s="10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3">
        <f t="shared" si="100"/>
        <v>42113.961284722223</v>
      </c>
      <c r="T1045" s="14">
        <f t="shared" si="101"/>
        <v>42143.961284722223</v>
      </c>
    </row>
    <row r="1046" spans="1:20" ht="48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2">
        <f t="shared" si="96"/>
        <v>8.571428571428571E-4</v>
      </c>
      <c r="P1046" s="10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3">
        <f t="shared" si="100"/>
        <v>42011.634270833332</v>
      </c>
      <c r="T1046" s="14">
        <f t="shared" si="101"/>
        <v>42068.560416666667</v>
      </c>
    </row>
    <row r="1047" spans="1:20" ht="4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2">
        <f t="shared" si="96"/>
        <v>2.6599999999999999E-2</v>
      </c>
      <c r="P1047" s="10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3">
        <f t="shared" si="100"/>
        <v>41844.582754629628</v>
      </c>
      <c r="T1047" s="14">
        <f t="shared" si="101"/>
        <v>41874.582754629628</v>
      </c>
    </row>
    <row r="1048" spans="1:20" ht="4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2">
        <f t="shared" si="96"/>
        <v>0</v>
      </c>
      <c r="P1048" s="10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3">
        <f t="shared" si="100"/>
        <v>42319.55972222222</v>
      </c>
      <c r="T1048" s="14">
        <f t="shared" si="101"/>
        <v>42364.55972222222</v>
      </c>
    </row>
    <row r="1049" spans="1:20" ht="4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2">
        <f t="shared" si="96"/>
        <v>5.0000000000000001E-4</v>
      </c>
      <c r="P1049" s="10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3">
        <f t="shared" si="100"/>
        <v>41918.526793981488</v>
      </c>
      <c r="T1049" s="14">
        <f t="shared" si="101"/>
        <v>41948.568460648152</v>
      </c>
    </row>
    <row r="1050" spans="1:20" ht="4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2">
        <f t="shared" si="96"/>
        <v>1.4133333333333333E-2</v>
      </c>
      <c r="P1050" s="10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3">
        <f t="shared" si="100"/>
        <v>42597.761446759258</v>
      </c>
      <c r="T1050" s="14">
        <f t="shared" si="101"/>
        <v>42637.761446759258</v>
      </c>
    </row>
    <row r="1051" spans="1:20" ht="16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2">
        <f t="shared" si="96"/>
        <v>0</v>
      </c>
      <c r="P1051" s="10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3">
        <f t="shared" si="100"/>
        <v>42382.139409722229</v>
      </c>
      <c r="T1051" s="14">
        <f t="shared" si="101"/>
        <v>42412.139409722229</v>
      </c>
    </row>
    <row r="1052" spans="1:20" ht="16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2">
        <f t="shared" si="96"/>
        <v>0</v>
      </c>
      <c r="P1052" s="10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3">
        <f t="shared" si="100"/>
        <v>42231.505520833336</v>
      </c>
      <c r="T1052" s="14">
        <f t="shared" si="101"/>
        <v>42261.505520833336</v>
      </c>
    </row>
    <row r="1053" spans="1:20" ht="4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2">
        <f t="shared" si="96"/>
        <v>0</v>
      </c>
      <c r="P1053" s="10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3">
        <f t="shared" si="100"/>
        <v>41849.72251157408</v>
      </c>
      <c r="T1053" s="14">
        <f t="shared" si="101"/>
        <v>41877.72251157408</v>
      </c>
    </row>
    <row r="1054" spans="1:20" ht="64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2">
        <f t="shared" si="96"/>
        <v>0</v>
      </c>
      <c r="P1054" s="10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3">
        <f t="shared" si="100"/>
        <v>42483.505729166667</v>
      </c>
      <c r="T1054" s="14">
        <f t="shared" si="101"/>
        <v>42527.54791666667</v>
      </c>
    </row>
    <row r="1055" spans="1:20" ht="4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2">
        <f t="shared" si="96"/>
        <v>0.01</v>
      </c>
      <c r="P1055" s="10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3">
        <f t="shared" si="100"/>
        <v>42774.881157407413</v>
      </c>
      <c r="T1055" s="14">
        <f t="shared" si="101"/>
        <v>42799.881157407413</v>
      </c>
    </row>
    <row r="1056" spans="1:20" ht="48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2">
        <f t="shared" si="96"/>
        <v>0</v>
      </c>
      <c r="P1056" s="10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3">
        <f t="shared" si="100"/>
        <v>41831.560173611113</v>
      </c>
      <c r="T1056" s="14">
        <f t="shared" si="101"/>
        <v>41861.625</v>
      </c>
    </row>
    <row r="1057" spans="1:20" ht="4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2">
        <f t="shared" si="96"/>
        <v>0</v>
      </c>
      <c r="P1057" s="10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3">
        <f t="shared" si="100"/>
        <v>42406.700752314813</v>
      </c>
      <c r="T1057" s="14">
        <f t="shared" si="101"/>
        <v>42436.700752314813</v>
      </c>
    </row>
    <row r="1058" spans="1:20" ht="48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2">
        <f t="shared" si="96"/>
        <v>0</v>
      </c>
      <c r="P1058" s="10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3">
        <f t="shared" si="100"/>
        <v>42058.427974537037</v>
      </c>
      <c r="T1058" s="14">
        <f t="shared" si="101"/>
        <v>42118.386307870373</v>
      </c>
    </row>
    <row r="1059" spans="1:20" ht="32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2">
        <f t="shared" si="96"/>
        <v>0</v>
      </c>
      <c r="P1059" s="10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3">
        <f t="shared" si="100"/>
        <v>42678.579664351855</v>
      </c>
      <c r="T1059" s="14">
        <f t="shared" si="101"/>
        <v>42708.621331018519</v>
      </c>
    </row>
    <row r="1060" spans="1:20" ht="48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2">
        <f t="shared" si="96"/>
        <v>0</v>
      </c>
      <c r="P1060" s="10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3">
        <f t="shared" si="100"/>
        <v>42047.609293981484</v>
      </c>
      <c r="T1060" s="14">
        <f t="shared" si="101"/>
        <v>42088.708333333336</v>
      </c>
    </row>
    <row r="1061" spans="1:20" ht="16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2">
        <f t="shared" si="96"/>
        <v>0</v>
      </c>
      <c r="P1061" s="10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3">
        <f t="shared" si="100"/>
        <v>42046.498333333337</v>
      </c>
      <c r="T1061" s="14">
        <f t="shared" si="101"/>
        <v>42076.456666666672</v>
      </c>
    </row>
    <row r="1062" spans="1:20" ht="4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2">
        <f t="shared" si="96"/>
        <v>0.01</v>
      </c>
      <c r="P1062" s="10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3">
        <f t="shared" si="100"/>
        <v>42079.621446759258</v>
      </c>
      <c r="T1062" s="14">
        <f t="shared" si="101"/>
        <v>42109.621446759258</v>
      </c>
    </row>
    <row r="1063" spans="1:20" ht="32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2">
        <f t="shared" si="96"/>
        <v>0</v>
      </c>
      <c r="P1063" s="10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3">
        <f t="shared" si="100"/>
        <v>42431.9850462963</v>
      </c>
      <c r="T1063" s="14">
        <f t="shared" si="101"/>
        <v>42491.750000000007</v>
      </c>
    </row>
    <row r="1064" spans="1:20" ht="16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2">
        <f t="shared" si="96"/>
        <v>0.95477386934673369</v>
      </c>
      <c r="P1064" s="10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3">
        <f t="shared" si="100"/>
        <v>42556.515520833338</v>
      </c>
      <c r="T1064" s="14">
        <f t="shared" si="101"/>
        <v>42563.515520833338</v>
      </c>
    </row>
    <row r="1065" spans="1:20" ht="48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2">
        <f t="shared" si="96"/>
        <v>0</v>
      </c>
      <c r="P1065" s="10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3">
        <f t="shared" si="100"/>
        <v>42582.73914351852</v>
      </c>
      <c r="T1065" s="14">
        <f t="shared" si="101"/>
        <v>42612.73914351852</v>
      </c>
    </row>
    <row r="1066" spans="1:20" ht="4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2">
        <f t="shared" si="96"/>
        <v>8.9744444444444446E-2</v>
      </c>
      <c r="P1066" s="10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3">
        <f t="shared" si="100"/>
        <v>41416.936377314814</v>
      </c>
      <c r="T1066" s="14">
        <f t="shared" si="101"/>
        <v>41461.936377314814</v>
      </c>
    </row>
    <row r="1067" spans="1:20" ht="4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2">
        <f t="shared" si="96"/>
        <v>2.7E-2</v>
      </c>
      <c r="P1067" s="10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3">
        <f t="shared" si="100"/>
        <v>41661.089375000003</v>
      </c>
      <c r="T1067" s="14">
        <f t="shared" si="101"/>
        <v>41689.089375000003</v>
      </c>
    </row>
    <row r="1068" spans="1:20" ht="4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2">
        <f t="shared" si="96"/>
        <v>3.3673333333333333E-2</v>
      </c>
      <c r="P1068" s="10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3">
        <f t="shared" si="100"/>
        <v>41445.671087962961</v>
      </c>
      <c r="T1068" s="14">
        <f t="shared" si="101"/>
        <v>41490.671087962961</v>
      </c>
    </row>
    <row r="1069" spans="1:20" ht="4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2">
        <f t="shared" si="96"/>
        <v>0.26</v>
      </c>
      <c r="P1069" s="10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3">
        <f t="shared" si="100"/>
        <v>41599.564016203709</v>
      </c>
      <c r="T1069" s="14">
        <f t="shared" si="101"/>
        <v>41629.564016203709</v>
      </c>
    </row>
    <row r="1070" spans="1:20" ht="48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2">
        <f t="shared" si="96"/>
        <v>1.5E-3</v>
      </c>
      <c r="P1070" s="10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3">
        <f t="shared" si="100"/>
        <v>42440.079444444447</v>
      </c>
      <c r="T1070" s="14">
        <f t="shared" si="101"/>
        <v>42470.037777777783</v>
      </c>
    </row>
    <row r="1071" spans="1:20" ht="4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2">
        <f t="shared" si="96"/>
        <v>0.38636363636363635</v>
      </c>
      <c r="P1071" s="10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3">
        <f t="shared" si="100"/>
        <v>41571.93818287037</v>
      </c>
      <c r="T1071" s="14">
        <f t="shared" si="101"/>
        <v>41603.979849537041</v>
      </c>
    </row>
    <row r="1072" spans="1:20" ht="4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2">
        <f t="shared" si="96"/>
        <v>7.0000000000000001E-3</v>
      </c>
      <c r="P1072" s="10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3">
        <f t="shared" si="100"/>
        <v>41162.72016203704</v>
      </c>
      <c r="T1072" s="14">
        <f t="shared" si="101"/>
        <v>41182.72016203704</v>
      </c>
    </row>
    <row r="1073" spans="1:20" ht="4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2">
        <f t="shared" si="96"/>
        <v>0</v>
      </c>
      <c r="P1073" s="10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3">
        <f t="shared" si="100"/>
        <v>42295.461724537039</v>
      </c>
      <c r="T1073" s="14">
        <f t="shared" si="101"/>
        <v>42325.503391203711</v>
      </c>
    </row>
    <row r="1074" spans="1:20" ht="48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2">
        <f t="shared" si="96"/>
        <v>6.8000000000000005E-4</v>
      </c>
      <c r="P1074" s="10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3">
        <f t="shared" si="100"/>
        <v>41645.54047453704</v>
      </c>
      <c r="T1074" s="14">
        <f t="shared" si="101"/>
        <v>41675.54047453704</v>
      </c>
    </row>
    <row r="1075" spans="1:20" ht="32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2">
        <f t="shared" si="96"/>
        <v>1.3333333333333334E-2</v>
      </c>
      <c r="P1075" s="10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3">
        <f t="shared" si="100"/>
        <v>40802.67292824074</v>
      </c>
      <c r="T1075" s="14">
        <f t="shared" si="101"/>
        <v>40832.67292824074</v>
      </c>
    </row>
    <row r="1076" spans="1:20" ht="48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2">
        <f t="shared" si="96"/>
        <v>6.3092592592592589E-2</v>
      </c>
      <c r="P1076" s="10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3">
        <f t="shared" si="100"/>
        <v>41612.881307870375</v>
      </c>
      <c r="T1076" s="14">
        <f t="shared" si="101"/>
        <v>41642.881307870375</v>
      </c>
    </row>
    <row r="1077" spans="1:20" ht="32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2">
        <f t="shared" si="96"/>
        <v>4.4999999999999998E-2</v>
      </c>
      <c r="P1077" s="10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3">
        <f t="shared" si="100"/>
        <v>41005.612453703703</v>
      </c>
      <c r="T1077" s="14">
        <f t="shared" si="101"/>
        <v>41035.612453703703</v>
      </c>
    </row>
    <row r="1078" spans="1:20" ht="4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2">
        <f t="shared" si="96"/>
        <v>0.62765333333333329</v>
      </c>
      <c r="P1078" s="10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3">
        <f t="shared" si="100"/>
        <v>41838.086226851854</v>
      </c>
      <c r="T1078" s="14">
        <f t="shared" si="101"/>
        <v>41893.086226851854</v>
      </c>
    </row>
    <row r="1079" spans="1:20" ht="4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2">
        <f t="shared" si="96"/>
        <v>0.29376000000000002</v>
      </c>
      <c r="P1079" s="10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3">
        <f t="shared" si="100"/>
        <v>42352.875127314815</v>
      </c>
      <c r="T1079" s="14">
        <f t="shared" si="101"/>
        <v>42382.875127314815</v>
      </c>
    </row>
    <row r="1080" spans="1:20" ht="48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2">
        <f t="shared" si="96"/>
        <v>7.4999999999999997E-2</v>
      </c>
      <c r="P1080" s="10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3">
        <f t="shared" si="100"/>
        <v>40700.904178240744</v>
      </c>
      <c r="T1080" s="14">
        <f t="shared" si="101"/>
        <v>40745.904178240744</v>
      </c>
    </row>
    <row r="1081" spans="1:20" ht="4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2">
        <f t="shared" si="96"/>
        <v>2.6076923076923077E-2</v>
      </c>
      <c r="P1081" s="10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3">
        <f t="shared" si="100"/>
        <v>42479.274722222224</v>
      </c>
      <c r="T1081" s="14">
        <f t="shared" si="101"/>
        <v>42504.274722222224</v>
      </c>
    </row>
    <row r="1082" spans="1:20" ht="4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2">
        <f t="shared" si="96"/>
        <v>9.1050000000000006E-2</v>
      </c>
      <c r="P1082" s="10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3">
        <f t="shared" si="100"/>
        <v>41739.846446759264</v>
      </c>
      <c r="T1082" s="14">
        <f t="shared" si="101"/>
        <v>41769.846446759264</v>
      </c>
    </row>
    <row r="1083" spans="1:20" ht="4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2">
        <f t="shared" si="96"/>
        <v>1.7647058823529413E-4</v>
      </c>
      <c r="P1083" s="10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3">
        <f t="shared" si="100"/>
        <v>42002.635324074079</v>
      </c>
      <c r="T1083" s="14">
        <f t="shared" si="101"/>
        <v>42032.635324074079</v>
      </c>
    </row>
    <row r="1084" spans="1:20" ht="32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2">
        <f t="shared" si="96"/>
        <v>5.5999999999999999E-3</v>
      </c>
      <c r="P1084" s="10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3">
        <f t="shared" si="100"/>
        <v>41101.614444444444</v>
      </c>
      <c r="T1084" s="14">
        <f t="shared" si="101"/>
        <v>41131.614444444444</v>
      </c>
    </row>
    <row r="1085" spans="1:20" ht="4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2">
        <f t="shared" si="96"/>
        <v>8.2000000000000007E-3</v>
      </c>
      <c r="P1085" s="10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3">
        <f t="shared" si="100"/>
        <v>41793.3678587963</v>
      </c>
      <c r="T1085" s="14">
        <f t="shared" si="101"/>
        <v>41853.3678587963</v>
      </c>
    </row>
    <row r="1086" spans="1:20" ht="16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2">
        <f t="shared" si="96"/>
        <v>0</v>
      </c>
      <c r="P1086" s="10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3">
        <f t="shared" si="100"/>
        <v>41829.620416666665</v>
      </c>
      <c r="T1086" s="14">
        <f t="shared" si="101"/>
        <v>41859.620416666665</v>
      </c>
    </row>
    <row r="1087" spans="1:20" ht="32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2">
        <f t="shared" si="96"/>
        <v>3.4200000000000001E-2</v>
      </c>
      <c r="P1087" s="10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3">
        <f t="shared" si="100"/>
        <v>42413.379340277781</v>
      </c>
      <c r="T1087" s="14">
        <f t="shared" si="101"/>
        <v>42443.337673611117</v>
      </c>
    </row>
    <row r="1088" spans="1:20" ht="16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2">
        <f t="shared" si="96"/>
        <v>8.3333333333333339E-4</v>
      </c>
      <c r="P1088" s="10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3">
        <f t="shared" si="100"/>
        <v>41845.57512731482</v>
      </c>
      <c r="T1088" s="14">
        <f t="shared" si="101"/>
        <v>41875.57512731482</v>
      </c>
    </row>
    <row r="1089" spans="1:20" ht="4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2">
        <f t="shared" si="96"/>
        <v>0</v>
      </c>
      <c r="P1089" s="10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3">
        <f t="shared" si="100"/>
        <v>41775.422303240739</v>
      </c>
      <c r="T1089" s="14">
        <f t="shared" si="101"/>
        <v>41805.422303240739</v>
      </c>
    </row>
    <row r="1090" spans="1:20" ht="32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2">
        <f t="shared" si="96"/>
        <v>0.14182977777777778</v>
      </c>
      <c r="P1090" s="10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3">
        <f t="shared" si="100"/>
        <v>41723.507719907408</v>
      </c>
      <c r="T1090" s="14">
        <f t="shared" si="101"/>
        <v>41753.507719907408</v>
      </c>
    </row>
    <row r="1091" spans="1:20" ht="32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2">
        <f t="shared" ref="O1091:O1154" si="102">E1091/D1091</f>
        <v>7.8266666666666665E-2</v>
      </c>
      <c r="P1091" s="10">
        <f t="shared" ref="P1091:P1154" si="103">E1091/L1091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RIGHT(N1091,LEN(N1091)-FIND("/",N1091))</f>
        <v>video games</v>
      </c>
      <c r="S1091" s="13">
        <f t="shared" ref="S1091:S1154" si="106">(J1091/86400)+25569+(-7/24)</f>
        <v>42150.897858796299</v>
      </c>
      <c r="T1091" s="14">
        <f t="shared" ref="T1091:T1154" si="107">(I1091/86400)+25569+(-7/24)</f>
        <v>42180.897858796299</v>
      </c>
    </row>
    <row r="1092" spans="1:20" ht="4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2">
        <f t="shared" si="102"/>
        <v>3.8464497269020693E-4</v>
      </c>
      <c r="P1092" s="10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3">
        <f t="shared" si="106"/>
        <v>42122.894131944449</v>
      </c>
      <c r="T1092" s="14">
        <f t="shared" si="107"/>
        <v>42152.894131944449</v>
      </c>
    </row>
    <row r="1093" spans="1:20" ht="4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2">
        <f t="shared" si="102"/>
        <v>0.125</v>
      </c>
      <c r="P1093" s="10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3">
        <f t="shared" si="106"/>
        <v>42440.528611111113</v>
      </c>
      <c r="T1093" s="14">
        <f t="shared" si="107"/>
        <v>42470.486944444448</v>
      </c>
    </row>
    <row r="1094" spans="1:20" ht="48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2">
        <f t="shared" si="102"/>
        <v>1.0500000000000001E-2</v>
      </c>
      <c r="P1094" s="10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3">
        <f t="shared" si="106"/>
        <v>41249.734236111115</v>
      </c>
      <c r="T1094" s="14">
        <f t="shared" si="107"/>
        <v>41279.734236111115</v>
      </c>
    </row>
    <row r="1095" spans="1:20" ht="4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2">
        <f t="shared" si="102"/>
        <v>0.14083333333333334</v>
      </c>
      <c r="P1095" s="10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3">
        <f t="shared" si="106"/>
        <v>42396.682141203702</v>
      </c>
      <c r="T1095" s="14">
        <f t="shared" si="107"/>
        <v>42411.682141203702</v>
      </c>
    </row>
    <row r="1096" spans="1:20" ht="4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2">
        <f t="shared" si="102"/>
        <v>0.18300055555555556</v>
      </c>
      <c r="P1096" s="10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3">
        <f t="shared" si="106"/>
        <v>40795.421678240746</v>
      </c>
      <c r="T1096" s="14">
        <f t="shared" si="107"/>
        <v>40825.421678240746</v>
      </c>
    </row>
    <row r="1097" spans="1:20" ht="4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2">
        <f t="shared" si="102"/>
        <v>5.0347999999999997E-2</v>
      </c>
      <c r="P1097" s="10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3">
        <f t="shared" si="106"/>
        <v>41486.245601851857</v>
      </c>
      <c r="T1097" s="14">
        <f t="shared" si="107"/>
        <v>41516.245601851857</v>
      </c>
    </row>
    <row r="1098" spans="1:20" ht="4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2">
        <f t="shared" si="102"/>
        <v>0.17933333333333334</v>
      </c>
      <c r="P1098" s="10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3">
        <f t="shared" si="106"/>
        <v>41885.226319444446</v>
      </c>
      <c r="T1098" s="14">
        <f t="shared" si="107"/>
        <v>41915.854166666672</v>
      </c>
    </row>
    <row r="1099" spans="1:20" ht="4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2">
        <f t="shared" si="102"/>
        <v>4.6999999999999999E-4</v>
      </c>
      <c r="P1099" s="10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3">
        <f t="shared" si="106"/>
        <v>41660.500891203708</v>
      </c>
      <c r="T1099" s="14">
        <f t="shared" si="107"/>
        <v>41700.500891203708</v>
      </c>
    </row>
    <row r="1100" spans="1:20" ht="32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2">
        <f t="shared" si="102"/>
        <v>7.2120000000000004E-2</v>
      </c>
      <c r="P1100" s="10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3">
        <f t="shared" si="106"/>
        <v>41712.471006944448</v>
      </c>
      <c r="T1100" s="14">
        <f t="shared" si="107"/>
        <v>41742.471006944448</v>
      </c>
    </row>
    <row r="1101" spans="1:20" ht="48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2">
        <f t="shared" si="102"/>
        <v>5.0000000000000001E-3</v>
      </c>
      <c r="P1101" s="10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3">
        <f t="shared" si="106"/>
        <v>42107.544768518521</v>
      </c>
      <c r="T1101" s="14">
        <f t="shared" si="107"/>
        <v>42137.544768518521</v>
      </c>
    </row>
    <row r="1102" spans="1:20" ht="4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2">
        <f t="shared" si="102"/>
        <v>2.5000000000000001E-2</v>
      </c>
      <c r="P1102" s="10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3">
        <f t="shared" si="106"/>
        <v>42383.819108796299</v>
      </c>
      <c r="T1102" s="14">
        <f t="shared" si="107"/>
        <v>42413.819108796299</v>
      </c>
    </row>
    <row r="1103" spans="1:20" ht="32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2">
        <f t="shared" si="102"/>
        <v>4.0999999999999999E-4</v>
      </c>
      <c r="P1103" s="10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3">
        <f t="shared" si="106"/>
        <v>42538.480763888896</v>
      </c>
      <c r="T1103" s="14">
        <f t="shared" si="107"/>
        <v>42565.466666666667</v>
      </c>
    </row>
    <row r="1104" spans="1:20" ht="4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2">
        <f t="shared" si="102"/>
        <v>5.3124999999999999E-2</v>
      </c>
      <c r="P1104" s="10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3">
        <f t="shared" si="106"/>
        <v>41576.75376157408</v>
      </c>
      <c r="T1104" s="14">
        <f t="shared" si="107"/>
        <v>41616.957638888889</v>
      </c>
    </row>
    <row r="1105" spans="1:20" ht="4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2">
        <f t="shared" si="102"/>
        <v>1.6199999999999999E-2</v>
      </c>
      <c r="P1105" s="10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3">
        <f t="shared" si="106"/>
        <v>42478.930439814816</v>
      </c>
      <c r="T1105" s="14">
        <f t="shared" si="107"/>
        <v>42538.930439814816</v>
      </c>
    </row>
    <row r="1106" spans="1:20" ht="4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2">
        <f t="shared" si="102"/>
        <v>4.9516666666666667E-2</v>
      </c>
      <c r="P1106" s="10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3">
        <f t="shared" si="106"/>
        <v>41771.118298611116</v>
      </c>
      <c r="T1106" s="14">
        <f t="shared" si="107"/>
        <v>41801.118298611116</v>
      </c>
    </row>
    <row r="1107" spans="1:20" ht="48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2">
        <f t="shared" si="102"/>
        <v>1.5900000000000001E-3</v>
      </c>
      <c r="P1107" s="10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3">
        <f t="shared" si="106"/>
        <v>41691.8440625</v>
      </c>
      <c r="T1107" s="14">
        <f t="shared" si="107"/>
        <v>41721.802395833336</v>
      </c>
    </row>
    <row r="1108" spans="1:20" ht="4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2">
        <f t="shared" si="102"/>
        <v>0.41249999999999998</v>
      </c>
      <c r="P1108" s="10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3">
        <f t="shared" si="106"/>
        <v>40973.448784722226</v>
      </c>
      <c r="T1108" s="14">
        <f t="shared" si="107"/>
        <v>41003.407118055555</v>
      </c>
    </row>
    <row r="1109" spans="1:20" ht="64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2">
        <f t="shared" si="102"/>
        <v>0</v>
      </c>
      <c r="P1109" s="10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3">
        <f t="shared" si="106"/>
        <v>41813.569722222222</v>
      </c>
      <c r="T1109" s="14">
        <f t="shared" si="107"/>
        <v>41843.569722222222</v>
      </c>
    </row>
    <row r="1110" spans="1:20" ht="48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2">
        <f t="shared" si="102"/>
        <v>2.93E-2</v>
      </c>
      <c r="P1110" s="10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3">
        <f t="shared" si="106"/>
        <v>40952.345312500001</v>
      </c>
      <c r="T1110" s="14">
        <f t="shared" si="107"/>
        <v>41012.303645833337</v>
      </c>
    </row>
    <row r="1111" spans="1:20" ht="48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2">
        <f t="shared" si="102"/>
        <v>4.4999999999999997E-3</v>
      </c>
      <c r="P1111" s="10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3">
        <f t="shared" si="106"/>
        <v>42662.460532407415</v>
      </c>
      <c r="T1111" s="14">
        <f t="shared" si="107"/>
        <v>42692.502199074072</v>
      </c>
    </row>
    <row r="1112" spans="1:20" ht="4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2">
        <f t="shared" si="102"/>
        <v>5.1000000000000004E-3</v>
      </c>
      <c r="P1112" s="10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3">
        <f t="shared" si="106"/>
        <v>41220.641458333332</v>
      </c>
      <c r="T1112" s="14">
        <f t="shared" si="107"/>
        <v>41250.641458333332</v>
      </c>
    </row>
    <row r="1113" spans="1:20" ht="4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2">
        <f t="shared" si="102"/>
        <v>4.0000000000000002E-4</v>
      </c>
      <c r="P1113" s="10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3">
        <f t="shared" si="106"/>
        <v>42346.911921296298</v>
      </c>
      <c r="T1113" s="14">
        <f t="shared" si="107"/>
        <v>42376.911921296298</v>
      </c>
    </row>
    <row r="1114" spans="1:20" ht="4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2">
        <f t="shared" si="102"/>
        <v>0.35537409090909089</v>
      </c>
      <c r="P1114" s="10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3">
        <f t="shared" si="106"/>
        <v>41963.467719907414</v>
      </c>
      <c r="T1114" s="14">
        <f t="shared" si="107"/>
        <v>42023.062500000007</v>
      </c>
    </row>
    <row r="1115" spans="1:20" ht="4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2">
        <f t="shared" si="102"/>
        <v>5.0000000000000001E-3</v>
      </c>
      <c r="P1115" s="10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3">
        <f t="shared" si="106"/>
        <v>41835.685416666667</v>
      </c>
      <c r="T1115" s="14">
        <f t="shared" si="107"/>
        <v>41865.685416666667</v>
      </c>
    </row>
    <row r="1116" spans="1:20" ht="4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2">
        <f t="shared" si="102"/>
        <v>1.6666666666666668E-3</v>
      </c>
      <c r="P1116" s="10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3">
        <f t="shared" si="106"/>
        <v>41526.054247685192</v>
      </c>
      <c r="T1116" s="14">
        <f t="shared" si="107"/>
        <v>41556.054247685192</v>
      </c>
    </row>
    <row r="1117" spans="1:20" ht="4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2">
        <f t="shared" si="102"/>
        <v>1.325E-3</v>
      </c>
      <c r="P1117" s="10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3">
        <f t="shared" si="106"/>
        <v>42429.403877314813</v>
      </c>
      <c r="T1117" s="14">
        <f t="shared" si="107"/>
        <v>42459.362210648149</v>
      </c>
    </row>
    <row r="1118" spans="1:20" ht="32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2">
        <f t="shared" si="102"/>
        <v>3.5704000000000004E-4</v>
      </c>
      <c r="P1118" s="10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3">
        <f t="shared" si="106"/>
        <v>41009.555648148154</v>
      </c>
      <c r="T1118" s="14">
        <f t="shared" si="107"/>
        <v>41069.555648148154</v>
      </c>
    </row>
    <row r="1119" spans="1:20" ht="4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2">
        <f t="shared" si="102"/>
        <v>8.3000000000000004E-2</v>
      </c>
      <c r="P1119" s="10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3">
        <f t="shared" si="106"/>
        <v>42333.306863425933</v>
      </c>
      <c r="T1119" s="14">
        <f t="shared" si="107"/>
        <v>42363.306863425933</v>
      </c>
    </row>
    <row r="1120" spans="1:20" ht="4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2">
        <f t="shared" si="102"/>
        <v>2.4222222222222221E-2</v>
      </c>
      <c r="P1120" s="10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3">
        <f t="shared" si="106"/>
        <v>41703.874756944446</v>
      </c>
      <c r="T1120" s="14">
        <f t="shared" si="107"/>
        <v>41733.833090277782</v>
      </c>
    </row>
    <row r="1121" spans="1:20" ht="48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2">
        <f t="shared" si="102"/>
        <v>2.3809523809523812E-3</v>
      </c>
      <c r="P1121" s="10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3">
        <f t="shared" si="106"/>
        <v>41722.500740740747</v>
      </c>
      <c r="T1121" s="14">
        <f t="shared" si="107"/>
        <v>41735.500740740747</v>
      </c>
    </row>
    <row r="1122" spans="1:20" ht="32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2">
        <f t="shared" si="102"/>
        <v>0</v>
      </c>
      <c r="P1122" s="10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3">
        <f t="shared" si="106"/>
        <v>40799.581018518518</v>
      </c>
      <c r="T1122" s="14">
        <f t="shared" si="107"/>
        <v>40844.581018518518</v>
      </c>
    </row>
    <row r="1123" spans="1:20" ht="4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2">
        <f t="shared" si="102"/>
        <v>1.16E-4</v>
      </c>
      <c r="P1123" s="10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3">
        <f t="shared" si="106"/>
        <v>42412.642546296302</v>
      </c>
      <c r="T1123" s="14">
        <f t="shared" si="107"/>
        <v>42442.60087962963</v>
      </c>
    </row>
    <row r="1124" spans="1:20" ht="4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2">
        <f t="shared" si="102"/>
        <v>0</v>
      </c>
      <c r="P1124" s="10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3">
        <f t="shared" si="106"/>
        <v>41410.412326388891</v>
      </c>
      <c r="T1124" s="14">
        <f t="shared" si="107"/>
        <v>41424.412326388891</v>
      </c>
    </row>
    <row r="1125" spans="1:20" ht="4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2">
        <f t="shared" si="102"/>
        <v>2.2000000000000001E-3</v>
      </c>
      <c r="P1125" s="10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3">
        <f t="shared" si="106"/>
        <v>41718.232037037036</v>
      </c>
      <c r="T1125" s="14">
        <f t="shared" si="107"/>
        <v>41748.232037037036</v>
      </c>
    </row>
    <row r="1126" spans="1:20" ht="4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2">
        <f t="shared" si="102"/>
        <v>4.7222222222222223E-3</v>
      </c>
      <c r="P1126" s="10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3">
        <f t="shared" si="106"/>
        <v>42094.375590277785</v>
      </c>
      <c r="T1126" s="14">
        <f t="shared" si="107"/>
        <v>42124.375590277785</v>
      </c>
    </row>
    <row r="1127" spans="1:20" ht="4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2">
        <f t="shared" si="102"/>
        <v>0</v>
      </c>
      <c r="P1127" s="10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3">
        <f t="shared" si="106"/>
        <v>42212.33252314815</v>
      </c>
      <c r="T1127" s="14">
        <f t="shared" si="107"/>
        <v>42272.33252314815</v>
      </c>
    </row>
    <row r="1128" spans="1:20" ht="32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2">
        <f t="shared" si="102"/>
        <v>5.0000000000000001E-3</v>
      </c>
      <c r="P1128" s="10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3">
        <f t="shared" si="106"/>
        <v>42535.035810185189</v>
      </c>
      <c r="T1128" s="14">
        <f t="shared" si="107"/>
        <v>42565.035810185189</v>
      </c>
    </row>
    <row r="1129" spans="1:20" ht="64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2">
        <f t="shared" si="102"/>
        <v>1.6714285714285713E-2</v>
      </c>
      <c r="P1129" s="10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3">
        <f t="shared" si="106"/>
        <v>41926.5625</v>
      </c>
      <c r="T1129" s="14">
        <f t="shared" si="107"/>
        <v>41957.604166666664</v>
      </c>
    </row>
    <row r="1130" spans="1:20" ht="16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2">
        <f t="shared" si="102"/>
        <v>1E-3</v>
      </c>
      <c r="P1130" s="10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3">
        <f t="shared" si="106"/>
        <v>41828.357835648152</v>
      </c>
      <c r="T1130" s="14">
        <f t="shared" si="107"/>
        <v>41858.357835648152</v>
      </c>
    </row>
    <row r="1131" spans="1:20" ht="4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2">
        <f t="shared" si="102"/>
        <v>1.0499999999999999E-3</v>
      </c>
      <c r="P1131" s="10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3">
        <f t="shared" si="106"/>
        <v>42495.973298611112</v>
      </c>
      <c r="T1131" s="14">
        <f t="shared" si="107"/>
        <v>42525.973298611112</v>
      </c>
    </row>
    <row r="1132" spans="1:20" ht="4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2">
        <f t="shared" si="102"/>
        <v>2.2000000000000001E-3</v>
      </c>
      <c r="P1132" s="10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3">
        <f t="shared" si="106"/>
        <v>41908.704861111117</v>
      </c>
      <c r="T1132" s="14">
        <f t="shared" si="107"/>
        <v>41968.746527777781</v>
      </c>
    </row>
    <row r="1133" spans="1:20" ht="4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2">
        <f t="shared" si="102"/>
        <v>0</v>
      </c>
      <c r="P1133" s="10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3">
        <f t="shared" si="106"/>
        <v>42332.616527777784</v>
      </c>
      <c r="T1133" s="14">
        <f t="shared" si="107"/>
        <v>42362.616527777784</v>
      </c>
    </row>
    <row r="1134" spans="1:20" ht="4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2">
        <f t="shared" si="102"/>
        <v>0.14380000000000001</v>
      </c>
      <c r="P1134" s="10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3">
        <f t="shared" si="106"/>
        <v>42705.823738425934</v>
      </c>
      <c r="T1134" s="14">
        <f t="shared" si="107"/>
        <v>42735.823738425934</v>
      </c>
    </row>
    <row r="1135" spans="1:20" ht="4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2">
        <f t="shared" si="102"/>
        <v>6.6666666666666671E-3</v>
      </c>
      <c r="P1135" s="10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3">
        <f t="shared" si="106"/>
        <v>41821.115520833337</v>
      </c>
      <c r="T1135" s="14">
        <f t="shared" si="107"/>
        <v>41851.115520833337</v>
      </c>
    </row>
    <row r="1136" spans="1:20" ht="4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2">
        <f t="shared" si="102"/>
        <v>4.0000000000000003E-5</v>
      </c>
      <c r="P1136" s="10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3">
        <f t="shared" si="106"/>
        <v>41957.993379629632</v>
      </c>
      <c r="T1136" s="14">
        <f t="shared" si="107"/>
        <v>41971.897916666669</v>
      </c>
    </row>
    <row r="1137" spans="1:20" ht="64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2">
        <f t="shared" si="102"/>
        <v>0.05</v>
      </c>
      <c r="P1137" s="10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3">
        <f t="shared" si="106"/>
        <v>42558.697847222225</v>
      </c>
      <c r="T1137" s="14">
        <f t="shared" si="107"/>
        <v>42588.697847222225</v>
      </c>
    </row>
    <row r="1138" spans="1:20" ht="4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2">
        <f t="shared" si="102"/>
        <v>6.4439140811455853E-2</v>
      </c>
      <c r="P1138" s="10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3">
        <f t="shared" si="106"/>
        <v>42327.379965277782</v>
      </c>
      <c r="T1138" s="14">
        <f t="shared" si="107"/>
        <v>42357.379965277782</v>
      </c>
    </row>
    <row r="1139" spans="1:20" ht="4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2">
        <f t="shared" si="102"/>
        <v>0.39500000000000002</v>
      </c>
      <c r="P1139" s="10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3">
        <f t="shared" si="106"/>
        <v>42453.528020833335</v>
      </c>
      <c r="T1139" s="14">
        <f t="shared" si="107"/>
        <v>42483.528020833335</v>
      </c>
    </row>
    <row r="1140" spans="1:20" ht="4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2">
        <f t="shared" si="102"/>
        <v>3.5714285714285713E-3</v>
      </c>
      <c r="P1140" s="10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3">
        <f t="shared" si="106"/>
        <v>42736.614942129636</v>
      </c>
      <c r="T1140" s="14">
        <f t="shared" si="107"/>
        <v>42756.614942129636</v>
      </c>
    </row>
    <row r="1141" spans="1:20" ht="4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2">
        <f t="shared" si="102"/>
        <v>6.2500000000000001E-4</v>
      </c>
      <c r="P1141" s="10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3">
        <f t="shared" si="106"/>
        <v>41975.055856481486</v>
      </c>
      <c r="T1141" s="14">
        <f t="shared" si="107"/>
        <v>42005.055856481486</v>
      </c>
    </row>
    <row r="1142" spans="1:20" ht="4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2">
        <f t="shared" si="102"/>
        <v>0</v>
      </c>
      <c r="P1142" s="10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3">
        <f t="shared" si="106"/>
        <v>42192.170381944445</v>
      </c>
      <c r="T1142" s="14">
        <f t="shared" si="107"/>
        <v>42222.170381944445</v>
      </c>
    </row>
    <row r="1143" spans="1:20" ht="16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2">
        <f t="shared" si="102"/>
        <v>0</v>
      </c>
      <c r="P1143" s="10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3">
        <f t="shared" si="106"/>
        <v>42164.407986111117</v>
      </c>
      <c r="T1143" s="14">
        <f t="shared" si="107"/>
        <v>42194.407986111117</v>
      </c>
    </row>
    <row r="1144" spans="1:20" ht="48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2">
        <f t="shared" si="102"/>
        <v>0</v>
      </c>
      <c r="P1144" s="10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3">
        <f t="shared" si="106"/>
        <v>42021.714432870373</v>
      </c>
      <c r="T1144" s="14">
        <f t="shared" si="107"/>
        <v>42051.714432870373</v>
      </c>
    </row>
    <row r="1145" spans="1:20" ht="4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2">
        <f t="shared" si="102"/>
        <v>4.1333333333333335E-3</v>
      </c>
      <c r="P1145" s="10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3">
        <f t="shared" si="106"/>
        <v>42324.901921296296</v>
      </c>
      <c r="T1145" s="14">
        <f t="shared" si="107"/>
        <v>42354.901921296296</v>
      </c>
    </row>
    <row r="1146" spans="1:20" ht="4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2">
        <f t="shared" si="102"/>
        <v>0</v>
      </c>
      <c r="P1146" s="10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3">
        <f t="shared" si="106"/>
        <v>42092.890277777777</v>
      </c>
      <c r="T1146" s="14">
        <f t="shared" si="107"/>
        <v>42122.890277777777</v>
      </c>
    </row>
    <row r="1147" spans="1:20" ht="4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2">
        <f t="shared" si="102"/>
        <v>1.25E-3</v>
      </c>
      <c r="P1147" s="10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3">
        <f t="shared" si="106"/>
        <v>41854.455925925926</v>
      </c>
      <c r="T1147" s="14">
        <f t="shared" si="107"/>
        <v>41914.455925925926</v>
      </c>
    </row>
    <row r="1148" spans="1:20" ht="32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2">
        <f t="shared" si="102"/>
        <v>8.8333333333333333E-2</v>
      </c>
      <c r="P1148" s="10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3">
        <f t="shared" si="106"/>
        <v>41723.661724537036</v>
      </c>
      <c r="T1148" s="14">
        <f t="shared" si="107"/>
        <v>41761.661724537036</v>
      </c>
    </row>
    <row r="1149" spans="1:20" ht="4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2">
        <f t="shared" si="102"/>
        <v>0</v>
      </c>
      <c r="P1149" s="10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3">
        <f t="shared" si="106"/>
        <v>41871.6803587963</v>
      </c>
      <c r="T1149" s="14">
        <f t="shared" si="107"/>
        <v>41931.6803587963</v>
      </c>
    </row>
    <row r="1150" spans="1:20" ht="32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2">
        <f t="shared" si="102"/>
        <v>4.8666666666666667E-3</v>
      </c>
      <c r="P1150" s="10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3">
        <f t="shared" si="106"/>
        <v>42674.87940972222</v>
      </c>
      <c r="T1150" s="14">
        <f t="shared" si="107"/>
        <v>42704.921076388891</v>
      </c>
    </row>
    <row r="1151" spans="1:20" ht="32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2">
        <f t="shared" si="102"/>
        <v>1.5E-3</v>
      </c>
      <c r="P1151" s="10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3">
        <f t="shared" si="106"/>
        <v>42507.418587962966</v>
      </c>
      <c r="T1151" s="14">
        <f t="shared" si="107"/>
        <v>42537.418587962966</v>
      </c>
    </row>
    <row r="1152" spans="1:20" ht="32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2">
        <f t="shared" si="102"/>
        <v>0.1008</v>
      </c>
      <c r="P1152" s="10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3">
        <f t="shared" si="106"/>
        <v>42317.662905092591</v>
      </c>
      <c r="T1152" s="14">
        <f t="shared" si="107"/>
        <v>42377.662905092591</v>
      </c>
    </row>
    <row r="1153" spans="1:20" ht="48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2">
        <f t="shared" si="102"/>
        <v>0</v>
      </c>
      <c r="P1153" s="10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3">
        <f t="shared" si="106"/>
        <v>42223.81091435186</v>
      </c>
      <c r="T1153" s="14">
        <f t="shared" si="107"/>
        <v>42253.81091435186</v>
      </c>
    </row>
    <row r="1154" spans="1:20" ht="16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2">
        <f t="shared" si="102"/>
        <v>5.6937500000000002E-2</v>
      </c>
      <c r="P1154" s="10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3">
        <f t="shared" si="106"/>
        <v>42109.417962962965</v>
      </c>
      <c r="T1154" s="14">
        <f t="shared" si="107"/>
        <v>42139.417962962965</v>
      </c>
    </row>
    <row r="1155" spans="1:20" ht="32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2">
        <f t="shared" ref="O1155:O1218" si="108">E1155/D1155</f>
        <v>6.2500000000000003E-3</v>
      </c>
      <c r="P1155" s="10">
        <f t="shared" ref="P1155:P1218" si="109">E1155/L1155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RIGHT(N1155,LEN(N1155)-FIND("/",N1155))</f>
        <v>food trucks</v>
      </c>
      <c r="S1155" s="13">
        <f t="shared" ref="S1155:S1218" si="112">(J1155/86400)+25569+(-7/24)</f>
        <v>42143.422511574077</v>
      </c>
      <c r="T1155" s="14">
        <f t="shared" ref="T1155:T1218" si="113">(I1155/86400)+25569+(-7/24)</f>
        <v>42173.422511574077</v>
      </c>
    </row>
    <row r="1156" spans="1:20" ht="4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2">
        <f t="shared" si="108"/>
        <v>6.5000000000000002E-2</v>
      </c>
      <c r="P1156" s="10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3">
        <f t="shared" si="112"/>
        <v>42222.817199074074</v>
      </c>
      <c r="T1156" s="14">
        <f t="shared" si="113"/>
        <v>42252.817199074074</v>
      </c>
    </row>
    <row r="1157" spans="1:20" ht="4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2">
        <f t="shared" si="108"/>
        <v>7.5199999999999998E-3</v>
      </c>
      <c r="P1157" s="10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3">
        <f t="shared" si="112"/>
        <v>41835.472314814819</v>
      </c>
      <c r="T1157" s="14">
        <f t="shared" si="113"/>
        <v>41865.472314814819</v>
      </c>
    </row>
    <row r="1158" spans="1:20" ht="4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2">
        <f t="shared" si="108"/>
        <v>0</v>
      </c>
      <c r="P1158" s="10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3">
        <f t="shared" si="112"/>
        <v>42028.779652777775</v>
      </c>
      <c r="T1158" s="14">
        <f t="shared" si="113"/>
        <v>42058.779652777775</v>
      </c>
    </row>
    <row r="1159" spans="1:20" ht="4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2">
        <f t="shared" si="108"/>
        <v>1.5100000000000001E-2</v>
      </c>
      <c r="P1159" s="10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3">
        <f t="shared" si="112"/>
        <v>41918.336574074077</v>
      </c>
      <c r="T1159" s="14">
        <f t="shared" si="113"/>
        <v>41978.378240740742</v>
      </c>
    </row>
    <row r="1160" spans="1:20" ht="4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2">
        <f t="shared" si="108"/>
        <v>4.6666666666666671E-3</v>
      </c>
      <c r="P1160" s="10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3">
        <f t="shared" si="112"/>
        <v>41951.800092592595</v>
      </c>
      <c r="T1160" s="14">
        <f t="shared" si="113"/>
        <v>41981.800092592595</v>
      </c>
    </row>
    <row r="1161" spans="1:20" ht="4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2">
        <f t="shared" si="108"/>
        <v>0</v>
      </c>
      <c r="P1161" s="10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3">
        <f t="shared" si="112"/>
        <v>42154.434780092597</v>
      </c>
      <c r="T1161" s="14">
        <f t="shared" si="113"/>
        <v>42185.364583333336</v>
      </c>
    </row>
    <row r="1162" spans="1:20" ht="4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2">
        <f t="shared" si="108"/>
        <v>3.85E-2</v>
      </c>
      <c r="P1162" s="10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3">
        <f t="shared" si="112"/>
        <v>42060.863263888888</v>
      </c>
      <c r="T1162" s="14">
        <f t="shared" si="113"/>
        <v>42090.821597222224</v>
      </c>
    </row>
    <row r="1163" spans="1:20" ht="4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2">
        <f t="shared" si="108"/>
        <v>0</v>
      </c>
      <c r="P1163" s="10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3">
        <f t="shared" si="112"/>
        <v>42122.337835648148</v>
      </c>
      <c r="T1163" s="14">
        <f t="shared" si="113"/>
        <v>42143.337835648148</v>
      </c>
    </row>
    <row r="1164" spans="1:20" ht="48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2">
        <f t="shared" si="108"/>
        <v>5.8333333333333338E-4</v>
      </c>
      <c r="P1164" s="10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3">
        <f t="shared" si="112"/>
        <v>41876.391944444447</v>
      </c>
      <c r="T1164" s="14">
        <f t="shared" si="113"/>
        <v>41907.391944444447</v>
      </c>
    </row>
    <row r="1165" spans="1:20" ht="4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2">
        <f t="shared" si="108"/>
        <v>0</v>
      </c>
      <c r="P1165" s="10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3">
        <f t="shared" si="112"/>
        <v>41830.431944444448</v>
      </c>
      <c r="T1165" s="14">
        <f t="shared" si="113"/>
        <v>41860.431944444448</v>
      </c>
    </row>
    <row r="1166" spans="1:20" ht="64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2">
        <f t="shared" si="108"/>
        <v>0</v>
      </c>
      <c r="P1166" s="10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3">
        <f t="shared" si="112"/>
        <v>42509.432662037041</v>
      </c>
      <c r="T1166" s="14">
        <f t="shared" si="113"/>
        <v>42539.432662037041</v>
      </c>
    </row>
    <row r="1167" spans="1:20" ht="4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2">
        <f t="shared" si="108"/>
        <v>0.20705000000000001</v>
      </c>
      <c r="P1167" s="10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3">
        <f t="shared" si="112"/>
        <v>41791.922800925931</v>
      </c>
      <c r="T1167" s="14">
        <f t="shared" si="113"/>
        <v>41825.922800925931</v>
      </c>
    </row>
    <row r="1168" spans="1:20" ht="4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2">
        <f t="shared" si="108"/>
        <v>0.19139999999999999</v>
      </c>
      <c r="P1168" s="10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3">
        <f t="shared" si="112"/>
        <v>42150.193773148152</v>
      </c>
      <c r="T1168" s="14">
        <f t="shared" si="113"/>
        <v>42180.875000000007</v>
      </c>
    </row>
    <row r="1169" spans="1:20" ht="4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2">
        <f t="shared" si="108"/>
        <v>1.6316666666666667E-2</v>
      </c>
      <c r="P1169" s="10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3">
        <f t="shared" si="112"/>
        <v>41863.443229166667</v>
      </c>
      <c r="T1169" s="14">
        <f t="shared" si="113"/>
        <v>41894.443229166667</v>
      </c>
    </row>
    <row r="1170" spans="1:20" ht="4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2">
        <f t="shared" si="108"/>
        <v>5.6666666666666664E-2</v>
      </c>
      <c r="P1170" s="10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3">
        <f t="shared" si="112"/>
        <v>42604.762326388889</v>
      </c>
      <c r="T1170" s="14">
        <f t="shared" si="113"/>
        <v>42634.762326388889</v>
      </c>
    </row>
    <row r="1171" spans="1:20" ht="4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2">
        <f t="shared" si="108"/>
        <v>1.6999999999999999E-3</v>
      </c>
      <c r="P1171" s="10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3">
        <f t="shared" si="112"/>
        <v>42027.062071759261</v>
      </c>
      <c r="T1171" s="14">
        <f t="shared" si="113"/>
        <v>42057.062071759261</v>
      </c>
    </row>
    <row r="1172" spans="1:20" ht="4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2">
        <f t="shared" si="108"/>
        <v>4.0000000000000001E-3</v>
      </c>
      <c r="P1172" s="10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3">
        <f t="shared" si="112"/>
        <v>42124.601516203707</v>
      </c>
      <c r="T1172" s="14">
        <f t="shared" si="113"/>
        <v>42154.601516203707</v>
      </c>
    </row>
    <row r="1173" spans="1:20" ht="32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2">
        <f t="shared" si="108"/>
        <v>1E-3</v>
      </c>
      <c r="P1173" s="10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3">
        <f t="shared" si="112"/>
        <v>41938.513043981482</v>
      </c>
      <c r="T1173" s="14">
        <f t="shared" si="113"/>
        <v>41956.554710648146</v>
      </c>
    </row>
    <row r="1174" spans="1:20" ht="16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2">
        <f t="shared" si="108"/>
        <v>0</v>
      </c>
      <c r="P1174" s="10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3">
        <f t="shared" si="112"/>
        <v>41841.390648148146</v>
      </c>
      <c r="T1174" s="14">
        <f t="shared" si="113"/>
        <v>41871.390648148146</v>
      </c>
    </row>
    <row r="1175" spans="1:20" ht="4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2">
        <f t="shared" si="108"/>
        <v>2.4000000000000001E-4</v>
      </c>
      <c r="P1175" s="10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3">
        <f t="shared" si="112"/>
        <v>42183.894178240742</v>
      </c>
      <c r="T1175" s="14">
        <f t="shared" si="113"/>
        <v>42218.894178240742</v>
      </c>
    </row>
    <row r="1176" spans="1:20" ht="4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2">
        <f t="shared" si="108"/>
        <v>5.906666666666667E-2</v>
      </c>
      <c r="P1176" s="10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3">
        <f t="shared" si="112"/>
        <v>42468.550081018526</v>
      </c>
      <c r="T1176" s="14">
        <f t="shared" si="113"/>
        <v>42498.550081018526</v>
      </c>
    </row>
    <row r="1177" spans="1:20" ht="4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2">
        <f t="shared" si="108"/>
        <v>2.9250000000000002E-2</v>
      </c>
      <c r="P1177" s="10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3">
        <f t="shared" si="112"/>
        <v>42170.436793981484</v>
      </c>
      <c r="T1177" s="14">
        <f t="shared" si="113"/>
        <v>42200.436793981484</v>
      </c>
    </row>
    <row r="1178" spans="1:20" ht="64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2">
        <f t="shared" si="108"/>
        <v>5.7142857142857142E-5</v>
      </c>
      <c r="P1178" s="10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3">
        <f t="shared" si="112"/>
        <v>42745.727986111109</v>
      </c>
      <c r="T1178" s="14">
        <f t="shared" si="113"/>
        <v>42800.250000000007</v>
      </c>
    </row>
    <row r="1179" spans="1:20" ht="4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2">
        <f t="shared" si="108"/>
        <v>0</v>
      </c>
      <c r="P1179" s="10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3">
        <f t="shared" si="112"/>
        <v>41897.369166666671</v>
      </c>
      <c r="T1179" s="14">
        <f t="shared" si="113"/>
        <v>41927.369166666671</v>
      </c>
    </row>
    <row r="1180" spans="1:20" ht="4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2">
        <f t="shared" si="108"/>
        <v>6.666666666666667E-5</v>
      </c>
      <c r="P1180" s="10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3">
        <f t="shared" si="112"/>
        <v>41837.614027777781</v>
      </c>
      <c r="T1180" s="14">
        <f t="shared" si="113"/>
        <v>41867.614027777781</v>
      </c>
    </row>
    <row r="1181" spans="1:20" ht="4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2">
        <f t="shared" si="108"/>
        <v>5.3333333333333337E-2</v>
      </c>
      <c r="P1181" s="10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3">
        <f t="shared" si="112"/>
        <v>42275.428553240745</v>
      </c>
      <c r="T1181" s="14">
        <f t="shared" si="113"/>
        <v>42305.428553240745</v>
      </c>
    </row>
    <row r="1182" spans="1:20" ht="32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2">
        <f t="shared" si="108"/>
        <v>0.11749999999999999</v>
      </c>
      <c r="P1182" s="10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3">
        <f t="shared" si="112"/>
        <v>41781.515208333338</v>
      </c>
      <c r="T1182" s="14">
        <f t="shared" si="113"/>
        <v>41818.515208333338</v>
      </c>
    </row>
    <row r="1183" spans="1:20" ht="16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2">
        <f t="shared" si="108"/>
        <v>8.0000000000000007E-5</v>
      </c>
      <c r="P1183" s="10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3">
        <f t="shared" si="112"/>
        <v>42034.047696759262</v>
      </c>
      <c r="T1183" s="14">
        <f t="shared" si="113"/>
        <v>42064.047696759262</v>
      </c>
    </row>
    <row r="1184" spans="1:20" ht="4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2">
        <f t="shared" si="108"/>
        <v>4.2000000000000003E-2</v>
      </c>
      <c r="P1184" s="10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3">
        <f t="shared" si="112"/>
        <v>42728.535740740743</v>
      </c>
      <c r="T1184" s="14">
        <f t="shared" si="113"/>
        <v>42747.404166666667</v>
      </c>
    </row>
    <row r="1185" spans="1:20" ht="4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2">
        <f t="shared" si="108"/>
        <v>0.04</v>
      </c>
      <c r="P1185" s="10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3">
        <f t="shared" si="112"/>
        <v>42656.569710648146</v>
      </c>
      <c r="T1185" s="14">
        <f t="shared" si="113"/>
        <v>42675.874305555561</v>
      </c>
    </row>
    <row r="1186" spans="1:20" ht="4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2">
        <f t="shared" si="108"/>
        <v>1.0493636363636363</v>
      </c>
      <c r="P1186" s="10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3">
        <f t="shared" si="112"/>
        <v>42741.307997685188</v>
      </c>
      <c r="T1186" s="14">
        <f t="shared" si="113"/>
        <v>42772.307997685188</v>
      </c>
    </row>
    <row r="1187" spans="1:20" ht="48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2">
        <f t="shared" si="108"/>
        <v>1.0544</v>
      </c>
      <c r="P1187" s="10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3">
        <f t="shared" si="112"/>
        <v>42130.573483796303</v>
      </c>
      <c r="T1187" s="14">
        <f t="shared" si="113"/>
        <v>42162.875000000007</v>
      </c>
    </row>
    <row r="1188" spans="1:20" ht="4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2">
        <f t="shared" si="108"/>
        <v>1.0673333333333332</v>
      </c>
      <c r="P1188" s="10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3">
        <f t="shared" si="112"/>
        <v>42123.571701388886</v>
      </c>
      <c r="T1188" s="14">
        <f t="shared" si="113"/>
        <v>42156.654166666667</v>
      </c>
    </row>
    <row r="1189" spans="1:20" ht="4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2">
        <f t="shared" si="108"/>
        <v>1.0412571428571429</v>
      </c>
      <c r="P1189" s="10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3">
        <f t="shared" si="112"/>
        <v>42109.603275462963</v>
      </c>
      <c r="T1189" s="14">
        <f t="shared" si="113"/>
        <v>42141.458333333336</v>
      </c>
    </row>
    <row r="1190" spans="1:20" ht="4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2">
        <f t="shared" si="108"/>
        <v>1.6054999999999999</v>
      </c>
      <c r="P1190" s="10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3">
        <f t="shared" si="112"/>
        <v>42711.40902777778</v>
      </c>
      <c r="T1190" s="14">
        <f t="shared" si="113"/>
        <v>42732.40902777778</v>
      </c>
    </row>
    <row r="1191" spans="1:20" ht="4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2">
        <f t="shared" si="108"/>
        <v>1.0777777777777777</v>
      </c>
      <c r="P1191" s="10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3">
        <f t="shared" si="112"/>
        <v>42529.687442129631</v>
      </c>
      <c r="T1191" s="14">
        <f t="shared" si="113"/>
        <v>42550.687442129631</v>
      </c>
    </row>
    <row r="1192" spans="1:20" ht="32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2">
        <f t="shared" si="108"/>
        <v>1.35</v>
      </c>
      <c r="P1192" s="10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3">
        <f t="shared" si="112"/>
        <v>41852.374131944445</v>
      </c>
      <c r="T1192" s="14">
        <f t="shared" si="113"/>
        <v>41882.374131944445</v>
      </c>
    </row>
    <row r="1193" spans="1:20" ht="4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2">
        <f t="shared" si="108"/>
        <v>1.0907407407407408</v>
      </c>
      <c r="P1193" s="10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3">
        <f t="shared" si="112"/>
        <v>42419.312037037038</v>
      </c>
      <c r="T1193" s="14">
        <f t="shared" si="113"/>
        <v>42449.270370370374</v>
      </c>
    </row>
    <row r="1194" spans="1:20" ht="32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2">
        <f t="shared" si="108"/>
        <v>2.9</v>
      </c>
      <c r="P1194" s="10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3">
        <f t="shared" si="112"/>
        <v>42747.21502314815</v>
      </c>
      <c r="T1194" s="14">
        <f t="shared" si="113"/>
        <v>42777.21502314815</v>
      </c>
    </row>
    <row r="1195" spans="1:20" ht="48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2">
        <f t="shared" si="108"/>
        <v>1.0395714285714286</v>
      </c>
      <c r="P1195" s="10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3">
        <f t="shared" si="112"/>
        <v>42409.484409722223</v>
      </c>
      <c r="T1195" s="14">
        <f t="shared" si="113"/>
        <v>42469.442743055559</v>
      </c>
    </row>
    <row r="1196" spans="1:20" ht="4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2">
        <f t="shared" si="108"/>
        <v>3.2223999999999999</v>
      </c>
      <c r="P1196" s="10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3">
        <f t="shared" si="112"/>
        <v>42072.196516203701</v>
      </c>
      <c r="T1196" s="14">
        <f t="shared" si="113"/>
        <v>42102.196516203701</v>
      </c>
    </row>
    <row r="1197" spans="1:20" ht="64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2">
        <f t="shared" si="108"/>
        <v>1.35</v>
      </c>
      <c r="P1197" s="10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3">
        <f t="shared" si="112"/>
        <v>42298.056168981486</v>
      </c>
      <c r="T1197" s="14">
        <f t="shared" si="113"/>
        <v>42358.083333333336</v>
      </c>
    </row>
    <row r="1198" spans="1:20" ht="32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2">
        <f t="shared" si="108"/>
        <v>2.6991034482758622</v>
      </c>
      <c r="P1198" s="10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3">
        <f t="shared" si="112"/>
        <v>42326.527071759258</v>
      </c>
      <c r="T1198" s="14">
        <f t="shared" si="113"/>
        <v>42356.527071759258</v>
      </c>
    </row>
    <row r="1199" spans="1:20" ht="48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2">
        <f t="shared" si="108"/>
        <v>2.5329333333333333</v>
      </c>
      <c r="P1199" s="10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3">
        <f t="shared" si="112"/>
        <v>42503.373078703706</v>
      </c>
      <c r="T1199" s="14">
        <f t="shared" si="113"/>
        <v>42533.957638888889</v>
      </c>
    </row>
    <row r="1200" spans="1:20" ht="4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2">
        <f t="shared" si="108"/>
        <v>2.6059999999999999</v>
      </c>
      <c r="P1200" s="10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3">
        <f t="shared" si="112"/>
        <v>42333.327384259261</v>
      </c>
      <c r="T1200" s="14">
        <f t="shared" si="113"/>
        <v>42368.833333333336</v>
      </c>
    </row>
    <row r="1201" spans="1:20" ht="4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2">
        <f t="shared" si="108"/>
        <v>1.0131677953348381</v>
      </c>
      <c r="P1201" s="10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3">
        <f t="shared" si="112"/>
        <v>42161.479166666664</v>
      </c>
      <c r="T1201" s="14">
        <f t="shared" si="113"/>
        <v>42193.479166666664</v>
      </c>
    </row>
    <row r="1202" spans="1:20" ht="4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2">
        <f t="shared" si="108"/>
        <v>1.2560416666666667</v>
      </c>
      <c r="P1202" s="10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3">
        <f t="shared" si="112"/>
        <v>42089.185833333337</v>
      </c>
      <c r="T1202" s="14">
        <f t="shared" si="113"/>
        <v>42110.185833333337</v>
      </c>
    </row>
    <row r="1203" spans="1:20" ht="4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2">
        <f t="shared" si="108"/>
        <v>1.0243783333333334</v>
      </c>
      <c r="P1203" s="10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3">
        <f t="shared" si="112"/>
        <v>42536.315347222226</v>
      </c>
      <c r="T1203" s="14">
        <f t="shared" si="113"/>
        <v>42566.315347222226</v>
      </c>
    </row>
    <row r="1204" spans="1:20" ht="48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2">
        <f t="shared" si="108"/>
        <v>1.99244</v>
      </c>
      <c r="P1204" s="10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3">
        <f t="shared" si="112"/>
        <v>42151.997152777782</v>
      </c>
      <c r="T1204" s="14">
        <f t="shared" si="113"/>
        <v>42181.997152777782</v>
      </c>
    </row>
    <row r="1205" spans="1:20" ht="4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2">
        <f t="shared" si="108"/>
        <v>1.0245398773006136</v>
      </c>
      <c r="P1205" s="10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3">
        <f t="shared" si="112"/>
        <v>42125.323229166672</v>
      </c>
      <c r="T1205" s="14">
        <f t="shared" si="113"/>
        <v>42155.323229166672</v>
      </c>
    </row>
    <row r="1206" spans="1:20" ht="4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2">
        <f t="shared" si="108"/>
        <v>1.0294615384615384</v>
      </c>
      <c r="P1206" s="10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3">
        <f t="shared" si="112"/>
        <v>42297.456400462965</v>
      </c>
      <c r="T1206" s="14">
        <f t="shared" si="113"/>
        <v>42341.916666666664</v>
      </c>
    </row>
    <row r="1207" spans="1:20" ht="4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2">
        <f t="shared" si="108"/>
        <v>1.0086153846153847</v>
      </c>
      <c r="P1207" s="10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3">
        <f t="shared" si="112"/>
        <v>42138.21471064815</v>
      </c>
      <c r="T1207" s="14">
        <f t="shared" si="113"/>
        <v>42168.21471064815</v>
      </c>
    </row>
    <row r="1208" spans="1:20" ht="4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2">
        <f t="shared" si="108"/>
        <v>1.1499999999999999</v>
      </c>
      <c r="P1208" s="10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3">
        <f t="shared" si="112"/>
        <v>42772.484409722223</v>
      </c>
      <c r="T1208" s="14">
        <f t="shared" si="113"/>
        <v>42805.270138888889</v>
      </c>
    </row>
    <row r="1209" spans="1:20" ht="32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2">
        <f t="shared" si="108"/>
        <v>1.0416766467065868</v>
      </c>
      <c r="P1209" s="10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3">
        <f t="shared" si="112"/>
        <v>42430.13857638889</v>
      </c>
      <c r="T1209" s="14">
        <f t="shared" si="113"/>
        <v>42460.125000000007</v>
      </c>
    </row>
    <row r="1210" spans="1:20" ht="4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2">
        <f t="shared" si="108"/>
        <v>1.5529999999999999</v>
      </c>
      <c r="P1210" s="10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3">
        <f t="shared" si="112"/>
        <v>42423.417407407411</v>
      </c>
      <c r="T1210" s="14">
        <f t="shared" si="113"/>
        <v>42453.375740740747</v>
      </c>
    </row>
    <row r="1211" spans="1:20" ht="4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2">
        <f t="shared" si="108"/>
        <v>1.06</v>
      </c>
      <c r="P1211" s="10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3">
        <f t="shared" si="112"/>
        <v>42761.554456018523</v>
      </c>
      <c r="T1211" s="14">
        <f t="shared" si="113"/>
        <v>42791.554456018523</v>
      </c>
    </row>
    <row r="1212" spans="1:20" ht="32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2">
        <f t="shared" si="108"/>
        <v>2.5431499999999998</v>
      </c>
      <c r="P1212" s="10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3">
        <f t="shared" si="112"/>
        <v>42132.650138888894</v>
      </c>
      <c r="T1212" s="14">
        <f t="shared" si="113"/>
        <v>42155.583333333336</v>
      </c>
    </row>
    <row r="1213" spans="1:20" ht="4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2">
        <f t="shared" si="108"/>
        <v>1.0109999999999999</v>
      </c>
      <c r="P1213" s="10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3">
        <f t="shared" si="112"/>
        <v>42515.574780092596</v>
      </c>
      <c r="T1213" s="14">
        <f t="shared" si="113"/>
        <v>42530.574780092596</v>
      </c>
    </row>
    <row r="1214" spans="1:20" ht="48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2">
        <f t="shared" si="108"/>
        <v>1.2904</v>
      </c>
      <c r="P1214" s="10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3">
        <f t="shared" si="112"/>
        <v>42318.658506944448</v>
      </c>
      <c r="T1214" s="14">
        <f t="shared" si="113"/>
        <v>42334.750000000007</v>
      </c>
    </row>
    <row r="1215" spans="1:20" ht="48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2">
        <f t="shared" si="108"/>
        <v>1.0223076923076924</v>
      </c>
      <c r="P1215" s="10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3">
        <f t="shared" si="112"/>
        <v>42731.464120370372</v>
      </c>
      <c r="T1215" s="14">
        <f t="shared" si="113"/>
        <v>42766.464120370372</v>
      </c>
    </row>
    <row r="1216" spans="1:20" ht="4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2">
        <f t="shared" si="108"/>
        <v>1.3180000000000001</v>
      </c>
      <c r="P1216" s="10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3">
        <f t="shared" si="112"/>
        <v>42104.548668981479</v>
      </c>
      <c r="T1216" s="14">
        <f t="shared" si="113"/>
        <v>42164.548668981479</v>
      </c>
    </row>
    <row r="1217" spans="1:20" ht="4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2">
        <f t="shared" si="108"/>
        <v>7.8608020000000005</v>
      </c>
      <c r="P1217" s="10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3">
        <f t="shared" si="112"/>
        <v>41759.631435185183</v>
      </c>
      <c r="T1217" s="14">
        <f t="shared" si="113"/>
        <v>41789.631435185183</v>
      </c>
    </row>
    <row r="1218" spans="1:20" ht="32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2">
        <f t="shared" si="108"/>
        <v>1.4570000000000001</v>
      </c>
      <c r="P1218" s="10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3">
        <f t="shared" si="112"/>
        <v>42247.324733796304</v>
      </c>
      <c r="T1218" s="14">
        <f t="shared" si="113"/>
        <v>42279.668750000004</v>
      </c>
    </row>
    <row r="1219" spans="1:20" ht="4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2">
        <f t="shared" ref="O1219:O1282" si="114">E1219/D1219</f>
        <v>1.026</v>
      </c>
      <c r="P1219" s="10">
        <f t="shared" ref="P1219:P1282" si="115">E1219/L1219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RIGHT(N1219,LEN(N1219)-FIND("/",N1219))</f>
        <v>photobooks</v>
      </c>
      <c r="S1219" s="13">
        <f t="shared" ref="S1219:S1282" si="118">(J1219/86400)+25569+(-7/24)</f>
        <v>42535.517824074072</v>
      </c>
      <c r="T1219" s="14">
        <f t="shared" ref="T1219:T1282" si="119">(I1219/86400)+25569+(-7/24)</f>
        <v>42565.517824074072</v>
      </c>
    </row>
    <row r="1220" spans="1:20" ht="4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2">
        <f t="shared" si="114"/>
        <v>1.7227777777777777</v>
      </c>
      <c r="P1220" s="10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3">
        <f t="shared" si="118"/>
        <v>42278.370370370372</v>
      </c>
      <c r="T1220" s="14">
        <f t="shared" si="119"/>
        <v>42308.833333333336</v>
      </c>
    </row>
    <row r="1221" spans="1:20" ht="32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2">
        <f t="shared" si="114"/>
        <v>1.5916819571865444</v>
      </c>
      <c r="P1221" s="10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3">
        <f t="shared" si="118"/>
        <v>42633.17028935186</v>
      </c>
      <c r="T1221" s="14">
        <f t="shared" si="119"/>
        <v>42663.17028935186</v>
      </c>
    </row>
    <row r="1222" spans="1:20" ht="4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2">
        <f t="shared" si="114"/>
        <v>1.0376666666666667</v>
      </c>
      <c r="P1222" s="10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3">
        <f t="shared" si="118"/>
        <v>42211.336944444447</v>
      </c>
      <c r="T1222" s="14">
        <f t="shared" si="119"/>
        <v>42241.336944444447</v>
      </c>
    </row>
    <row r="1223" spans="1:20" ht="4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2">
        <f t="shared" si="114"/>
        <v>1.1140954545454547</v>
      </c>
      <c r="P1223" s="10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3">
        <f t="shared" si="118"/>
        <v>42680.183888888896</v>
      </c>
      <c r="T1223" s="14">
        <f t="shared" si="119"/>
        <v>42707.708333333336</v>
      </c>
    </row>
    <row r="1224" spans="1:20" ht="32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2">
        <f t="shared" si="114"/>
        <v>2.80375</v>
      </c>
      <c r="P1224" s="10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3">
        <f t="shared" si="118"/>
        <v>42430.428784722222</v>
      </c>
      <c r="T1224" s="14">
        <f t="shared" si="119"/>
        <v>42460.875000000007</v>
      </c>
    </row>
    <row r="1225" spans="1:20" ht="32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2">
        <f t="shared" si="114"/>
        <v>1.1210606060606061</v>
      </c>
      <c r="P1225" s="10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3">
        <f t="shared" si="118"/>
        <v>42653.885520833333</v>
      </c>
      <c r="T1225" s="14">
        <f t="shared" si="119"/>
        <v>42683.927187500005</v>
      </c>
    </row>
    <row r="1226" spans="1:20" ht="32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2">
        <f t="shared" si="114"/>
        <v>7.0666666666666669E-2</v>
      </c>
      <c r="P1226" s="10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3">
        <f t="shared" si="118"/>
        <v>41736.258125</v>
      </c>
      <c r="T1226" s="14">
        <f t="shared" si="119"/>
        <v>41796.258125</v>
      </c>
    </row>
    <row r="1227" spans="1:20" ht="4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2">
        <f t="shared" si="114"/>
        <v>4.3999999999999997E-2</v>
      </c>
      <c r="P1227" s="10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3">
        <f t="shared" si="118"/>
        <v>41509.614328703705</v>
      </c>
      <c r="T1227" s="14">
        <f t="shared" si="119"/>
        <v>41569.614328703705</v>
      </c>
    </row>
    <row r="1228" spans="1:20" ht="4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2">
        <f t="shared" si="114"/>
        <v>3.8739999999999997E-2</v>
      </c>
      <c r="P1228" s="10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3">
        <f t="shared" si="118"/>
        <v>41715.583113425928</v>
      </c>
      <c r="T1228" s="14">
        <f t="shared" si="119"/>
        <v>41749.75</v>
      </c>
    </row>
    <row r="1229" spans="1:20" ht="4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2">
        <f t="shared" si="114"/>
        <v>0</v>
      </c>
      <c r="P1229" s="10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3">
        <f t="shared" si="118"/>
        <v>41827.627500000002</v>
      </c>
      <c r="T1229" s="14">
        <f t="shared" si="119"/>
        <v>41858</v>
      </c>
    </row>
    <row r="1230" spans="1:20" ht="32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2">
        <f t="shared" si="114"/>
        <v>0.29299999999999998</v>
      </c>
      <c r="P1230" s="10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3">
        <f t="shared" si="118"/>
        <v>40754.437592592592</v>
      </c>
      <c r="T1230" s="14">
        <f t="shared" si="119"/>
        <v>40814.437592592592</v>
      </c>
    </row>
    <row r="1231" spans="1:20" ht="48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2">
        <f t="shared" si="114"/>
        <v>9.0909090909090905E-3</v>
      </c>
      <c r="P1231" s="10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3">
        <f t="shared" si="118"/>
        <v>40985.168136574073</v>
      </c>
      <c r="T1231" s="14">
        <f t="shared" si="119"/>
        <v>41015.375</v>
      </c>
    </row>
    <row r="1232" spans="1:20" ht="4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2">
        <f t="shared" si="114"/>
        <v>0</v>
      </c>
      <c r="P1232" s="10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3">
        <f t="shared" si="118"/>
        <v>40568.680902777778</v>
      </c>
      <c r="T1232" s="14">
        <f t="shared" si="119"/>
        <v>40598.680902777778</v>
      </c>
    </row>
    <row r="1233" spans="1:20" ht="4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2">
        <f t="shared" si="114"/>
        <v>0</v>
      </c>
      <c r="P1233" s="10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3">
        <f t="shared" si="118"/>
        <v>42193.650092592594</v>
      </c>
      <c r="T1233" s="14">
        <f t="shared" si="119"/>
        <v>42243.750000000007</v>
      </c>
    </row>
    <row r="1234" spans="1:20" ht="4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2">
        <f t="shared" si="114"/>
        <v>8.0000000000000002E-3</v>
      </c>
      <c r="P1234" s="10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3">
        <f t="shared" si="118"/>
        <v>41506.55636574074</v>
      </c>
      <c r="T1234" s="14">
        <f t="shared" si="119"/>
        <v>41553.55636574074</v>
      </c>
    </row>
    <row r="1235" spans="1:20" ht="4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2">
        <f t="shared" si="114"/>
        <v>0.11600000000000001</v>
      </c>
      <c r="P1235" s="10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3">
        <f t="shared" si="118"/>
        <v>40939.657106481485</v>
      </c>
      <c r="T1235" s="14">
        <f t="shared" si="119"/>
        <v>40960.657106481485</v>
      </c>
    </row>
    <row r="1236" spans="1:20" ht="4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2">
        <f t="shared" si="114"/>
        <v>0</v>
      </c>
      <c r="P1236" s="10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3">
        <f t="shared" si="118"/>
        <v>42007.497013888897</v>
      </c>
      <c r="T1236" s="14">
        <f t="shared" si="119"/>
        <v>42037.497013888897</v>
      </c>
    </row>
    <row r="1237" spans="1:20" ht="4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2">
        <f t="shared" si="114"/>
        <v>2.787363950092912E-2</v>
      </c>
      <c r="P1237" s="10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3">
        <f t="shared" si="118"/>
        <v>41582.84373842593</v>
      </c>
      <c r="T1237" s="14">
        <f t="shared" si="119"/>
        <v>41622.84373842593</v>
      </c>
    </row>
    <row r="1238" spans="1:20" ht="16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2">
        <f t="shared" si="114"/>
        <v>0</v>
      </c>
      <c r="P1238" s="10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3">
        <f t="shared" si="118"/>
        <v>41110.388472222221</v>
      </c>
      <c r="T1238" s="14">
        <f t="shared" si="119"/>
        <v>41118.375</v>
      </c>
    </row>
    <row r="1239" spans="1:20" ht="48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2">
        <f t="shared" si="114"/>
        <v>0</v>
      </c>
      <c r="P1239" s="10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3">
        <f t="shared" si="118"/>
        <v>41124.991493055561</v>
      </c>
      <c r="T1239" s="14">
        <f t="shared" si="119"/>
        <v>41144.991493055561</v>
      </c>
    </row>
    <row r="1240" spans="1:20" ht="48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2">
        <f t="shared" si="114"/>
        <v>0.17799999999999999</v>
      </c>
      <c r="P1240" s="10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3">
        <f t="shared" si="118"/>
        <v>40731.318703703706</v>
      </c>
      <c r="T1240" s="14">
        <f t="shared" si="119"/>
        <v>40761.318703703706</v>
      </c>
    </row>
    <row r="1241" spans="1:20" ht="32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2">
        <f t="shared" si="114"/>
        <v>0</v>
      </c>
      <c r="P1241" s="10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3">
        <f t="shared" si="118"/>
        <v>40883.670914351853</v>
      </c>
      <c r="T1241" s="14">
        <f t="shared" si="119"/>
        <v>40913.670914351853</v>
      </c>
    </row>
    <row r="1242" spans="1:20" ht="32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2">
        <f t="shared" si="114"/>
        <v>3.0124999999999999E-2</v>
      </c>
      <c r="P1242" s="10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3">
        <f t="shared" si="118"/>
        <v>41408.748344907413</v>
      </c>
      <c r="T1242" s="14">
        <f t="shared" si="119"/>
        <v>41467.618750000001</v>
      </c>
    </row>
    <row r="1243" spans="1:20" ht="48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2">
        <f t="shared" si="114"/>
        <v>0.50739999999999996</v>
      </c>
      <c r="P1243" s="10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3">
        <f t="shared" si="118"/>
        <v>41923.546064814815</v>
      </c>
      <c r="T1243" s="14">
        <f t="shared" si="119"/>
        <v>41945.957638888889</v>
      </c>
    </row>
    <row r="1244" spans="1:20" ht="4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2">
        <f t="shared" si="114"/>
        <v>5.4884742041712408E-3</v>
      </c>
      <c r="P1244" s="10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3">
        <f t="shared" si="118"/>
        <v>40781.873865740745</v>
      </c>
      <c r="T1244" s="14">
        <f t="shared" si="119"/>
        <v>40797.262500000004</v>
      </c>
    </row>
    <row r="1245" spans="1:20" ht="4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2">
        <f t="shared" si="114"/>
        <v>0.14091666666666666</v>
      </c>
      <c r="P1245" s="10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3">
        <f t="shared" si="118"/>
        <v>40671.587627314817</v>
      </c>
      <c r="T1245" s="14">
        <f t="shared" si="119"/>
        <v>40732.583333333336</v>
      </c>
    </row>
    <row r="1246" spans="1:20" ht="4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2">
        <f t="shared" si="114"/>
        <v>1.038</v>
      </c>
      <c r="P1246" s="10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3">
        <f t="shared" si="118"/>
        <v>41355.533831018525</v>
      </c>
      <c r="T1246" s="14">
        <f t="shared" si="119"/>
        <v>41386.583333333336</v>
      </c>
    </row>
    <row r="1247" spans="1:20" ht="4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2">
        <f t="shared" si="114"/>
        <v>1.2024999999999999</v>
      </c>
      <c r="P1247" s="10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3">
        <f t="shared" si="118"/>
        <v>41774.308263888895</v>
      </c>
      <c r="T1247" s="14">
        <f t="shared" si="119"/>
        <v>41804.308263888895</v>
      </c>
    </row>
    <row r="1248" spans="1:20" ht="4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2">
        <f t="shared" si="114"/>
        <v>1.17</v>
      </c>
      <c r="P1248" s="10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3">
        <f t="shared" si="118"/>
        <v>40837.75172453704</v>
      </c>
      <c r="T1248" s="14">
        <f t="shared" si="119"/>
        <v>40882.793391203704</v>
      </c>
    </row>
    <row r="1249" spans="1:20" ht="32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2">
        <f t="shared" si="114"/>
        <v>1.2214285714285715</v>
      </c>
      <c r="P1249" s="10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3">
        <f t="shared" si="118"/>
        <v>41370.000636574077</v>
      </c>
      <c r="T1249" s="14">
        <f t="shared" si="119"/>
        <v>41400.000636574077</v>
      </c>
    </row>
    <row r="1250" spans="1:20" ht="32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2">
        <f t="shared" si="114"/>
        <v>1.5164</v>
      </c>
      <c r="P1250" s="10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3">
        <f t="shared" si="118"/>
        <v>41767.36519675926</v>
      </c>
      <c r="T1250" s="14">
        <f t="shared" si="119"/>
        <v>41802.999305555561</v>
      </c>
    </row>
    <row r="1251" spans="1:20" ht="4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2">
        <f t="shared" si="114"/>
        <v>1.0444</v>
      </c>
      <c r="P1251" s="10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3">
        <f t="shared" si="118"/>
        <v>41067.449201388888</v>
      </c>
      <c r="T1251" s="14">
        <f t="shared" si="119"/>
        <v>41097.449201388888</v>
      </c>
    </row>
    <row r="1252" spans="1:20" ht="48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2">
        <f t="shared" si="114"/>
        <v>2.0015333333333332</v>
      </c>
      <c r="P1252" s="10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3">
        <f t="shared" si="118"/>
        <v>41843.351053240745</v>
      </c>
      <c r="T1252" s="14">
        <f t="shared" si="119"/>
        <v>41888.351053240745</v>
      </c>
    </row>
    <row r="1253" spans="1:20" ht="32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2">
        <f t="shared" si="114"/>
        <v>1.018</v>
      </c>
      <c r="P1253" s="10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3">
        <f t="shared" si="118"/>
        <v>40751.522766203707</v>
      </c>
      <c r="T1253" s="14">
        <f t="shared" si="119"/>
        <v>40811.522766203707</v>
      </c>
    </row>
    <row r="1254" spans="1:20" ht="4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2">
        <f t="shared" si="114"/>
        <v>1.3765714285714286</v>
      </c>
      <c r="P1254" s="10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3">
        <f t="shared" si="118"/>
        <v>41543.696400462963</v>
      </c>
      <c r="T1254" s="14">
        <f t="shared" si="119"/>
        <v>41571.696400462963</v>
      </c>
    </row>
    <row r="1255" spans="1:20" ht="48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2">
        <f t="shared" si="114"/>
        <v>3038.3319999999999</v>
      </c>
      <c r="P1255" s="10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3">
        <f t="shared" si="118"/>
        <v>41855.491979166669</v>
      </c>
      <c r="T1255" s="14">
        <f t="shared" si="119"/>
        <v>41885.491979166669</v>
      </c>
    </row>
    <row r="1256" spans="1:20" ht="4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2">
        <f t="shared" si="114"/>
        <v>1.9885074626865671</v>
      </c>
      <c r="P1256" s="10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3">
        <f t="shared" si="118"/>
        <v>40487.329699074078</v>
      </c>
      <c r="T1256" s="14">
        <f t="shared" si="119"/>
        <v>40543.915972222225</v>
      </c>
    </row>
    <row r="1257" spans="1:20" ht="4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2">
        <f t="shared" si="114"/>
        <v>2.0236666666666667</v>
      </c>
      <c r="P1257" s="10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3">
        <f t="shared" si="118"/>
        <v>41579.553842592599</v>
      </c>
      <c r="T1257" s="14">
        <f t="shared" si="119"/>
        <v>41609.595509259263</v>
      </c>
    </row>
    <row r="1258" spans="1:20" ht="4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2">
        <f t="shared" si="114"/>
        <v>1.1796376666666666</v>
      </c>
      <c r="P1258" s="10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3">
        <f t="shared" si="118"/>
        <v>40921.62767361111</v>
      </c>
      <c r="T1258" s="14">
        <f t="shared" si="119"/>
        <v>40951.62767361111</v>
      </c>
    </row>
    <row r="1259" spans="1:20" ht="4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2">
        <f t="shared" si="114"/>
        <v>2.9472727272727273</v>
      </c>
      <c r="P1259" s="10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3">
        <f t="shared" si="118"/>
        <v>40586.793865740743</v>
      </c>
      <c r="T1259" s="14">
        <f t="shared" si="119"/>
        <v>40635.752199074079</v>
      </c>
    </row>
    <row r="1260" spans="1:20" ht="4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2">
        <f t="shared" si="114"/>
        <v>2.1314633333333335</v>
      </c>
      <c r="P1260" s="10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3">
        <f t="shared" si="118"/>
        <v>41487.319583333338</v>
      </c>
      <c r="T1260" s="14">
        <f t="shared" si="119"/>
        <v>41517.319583333338</v>
      </c>
    </row>
    <row r="1261" spans="1:20" ht="32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2">
        <f t="shared" si="114"/>
        <v>1.0424</v>
      </c>
      <c r="P1261" s="10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3">
        <f t="shared" si="118"/>
        <v>41766.678981481484</v>
      </c>
      <c r="T1261" s="14">
        <f t="shared" si="119"/>
        <v>41798.874305555561</v>
      </c>
    </row>
    <row r="1262" spans="1:20" ht="4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2">
        <f t="shared" si="114"/>
        <v>1.1366666666666667</v>
      </c>
      <c r="P1262" s="10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3">
        <f t="shared" si="118"/>
        <v>41666.551157407412</v>
      </c>
      <c r="T1262" s="14">
        <f t="shared" si="119"/>
        <v>41696.551157407412</v>
      </c>
    </row>
    <row r="1263" spans="1:20" ht="32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2">
        <f t="shared" si="114"/>
        <v>1.0125</v>
      </c>
      <c r="P1263" s="10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3">
        <f t="shared" si="118"/>
        <v>41638.051238425927</v>
      </c>
      <c r="T1263" s="14">
        <f t="shared" si="119"/>
        <v>41668.051238425927</v>
      </c>
    </row>
    <row r="1264" spans="1:20" ht="4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2">
        <f t="shared" si="114"/>
        <v>1.2541538461538462</v>
      </c>
      <c r="P1264" s="10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3">
        <f t="shared" si="118"/>
        <v>41656.470972222225</v>
      </c>
      <c r="T1264" s="14">
        <f t="shared" si="119"/>
        <v>41686.470972222225</v>
      </c>
    </row>
    <row r="1265" spans="1:20" ht="32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2">
        <f t="shared" si="114"/>
        <v>1.19</v>
      </c>
      <c r="P1265" s="10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3">
        <f t="shared" si="118"/>
        <v>41691.792476851857</v>
      </c>
      <c r="T1265" s="14">
        <f t="shared" si="119"/>
        <v>41726.75</v>
      </c>
    </row>
    <row r="1266" spans="1:20" ht="4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2">
        <f t="shared" si="114"/>
        <v>1.6646153846153846</v>
      </c>
      <c r="P1266" s="10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3">
        <f t="shared" si="118"/>
        <v>41547.371331018519</v>
      </c>
      <c r="T1266" s="14">
        <f t="shared" si="119"/>
        <v>41576.371331018519</v>
      </c>
    </row>
    <row r="1267" spans="1:20" ht="64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2">
        <f t="shared" si="114"/>
        <v>1.1914771428571429</v>
      </c>
      <c r="P1267" s="10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3">
        <f t="shared" si="118"/>
        <v>40465.363599537035</v>
      </c>
      <c r="T1267" s="14">
        <f t="shared" si="119"/>
        <v>40512.363599537035</v>
      </c>
    </row>
    <row r="1268" spans="1:20" ht="32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2">
        <f t="shared" si="114"/>
        <v>1.0047368421052632</v>
      </c>
      <c r="P1268" s="10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3">
        <f t="shared" si="118"/>
        <v>41620.585011574076</v>
      </c>
      <c r="T1268" s="14">
        <f t="shared" si="119"/>
        <v>41650.585011574076</v>
      </c>
    </row>
    <row r="1269" spans="1:20" ht="4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2">
        <f t="shared" si="114"/>
        <v>1.018</v>
      </c>
      <c r="P1269" s="10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3">
        <f t="shared" si="118"/>
        <v>41449.293495370373</v>
      </c>
      <c r="T1269" s="14">
        <f t="shared" si="119"/>
        <v>41479.293495370373</v>
      </c>
    </row>
    <row r="1270" spans="1:20" ht="32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2">
        <f t="shared" si="114"/>
        <v>1.1666666666666667</v>
      </c>
      <c r="P1270" s="10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3">
        <f t="shared" si="118"/>
        <v>41507.553784722222</v>
      </c>
      <c r="T1270" s="14">
        <f t="shared" si="119"/>
        <v>41537.553784722222</v>
      </c>
    </row>
    <row r="1271" spans="1:20" ht="48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2">
        <f t="shared" si="114"/>
        <v>1.0864893617021276</v>
      </c>
      <c r="P1271" s="10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3">
        <f t="shared" si="118"/>
        <v>42445.531388888892</v>
      </c>
      <c r="T1271" s="14">
        <f t="shared" si="119"/>
        <v>42475.708333333336</v>
      </c>
    </row>
    <row r="1272" spans="1:20" ht="32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2">
        <f t="shared" si="114"/>
        <v>1.1472</v>
      </c>
      <c r="P1272" s="10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3">
        <f t="shared" si="118"/>
        <v>40933.565300925926</v>
      </c>
      <c r="T1272" s="14">
        <f t="shared" si="119"/>
        <v>40993.523634259262</v>
      </c>
    </row>
    <row r="1273" spans="1:20" ht="4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2">
        <f t="shared" si="114"/>
        <v>1.018</v>
      </c>
      <c r="P1273" s="10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3">
        <f t="shared" si="118"/>
        <v>41561.391886574078</v>
      </c>
      <c r="T1273" s="14">
        <f t="shared" si="119"/>
        <v>41591.433553240742</v>
      </c>
    </row>
    <row r="1274" spans="1:20" ht="48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2">
        <f t="shared" si="114"/>
        <v>1.06</v>
      </c>
      <c r="P1274" s="10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3">
        <f t="shared" si="118"/>
        <v>40274.453460648154</v>
      </c>
      <c r="T1274" s="14">
        <f t="shared" si="119"/>
        <v>40343.875</v>
      </c>
    </row>
    <row r="1275" spans="1:20" ht="32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2">
        <f t="shared" si="114"/>
        <v>1.0349999999999999</v>
      </c>
      <c r="P1275" s="10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3">
        <f t="shared" si="118"/>
        <v>41852.43855324074</v>
      </c>
      <c r="T1275" s="14">
        <f t="shared" si="119"/>
        <v>41882.43855324074</v>
      </c>
    </row>
    <row r="1276" spans="1:20" ht="4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2">
        <f t="shared" si="114"/>
        <v>1.5497535999999998</v>
      </c>
      <c r="P1276" s="10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3">
        <f t="shared" si="118"/>
        <v>41116.3984375</v>
      </c>
      <c r="T1276" s="14">
        <f t="shared" si="119"/>
        <v>41151.3984375</v>
      </c>
    </row>
    <row r="1277" spans="1:20" ht="4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2">
        <f t="shared" si="114"/>
        <v>1.6214066666666667</v>
      </c>
      <c r="P1277" s="10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3">
        <f t="shared" si="118"/>
        <v>41458.576238425929</v>
      </c>
      <c r="T1277" s="14">
        <f t="shared" si="119"/>
        <v>41493.576238425929</v>
      </c>
    </row>
    <row r="1278" spans="1:20" ht="32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2">
        <f t="shared" si="114"/>
        <v>1.0442100000000001</v>
      </c>
      <c r="P1278" s="10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3">
        <f t="shared" si="118"/>
        <v>40007.412581018521</v>
      </c>
      <c r="T1278" s="14">
        <f t="shared" si="119"/>
        <v>40056.875</v>
      </c>
    </row>
    <row r="1279" spans="1:20" ht="48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2">
        <f t="shared" si="114"/>
        <v>1.0612433333333333</v>
      </c>
      <c r="P1279" s="10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3">
        <f t="shared" si="118"/>
        <v>41121.270219907412</v>
      </c>
      <c r="T1279" s="14">
        <f t="shared" si="119"/>
        <v>41156.270219907412</v>
      </c>
    </row>
    <row r="1280" spans="1:20" ht="4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2">
        <f t="shared" si="114"/>
        <v>1.5493846153846154</v>
      </c>
      <c r="P1280" s="10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3">
        <f t="shared" si="118"/>
        <v>41786.263495370375</v>
      </c>
      <c r="T1280" s="14">
        <f t="shared" si="119"/>
        <v>41814.791666666672</v>
      </c>
    </row>
    <row r="1281" spans="1:20" ht="4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2">
        <f t="shared" si="114"/>
        <v>1.1077157238734421</v>
      </c>
      <c r="P1281" s="10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3">
        <f t="shared" si="118"/>
        <v>41681.807523148149</v>
      </c>
      <c r="T1281" s="14">
        <f t="shared" si="119"/>
        <v>41721.765856481485</v>
      </c>
    </row>
    <row r="1282" spans="1:20" ht="4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2">
        <f t="shared" si="114"/>
        <v>1.1091186666666666</v>
      </c>
      <c r="P1282" s="10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3">
        <f t="shared" si="118"/>
        <v>40513.465902777782</v>
      </c>
      <c r="T1282" s="14">
        <f t="shared" si="119"/>
        <v>40603.465902777782</v>
      </c>
    </row>
    <row r="1283" spans="1:20" ht="4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2">
        <f t="shared" ref="O1283:O1346" si="120">E1283/D1283</f>
        <v>1.1071428571428572</v>
      </c>
      <c r="P1283" s="10">
        <f t="shared" ref="P1283:P1346" si="121">E1283/L1283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RIGHT(N1283,LEN(N1283)-FIND("/",N1283))</f>
        <v>rock</v>
      </c>
      <c r="S1283" s="13">
        <f t="shared" ref="S1283:S1346" si="124">(J1283/86400)+25569+(-7/24)</f>
        <v>41463.45180555556</v>
      </c>
      <c r="T1283" s="14">
        <f t="shared" ref="T1283:T1346" si="125">(I1283/86400)+25569+(-7/24)</f>
        <v>41483.45180555556</v>
      </c>
    </row>
    <row r="1284" spans="1:20" ht="4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2">
        <f t="shared" si="120"/>
        <v>1.2361333333333333</v>
      </c>
      <c r="P1284" s="10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3">
        <f t="shared" si="124"/>
        <v>41586.183506944442</v>
      </c>
      <c r="T1284" s="14">
        <f t="shared" si="125"/>
        <v>41616.915972222225</v>
      </c>
    </row>
    <row r="1285" spans="1:20" ht="4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2">
        <f t="shared" si="120"/>
        <v>2.1105</v>
      </c>
      <c r="P1285" s="10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3">
        <f t="shared" si="124"/>
        <v>41320.425798611112</v>
      </c>
      <c r="T1285" s="14">
        <f t="shared" si="125"/>
        <v>41343.875</v>
      </c>
    </row>
    <row r="1286" spans="1:20" ht="4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2">
        <f t="shared" si="120"/>
        <v>1.01</v>
      </c>
      <c r="P1286" s="10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3">
        <f t="shared" si="124"/>
        <v>42711.943078703705</v>
      </c>
      <c r="T1286" s="14">
        <f t="shared" si="125"/>
        <v>42735.415972222225</v>
      </c>
    </row>
    <row r="1287" spans="1:20" ht="4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2">
        <f t="shared" si="120"/>
        <v>1.0165</v>
      </c>
      <c r="P1287" s="10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3">
        <f t="shared" si="124"/>
        <v>42160.291377314818</v>
      </c>
      <c r="T1287" s="14">
        <f t="shared" si="125"/>
        <v>42175.291377314818</v>
      </c>
    </row>
    <row r="1288" spans="1:20" ht="4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2">
        <f t="shared" si="120"/>
        <v>1.0833333333333333</v>
      </c>
      <c r="P1288" s="10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3">
        <f t="shared" si="124"/>
        <v>42039.092905092599</v>
      </c>
      <c r="T1288" s="14">
        <f t="shared" si="125"/>
        <v>42052.291666666664</v>
      </c>
    </row>
    <row r="1289" spans="1:20" ht="64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2">
        <f t="shared" si="120"/>
        <v>2.42</v>
      </c>
      <c r="P1289" s="10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3">
        <f t="shared" si="124"/>
        <v>42107.329351851855</v>
      </c>
      <c r="T1289" s="14">
        <f t="shared" si="125"/>
        <v>42167.329351851855</v>
      </c>
    </row>
    <row r="1290" spans="1:20" ht="48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2">
        <f t="shared" si="120"/>
        <v>1.0044999999999999</v>
      </c>
      <c r="P1290" s="10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3">
        <f t="shared" si="124"/>
        <v>42560.862997685188</v>
      </c>
      <c r="T1290" s="14">
        <f t="shared" si="125"/>
        <v>42591.875000000007</v>
      </c>
    </row>
    <row r="1291" spans="1:20" ht="4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2">
        <f t="shared" si="120"/>
        <v>1.2506666666666666</v>
      </c>
      <c r="P1291" s="10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3">
        <f t="shared" si="124"/>
        <v>42708.84311342593</v>
      </c>
      <c r="T1291" s="14">
        <f t="shared" si="125"/>
        <v>42738.84311342593</v>
      </c>
    </row>
    <row r="1292" spans="1:20" ht="32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2">
        <f t="shared" si="120"/>
        <v>1.0857142857142856</v>
      </c>
      <c r="P1292" s="10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3">
        <f t="shared" si="124"/>
        <v>42086.323275462964</v>
      </c>
      <c r="T1292" s="14">
        <f t="shared" si="125"/>
        <v>42116.999305555561</v>
      </c>
    </row>
    <row r="1293" spans="1:20" ht="4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2">
        <f t="shared" si="120"/>
        <v>1.4570000000000001</v>
      </c>
      <c r="P1293" s="10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3">
        <f t="shared" si="124"/>
        <v>42064.361006944448</v>
      </c>
      <c r="T1293" s="14">
        <f t="shared" si="125"/>
        <v>42101.000000000007</v>
      </c>
    </row>
    <row r="1294" spans="1:20" ht="48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2">
        <f t="shared" si="120"/>
        <v>1.1000000000000001</v>
      </c>
      <c r="P1294" s="10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3">
        <f t="shared" si="124"/>
        <v>42256.472546296303</v>
      </c>
      <c r="T1294" s="14">
        <f t="shared" si="125"/>
        <v>42283.665972222225</v>
      </c>
    </row>
    <row r="1295" spans="1:20" ht="48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2">
        <f t="shared" si="120"/>
        <v>1.0223333333333333</v>
      </c>
      <c r="P1295" s="10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3">
        <f t="shared" si="124"/>
        <v>42292.40938657408</v>
      </c>
      <c r="T1295" s="14">
        <f t="shared" si="125"/>
        <v>42322.451053240744</v>
      </c>
    </row>
    <row r="1296" spans="1:20" ht="4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2">
        <f t="shared" si="120"/>
        <v>1.22</v>
      </c>
      <c r="P1296" s="10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3">
        <f t="shared" si="124"/>
        <v>42278.162002314821</v>
      </c>
      <c r="T1296" s="14">
        <f t="shared" si="125"/>
        <v>42296.166666666664</v>
      </c>
    </row>
    <row r="1297" spans="1:20" ht="4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2">
        <f t="shared" si="120"/>
        <v>1.0196000000000001</v>
      </c>
      <c r="P1297" s="10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3">
        <f t="shared" si="124"/>
        <v>42184.281215277784</v>
      </c>
      <c r="T1297" s="14">
        <f t="shared" si="125"/>
        <v>42214.416666666664</v>
      </c>
    </row>
    <row r="1298" spans="1:20" ht="48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2">
        <f t="shared" si="120"/>
        <v>1.411764705882353</v>
      </c>
      <c r="P1298" s="10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3">
        <f t="shared" si="124"/>
        <v>42422.758946759262</v>
      </c>
      <c r="T1298" s="14">
        <f t="shared" si="125"/>
        <v>42442.717280092598</v>
      </c>
    </row>
    <row r="1299" spans="1:20" ht="4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2">
        <f t="shared" si="120"/>
        <v>1.0952500000000001</v>
      </c>
      <c r="P1299" s="10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3">
        <f t="shared" si="124"/>
        <v>42461.45553240741</v>
      </c>
      <c r="T1299" s="14">
        <f t="shared" si="125"/>
        <v>42491.45553240741</v>
      </c>
    </row>
    <row r="1300" spans="1:20" ht="4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2">
        <f t="shared" si="120"/>
        <v>1.0465</v>
      </c>
      <c r="P1300" s="10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3">
        <f t="shared" si="124"/>
        <v>42458.38925925926</v>
      </c>
      <c r="T1300" s="14">
        <f t="shared" si="125"/>
        <v>42488.38925925926</v>
      </c>
    </row>
    <row r="1301" spans="1:20" ht="4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2">
        <f t="shared" si="120"/>
        <v>1.24</v>
      </c>
      <c r="P1301" s="10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3">
        <f t="shared" si="124"/>
        <v>42169.522673611114</v>
      </c>
      <c r="T1301" s="14">
        <f t="shared" si="125"/>
        <v>42199.522673611114</v>
      </c>
    </row>
    <row r="1302" spans="1:20" ht="4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2">
        <f t="shared" si="120"/>
        <v>1.35</v>
      </c>
      <c r="P1302" s="10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3">
        <f t="shared" si="124"/>
        <v>42483.38354166667</v>
      </c>
      <c r="T1302" s="14">
        <f t="shared" si="125"/>
        <v>42522.497916666667</v>
      </c>
    </row>
    <row r="1303" spans="1:20" ht="48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2">
        <f t="shared" si="120"/>
        <v>1.0275000000000001</v>
      </c>
      <c r="P1303" s="10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3">
        <f t="shared" si="124"/>
        <v>42195.458078703705</v>
      </c>
      <c r="T1303" s="14">
        <f t="shared" si="125"/>
        <v>42205.833333333336</v>
      </c>
    </row>
    <row r="1304" spans="1:20" ht="4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2">
        <f t="shared" si="120"/>
        <v>1</v>
      </c>
      <c r="P1304" s="10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3">
        <f t="shared" si="124"/>
        <v>42674.766331018523</v>
      </c>
      <c r="T1304" s="14">
        <f t="shared" si="125"/>
        <v>42704.807997685188</v>
      </c>
    </row>
    <row r="1305" spans="1:20" ht="32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2">
        <f t="shared" si="120"/>
        <v>1.3026085714285716</v>
      </c>
      <c r="P1305" s="10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3">
        <f t="shared" si="124"/>
        <v>42566.149537037039</v>
      </c>
      <c r="T1305" s="14">
        <f t="shared" si="125"/>
        <v>42582.166666666664</v>
      </c>
    </row>
    <row r="1306" spans="1:20" ht="4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2">
        <f t="shared" si="120"/>
        <v>0.39627499999999999</v>
      </c>
      <c r="P1306" s="10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3">
        <f t="shared" si="124"/>
        <v>42746.90283564815</v>
      </c>
      <c r="T1306" s="14">
        <f t="shared" si="125"/>
        <v>42806.861168981479</v>
      </c>
    </row>
    <row r="1307" spans="1:20" ht="4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2">
        <f t="shared" si="120"/>
        <v>0.25976666666666665</v>
      </c>
      <c r="P1307" s="10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3">
        <f t="shared" si="124"/>
        <v>42543.373935185191</v>
      </c>
      <c r="T1307" s="14">
        <f t="shared" si="125"/>
        <v>42572.437500000007</v>
      </c>
    </row>
    <row r="1308" spans="1:20" ht="64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2">
        <f t="shared" si="120"/>
        <v>0.65246363636363636</v>
      </c>
      <c r="P1308" s="10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3">
        <f t="shared" si="124"/>
        <v>41947.165902777779</v>
      </c>
      <c r="T1308" s="14">
        <f t="shared" si="125"/>
        <v>41977.165902777779</v>
      </c>
    </row>
    <row r="1309" spans="1:20" ht="32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2">
        <f t="shared" si="120"/>
        <v>0.11514000000000001</v>
      </c>
      <c r="P1309" s="10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3">
        <f t="shared" si="124"/>
        <v>42387.211562500008</v>
      </c>
      <c r="T1309" s="14">
        <f t="shared" si="125"/>
        <v>42417.211562500008</v>
      </c>
    </row>
    <row r="1310" spans="1:20" ht="32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2">
        <f t="shared" si="120"/>
        <v>0.11360000000000001</v>
      </c>
      <c r="P1310" s="10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3">
        <f t="shared" si="124"/>
        <v>42611.321898148155</v>
      </c>
      <c r="T1310" s="14">
        <f t="shared" si="125"/>
        <v>42651.321898148155</v>
      </c>
    </row>
    <row r="1311" spans="1:20" ht="32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2">
        <f t="shared" si="120"/>
        <v>1.1199130434782609</v>
      </c>
      <c r="P1311" s="10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3">
        <f t="shared" si="124"/>
        <v>42257.59106481482</v>
      </c>
      <c r="T1311" s="14">
        <f t="shared" si="125"/>
        <v>42292.59106481482</v>
      </c>
    </row>
    <row r="1312" spans="1:20" ht="32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2">
        <f t="shared" si="120"/>
        <v>0.155</v>
      </c>
      <c r="P1312" s="10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3">
        <f t="shared" si="124"/>
        <v>42556.375578703701</v>
      </c>
      <c r="T1312" s="14">
        <f t="shared" si="125"/>
        <v>42601.375578703701</v>
      </c>
    </row>
    <row r="1313" spans="1:20" ht="48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2">
        <f t="shared" si="120"/>
        <v>0.32028000000000001</v>
      </c>
      <c r="P1313" s="10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3">
        <f t="shared" si="124"/>
        <v>42669.510636574072</v>
      </c>
      <c r="T1313" s="14">
        <f t="shared" si="125"/>
        <v>42704.552303240744</v>
      </c>
    </row>
    <row r="1314" spans="1:20" ht="4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2">
        <f t="shared" si="120"/>
        <v>6.0869565217391303E-3</v>
      </c>
      <c r="P1314" s="10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3">
        <f t="shared" si="124"/>
        <v>42082.411134259259</v>
      </c>
      <c r="T1314" s="14">
        <f t="shared" si="125"/>
        <v>42112.411134259259</v>
      </c>
    </row>
    <row r="1315" spans="1:20" ht="4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2">
        <f t="shared" si="120"/>
        <v>0.31114999999999998</v>
      </c>
      <c r="P1315" s="10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3">
        <f t="shared" si="124"/>
        <v>42402.417986111112</v>
      </c>
      <c r="T1315" s="14">
        <f t="shared" si="125"/>
        <v>42432.417986111112</v>
      </c>
    </row>
    <row r="1316" spans="1:20" ht="48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2">
        <f t="shared" si="120"/>
        <v>1.1266666666666666E-2</v>
      </c>
      <c r="P1316" s="10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3">
        <f t="shared" si="124"/>
        <v>42604.378009259257</v>
      </c>
      <c r="T1316" s="14">
        <f t="shared" si="125"/>
        <v>42664.378009259257</v>
      </c>
    </row>
    <row r="1317" spans="1:20" ht="32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2">
        <f t="shared" si="120"/>
        <v>0.40404000000000001</v>
      </c>
      <c r="P1317" s="10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3">
        <f t="shared" si="124"/>
        <v>42278.206574074073</v>
      </c>
      <c r="T1317" s="14">
        <f t="shared" si="125"/>
        <v>42313.750000000007</v>
      </c>
    </row>
    <row r="1318" spans="1:20" ht="4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2">
        <f t="shared" si="120"/>
        <v>1.3333333333333333E-5</v>
      </c>
      <c r="P1318" s="10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3">
        <f t="shared" si="124"/>
        <v>42393.67024305556</v>
      </c>
      <c r="T1318" s="14">
        <f t="shared" si="125"/>
        <v>42428.67024305556</v>
      </c>
    </row>
    <row r="1319" spans="1:20" ht="48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2">
        <f t="shared" si="120"/>
        <v>5.7334999999999997E-2</v>
      </c>
      <c r="P1319" s="10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3">
        <f t="shared" si="124"/>
        <v>42519.943819444445</v>
      </c>
      <c r="T1319" s="14">
        <f t="shared" si="125"/>
        <v>42572.291666666664</v>
      </c>
    </row>
    <row r="1320" spans="1:20" ht="48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2">
        <f t="shared" si="120"/>
        <v>0.15325</v>
      </c>
      <c r="P1320" s="10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3">
        <f t="shared" si="124"/>
        <v>41984.751990740748</v>
      </c>
      <c r="T1320" s="14">
        <f t="shared" si="125"/>
        <v>42014.751990740748</v>
      </c>
    </row>
    <row r="1321" spans="1:20" ht="4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2">
        <f t="shared" si="120"/>
        <v>0.15103448275862069</v>
      </c>
      <c r="P1321" s="10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3">
        <f t="shared" si="124"/>
        <v>41816.520428240743</v>
      </c>
      <c r="T1321" s="14">
        <f t="shared" si="125"/>
        <v>41831.375</v>
      </c>
    </row>
    <row r="1322" spans="1:20" ht="4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2">
        <f t="shared" si="120"/>
        <v>5.0299999999999997E-3</v>
      </c>
      <c r="P1322" s="10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3">
        <f t="shared" si="124"/>
        <v>42705.398680555554</v>
      </c>
      <c r="T1322" s="14">
        <f t="shared" si="125"/>
        <v>42734.666666666664</v>
      </c>
    </row>
    <row r="1323" spans="1:20" ht="48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2">
        <f t="shared" si="120"/>
        <v>1.3028138528138528E-2</v>
      </c>
      <c r="P1323" s="10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3">
        <f t="shared" si="124"/>
        <v>42697.457604166666</v>
      </c>
      <c r="T1323" s="14">
        <f t="shared" si="125"/>
        <v>42727.457604166666</v>
      </c>
    </row>
    <row r="1324" spans="1:20" ht="4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2">
        <f t="shared" si="120"/>
        <v>3.0285714285714286E-3</v>
      </c>
      <c r="P1324" s="10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3">
        <f t="shared" si="124"/>
        <v>42115.36487268519</v>
      </c>
      <c r="T1324" s="14">
        <f t="shared" si="125"/>
        <v>42145.36487268519</v>
      </c>
    </row>
    <row r="1325" spans="1:20" ht="4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2">
        <f t="shared" si="120"/>
        <v>8.8800000000000004E-2</v>
      </c>
      <c r="P1325" s="10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3">
        <f t="shared" si="124"/>
        <v>42451.406782407408</v>
      </c>
      <c r="T1325" s="14">
        <f t="shared" si="125"/>
        <v>42485.996527777781</v>
      </c>
    </row>
    <row r="1326" spans="1:20" ht="4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2">
        <f t="shared" si="120"/>
        <v>9.8400000000000001E-2</v>
      </c>
      <c r="P1326" s="10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3">
        <f t="shared" si="124"/>
        <v>42626.342037037037</v>
      </c>
      <c r="T1326" s="14">
        <f t="shared" si="125"/>
        <v>42656.342037037037</v>
      </c>
    </row>
    <row r="1327" spans="1:20" ht="4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2">
        <f t="shared" si="120"/>
        <v>2.4299999999999999E-2</v>
      </c>
      <c r="P1327" s="10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3">
        <f t="shared" si="124"/>
        <v>42703.794386574074</v>
      </c>
      <c r="T1327" s="14">
        <f t="shared" si="125"/>
        <v>42733.794386574074</v>
      </c>
    </row>
    <row r="1328" spans="1:20" ht="4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2">
        <f t="shared" si="120"/>
        <v>1.1299999999999999E-2</v>
      </c>
      <c r="P1328" s="10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3">
        <f t="shared" si="124"/>
        <v>41974.500324074077</v>
      </c>
      <c r="T1328" s="14">
        <f t="shared" si="125"/>
        <v>42019.500324074077</v>
      </c>
    </row>
    <row r="1329" spans="1:20" ht="4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2">
        <f t="shared" si="120"/>
        <v>3.5520833333333335E-2</v>
      </c>
      <c r="P1329" s="10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3">
        <f t="shared" si="124"/>
        <v>42123.386979166673</v>
      </c>
      <c r="T1329" s="14">
        <f t="shared" si="125"/>
        <v>42153.386979166673</v>
      </c>
    </row>
    <row r="1330" spans="1:20" ht="48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2">
        <f t="shared" si="120"/>
        <v>2.3306666666666667E-2</v>
      </c>
      <c r="P1330" s="10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3">
        <f t="shared" si="124"/>
        <v>42612.351087962968</v>
      </c>
      <c r="T1330" s="14">
        <f t="shared" si="125"/>
        <v>42657.351087962968</v>
      </c>
    </row>
    <row r="1331" spans="1:20" ht="4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2">
        <f t="shared" si="120"/>
        <v>8.1600000000000006E-3</v>
      </c>
      <c r="P1331" s="10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3">
        <f t="shared" si="124"/>
        <v>41934.929918981485</v>
      </c>
      <c r="T1331" s="14">
        <f t="shared" si="125"/>
        <v>41974.971585648149</v>
      </c>
    </row>
    <row r="1332" spans="1:20" ht="4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2">
        <f t="shared" si="120"/>
        <v>0.22494285714285714</v>
      </c>
      <c r="P1332" s="10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3">
        <f t="shared" si="124"/>
        <v>42521.98505787037</v>
      </c>
      <c r="T1332" s="14">
        <f t="shared" si="125"/>
        <v>42552.875000000007</v>
      </c>
    </row>
    <row r="1333" spans="1:20" ht="4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2">
        <f t="shared" si="120"/>
        <v>1.3668E-2</v>
      </c>
      <c r="P1333" s="10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3">
        <f t="shared" si="124"/>
        <v>42569.212430555555</v>
      </c>
      <c r="T1333" s="14">
        <f t="shared" si="125"/>
        <v>42599.212430555555</v>
      </c>
    </row>
    <row r="1334" spans="1:20" ht="48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2">
        <f t="shared" si="120"/>
        <v>0</v>
      </c>
      <c r="P1334" s="10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3">
        <f t="shared" si="124"/>
        <v>42731.768611111118</v>
      </c>
      <c r="T1334" s="14">
        <f t="shared" si="125"/>
        <v>42761.768611111118</v>
      </c>
    </row>
    <row r="1335" spans="1:20" ht="4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2">
        <f t="shared" si="120"/>
        <v>0</v>
      </c>
      <c r="P1335" s="10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3">
        <f t="shared" si="124"/>
        <v>41805.815104166672</v>
      </c>
      <c r="T1335" s="14">
        <f t="shared" si="125"/>
        <v>41835.815104166672</v>
      </c>
    </row>
    <row r="1336" spans="1:20" ht="4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2">
        <f t="shared" si="120"/>
        <v>0.10754135338345865</v>
      </c>
      <c r="P1336" s="10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3">
        <f t="shared" si="124"/>
        <v>42410.482488425929</v>
      </c>
      <c r="T1336" s="14">
        <f t="shared" si="125"/>
        <v>42440.482488425929</v>
      </c>
    </row>
    <row r="1337" spans="1:20" ht="48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2">
        <f t="shared" si="120"/>
        <v>0.1976</v>
      </c>
      <c r="P1337" s="10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3">
        <f t="shared" si="124"/>
        <v>42313.644699074073</v>
      </c>
      <c r="T1337" s="14">
        <f t="shared" si="125"/>
        <v>42343.644699074073</v>
      </c>
    </row>
    <row r="1338" spans="1:20" ht="48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2">
        <f t="shared" si="120"/>
        <v>0.84946999999999995</v>
      </c>
      <c r="P1338" s="10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3">
        <f t="shared" si="124"/>
        <v>41955.57208333334</v>
      </c>
      <c r="T1338" s="14">
        <f t="shared" si="125"/>
        <v>41990.57208333334</v>
      </c>
    </row>
    <row r="1339" spans="1:20" ht="4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2">
        <f t="shared" si="120"/>
        <v>0.49381999999999998</v>
      </c>
      <c r="P1339" s="10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3">
        <f t="shared" si="124"/>
        <v>42767.285636574081</v>
      </c>
      <c r="T1339" s="14">
        <f t="shared" si="125"/>
        <v>42797.285636574081</v>
      </c>
    </row>
    <row r="1340" spans="1:20" ht="48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2">
        <f t="shared" si="120"/>
        <v>3.3033333333333331E-2</v>
      </c>
      <c r="P1340" s="10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3">
        <f t="shared" si="124"/>
        <v>42188.511956018519</v>
      </c>
      <c r="T1340" s="14">
        <f t="shared" si="125"/>
        <v>42218.511956018519</v>
      </c>
    </row>
    <row r="1341" spans="1:20" ht="32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2">
        <f t="shared" si="120"/>
        <v>6.6339999999999996E-2</v>
      </c>
      <c r="P1341" s="10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3">
        <f t="shared" si="124"/>
        <v>41936.355497685188</v>
      </c>
      <c r="T1341" s="14">
        <f t="shared" si="125"/>
        <v>41981.397164351853</v>
      </c>
    </row>
    <row r="1342" spans="1:20" ht="4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2">
        <f t="shared" si="120"/>
        <v>0</v>
      </c>
      <c r="P1342" s="10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3">
        <f t="shared" si="124"/>
        <v>41836.303854166668</v>
      </c>
      <c r="T1342" s="14">
        <f t="shared" si="125"/>
        <v>41866.303854166668</v>
      </c>
    </row>
    <row r="1343" spans="1:20" ht="48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2">
        <f t="shared" si="120"/>
        <v>0.7036</v>
      </c>
      <c r="P1343" s="10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3">
        <f t="shared" si="124"/>
        <v>42612.332372685189</v>
      </c>
      <c r="T1343" s="14">
        <f t="shared" si="125"/>
        <v>42644.332372685189</v>
      </c>
    </row>
    <row r="1344" spans="1:20" ht="4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2">
        <f t="shared" si="120"/>
        <v>2E-3</v>
      </c>
      <c r="P1344" s="10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3">
        <f t="shared" si="124"/>
        <v>42172.524756944447</v>
      </c>
      <c r="T1344" s="14">
        <f t="shared" si="125"/>
        <v>42202.524756944447</v>
      </c>
    </row>
    <row r="1345" spans="1:20" ht="48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2">
        <f t="shared" si="120"/>
        <v>1.02298</v>
      </c>
      <c r="P1345" s="10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3">
        <f t="shared" si="124"/>
        <v>42542.234756944446</v>
      </c>
      <c r="T1345" s="14">
        <f t="shared" si="125"/>
        <v>42600.874305555561</v>
      </c>
    </row>
    <row r="1346" spans="1:20" ht="4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2">
        <f t="shared" si="120"/>
        <v>3.7773333333333334</v>
      </c>
      <c r="P1346" s="10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3">
        <f t="shared" si="124"/>
        <v>42522.498136574075</v>
      </c>
      <c r="T1346" s="14">
        <f t="shared" si="125"/>
        <v>42551.498136574075</v>
      </c>
    </row>
    <row r="1347" spans="1:20" ht="4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2">
        <f t="shared" ref="O1347:O1410" si="126">E1347/D1347</f>
        <v>1.25</v>
      </c>
      <c r="P1347" s="10">
        <f t="shared" ref="P1347:P1410" si="127">E1347/L1347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RIGHT(N1347,LEN(N1347)-FIND("/",N1347))</f>
        <v>nonfiction</v>
      </c>
      <c r="S1347" s="13">
        <f t="shared" ref="S1347:S1410" si="130">(J1347/86400)+25569+(-7/24)</f>
        <v>41799.522673611114</v>
      </c>
      <c r="T1347" s="14">
        <f t="shared" ref="T1347:T1410" si="131">(I1347/86400)+25569+(-7/24)</f>
        <v>41834.522673611114</v>
      </c>
    </row>
    <row r="1348" spans="1:20" ht="4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2">
        <f t="shared" si="126"/>
        <v>1.473265306122449</v>
      </c>
      <c r="P1348" s="10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3">
        <f t="shared" si="130"/>
        <v>41421.784155092595</v>
      </c>
      <c r="T1348" s="14">
        <f t="shared" si="131"/>
        <v>41451.784155092595</v>
      </c>
    </row>
    <row r="1349" spans="1:20" ht="4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2">
        <f t="shared" si="126"/>
        <v>1.022</v>
      </c>
      <c r="P1349" s="10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3">
        <f t="shared" si="130"/>
        <v>42040.346354166664</v>
      </c>
      <c r="T1349" s="14">
        <f t="shared" si="131"/>
        <v>42070.346354166664</v>
      </c>
    </row>
    <row r="1350" spans="1:20" ht="4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2">
        <f t="shared" si="126"/>
        <v>1.018723404255319</v>
      </c>
      <c r="P1350" s="10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3">
        <f t="shared" si="130"/>
        <v>41963.214502314819</v>
      </c>
      <c r="T1350" s="14">
        <f t="shared" si="131"/>
        <v>41991.214502314819</v>
      </c>
    </row>
    <row r="1351" spans="1:20" ht="4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2">
        <f t="shared" si="126"/>
        <v>2.0419999999999998</v>
      </c>
      <c r="P1351" s="10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3">
        <f t="shared" si="130"/>
        <v>42317.040914351855</v>
      </c>
      <c r="T1351" s="14">
        <f t="shared" si="131"/>
        <v>42353.999305555561</v>
      </c>
    </row>
    <row r="1352" spans="1:20" ht="4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2">
        <f t="shared" si="126"/>
        <v>1.0405</v>
      </c>
      <c r="P1352" s="10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3">
        <f t="shared" si="130"/>
        <v>42333.721458333333</v>
      </c>
      <c r="T1352" s="14">
        <f t="shared" si="131"/>
        <v>42363.721458333333</v>
      </c>
    </row>
    <row r="1353" spans="1:20" ht="32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2">
        <f t="shared" si="126"/>
        <v>1.0126500000000001</v>
      </c>
      <c r="P1353" s="10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3">
        <f t="shared" si="130"/>
        <v>42382.448425925926</v>
      </c>
      <c r="T1353" s="14">
        <f t="shared" si="131"/>
        <v>42412.448425925926</v>
      </c>
    </row>
    <row r="1354" spans="1:20" ht="48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2">
        <f t="shared" si="126"/>
        <v>1.3613999999999999</v>
      </c>
      <c r="P1354" s="10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3">
        <f t="shared" si="130"/>
        <v>42200.286643518521</v>
      </c>
      <c r="T1354" s="14">
        <f t="shared" si="131"/>
        <v>42251.874305555561</v>
      </c>
    </row>
    <row r="1355" spans="1:20" ht="32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2">
        <f t="shared" si="126"/>
        <v>1.3360000000000001</v>
      </c>
      <c r="P1355" s="10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3">
        <f t="shared" si="130"/>
        <v>41308.826250000006</v>
      </c>
      <c r="T1355" s="14">
        <f t="shared" si="131"/>
        <v>41343.708333333336</v>
      </c>
    </row>
    <row r="1356" spans="1:20" ht="4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2">
        <f t="shared" si="126"/>
        <v>1.3025</v>
      </c>
      <c r="P1356" s="10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3">
        <f t="shared" si="130"/>
        <v>42502.515960648154</v>
      </c>
      <c r="T1356" s="14">
        <f t="shared" si="131"/>
        <v>42532.515960648154</v>
      </c>
    </row>
    <row r="1357" spans="1:20" ht="48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2">
        <f t="shared" si="126"/>
        <v>1.2267999999999999</v>
      </c>
      <c r="P1357" s="10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3">
        <f t="shared" si="130"/>
        <v>41212.963020833333</v>
      </c>
      <c r="T1357" s="14">
        <f t="shared" si="131"/>
        <v>41243.125</v>
      </c>
    </row>
    <row r="1358" spans="1:20" ht="4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2">
        <f t="shared" si="126"/>
        <v>1.8281058823529412</v>
      </c>
      <c r="P1358" s="10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3">
        <f t="shared" si="130"/>
        <v>41429.74722222222</v>
      </c>
      <c r="T1358" s="14">
        <f t="shared" si="131"/>
        <v>41459.74722222222</v>
      </c>
    </row>
    <row r="1359" spans="1:20" ht="4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2">
        <f t="shared" si="126"/>
        <v>1.2529999999999999</v>
      </c>
      <c r="P1359" s="10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3">
        <f t="shared" si="130"/>
        <v>41304.670567129629</v>
      </c>
      <c r="T1359" s="14">
        <f t="shared" si="131"/>
        <v>41333.957638888889</v>
      </c>
    </row>
    <row r="1360" spans="1:20" ht="4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2">
        <f t="shared" si="126"/>
        <v>1.1166666666666667</v>
      </c>
      <c r="P1360" s="10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3">
        <f t="shared" si="130"/>
        <v>40689.27920138889</v>
      </c>
      <c r="T1360" s="14">
        <f t="shared" si="131"/>
        <v>40719.27920138889</v>
      </c>
    </row>
    <row r="1361" spans="1:20" ht="4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2">
        <f t="shared" si="126"/>
        <v>1.1575757575757575</v>
      </c>
      <c r="P1361" s="10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3">
        <f t="shared" si="130"/>
        <v>40668.523032407407</v>
      </c>
      <c r="T1361" s="14">
        <f t="shared" si="131"/>
        <v>40730.523032407407</v>
      </c>
    </row>
    <row r="1362" spans="1:20" ht="32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2">
        <f t="shared" si="126"/>
        <v>1.732</v>
      </c>
      <c r="P1362" s="10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3">
        <f t="shared" si="130"/>
        <v>41095.609027777777</v>
      </c>
      <c r="T1362" s="14">
        <f t="shared" si="131"/>
        <v>41123.609027777777</v>
      </c>
    </row>
    <row r="1363" spans="1:20" ht="4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2">
        <f t="shared" si="126"/>
        <v>1.2598333333333334</v>
      </c>
      <c r="P1363" s="10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3">
        <f t="shared" si="130"/>
        <v>41781.425601851857</v>
      </c>
      <c r="T1363" s="14">
        <f t="shared" si="131"/>
        <v>41811.425601851857</v>
      </c>
    </row>
    <row r="1364" spans="1:20" ht="32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2">
        <f t="shared" si="126"/>
        <v>1.091</v>
      </c>
      <c r="P1364" s="10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3">
        <f t="shared" si="130"/>
        <v>41464.64271990741</v>
      </c>
      <c r="T1364" s="14">
        <f t="shared" si="131"/>
        <v>41524.64271990741</v>
      </c>
    </row>
    <row r="1365" spans="1:20" ht="4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2">
        <f t="shared" si="126"/>
        <v>1</v>
      </c>
      <c r="P1365" s="10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3">
        <f t="shared" si="130"/>
        <v>42396.552395833336</v>
      </c>
      <c r="T1365" s="14">
        <f t="shared" si="131"/>
        <v>42415.040972222225</v>
      </c>
    </row>
    <row r="1366" spans="1:20" ht="48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2">
        <f t="shared" si="126"/>
        <v>1.1864285714285714</v>
      </c>
      <c r="P1366" s="10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3">
        <f t="shared" si="130"/>
        <v>41951.404004629636</v>
      </c>
      <c r="T1366" s="14">
        <f t="shared" si="131"/>
        <v>42011.404004629636</v>
      </c>
    </row>
    <row r="1367" spans="1:20" ht="4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2">
        <f t="shared" si="126"/>
        <v>1.0026666666666666</v>
      </c>
      <c r="P1367" s="10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3">
        <f t="shared" si="130"/>
        <v>42049.441574074073</v>
      </c>
      <c r="T1367" s="14">
        <f t="shared" si="131"/>
        <v>42079.399907407409</v>
      </c>
    </row>
    <row r="1368" spans="1:20" ht="16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2">
        <f t="shared" si="126"/>
        <v>1.2648920000000001</v>
      </c>
      <c r="P1368" s="10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3">
        <f t="shared" si="130"/>
        <v>41924.704432870371</v>
      </c>
      <c r="T1368" s="14">
        <f t="shared" si="131"/>
        <v>41969.746099537042</v>
      </c>
    </row>
    <row r="1369" spans="1:20" ht="4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2">
        <f t="shared" si="126"/>
        <v>1.1426000000000001</v>
      </c>
      <c r="P1369" s="10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3">
        <f t="shared" si="130"/>
        <v>42291.711226851854</v>
      </c>
      <c r="T1369" s="14">
        <f t="shared" si="131"/>
        <v>42321.752893518518</v>
      </c>
    </row>
    <row r="1370" spans="1:20" ht="4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2">
        <f t="shared" si="126"/>
        <v>1.107</v>
      </c>
      <c r="P1370" s="10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3">
        <f t="shared" si="130"/>
        <v>42145.899236111109</v>
      </c>
      <c r="T1370" s="14">
        <f t="shared" si="131"/>
        <v>42169.899236111109</v>
      </c>
    </row>
    <row r="1371" spans="1:20" ht="4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2">
        <f t="shared" si="126"/>
        <v>1.0534805315203954</v>
      </c>
      <c r="P1371" s="10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3">
        <f t="shared" si="130"/>
        <v>41710.302615740744</v>
      </c>
      <c r="T1371" s="14">
        <f t="shared" si="131"/>
        <v>41740.302615740744</v>
      </c>
    </row>
    <row r="1372" spans="1:20" ht="32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2">
        <f t="shared" si="126"/>
        <v>1.0366666666666666</v>
      </c>
      <c r="P1372" s="10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3">
        <f t="shared" si="130"/>
        <v>41547.711689814816</v>
      </c>
      <c r="T1372" s="14">
        <f t="shared" si="131"/>
        <v>41562.711689814816</v>
      </c>
    </row>
    <row r="1373" spans="1:20" ht="4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2">
        <f t="shared" si="126"/>
        <v>1.0708672667523933</v>
      </c>
      <c r="P1373" s="10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3">
        <f t="shared" si="130"/>
        <v>42101.466921296298</v>
      </c>
      <c r="T1373" s="14">
        <f t="shared" si="131"/>
        <v>42131.466921296298</v>
      </c>
    </row>
    <row r="1374" spans="1:20" ht="16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2">
        <f t="shared" si="126"/>
        <v>1.24</v>
      </c>
      <c r="P1374" s="10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3">
        <f t="shared" si="130"/>
        <v>41072.448287037041</v>
      </c>
      <c r="T1374" s="14">
        <f t="shared" si="131"/>
        <v>41102.448287037041</v>
      </c>
    </row>
    <row r="1375" spans="1:20" ht="32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2">
        <f t="shared" si="126"/>
        <v>1.0501</v>
      </c>
      <c r="P1375" s="10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3">
        <f t="shared" si="130"/>
        <v>42704.660104166665</v>
      </c>
      <c r="T1375" s="14">
        <f t="shared" si="131"/>
        <v>42734.660104166665</v>
      </c>
    </row>
    <row r="1376" spans="1:20" ht="4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2">
        <f t="shared" si="126"/>
        <v>1.8946666666666667</v>
      </c>
      <c r="P1376" s="10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3">
        <f t="shared" si="130"/>
        <v>42423.87023148148</v>
      </c>
      <c r="T1376" s="14">
        <f t="shared" si="131"/>
        <v>42453.828564814816</v>
      </c>
    </row>
    <row r="1377" spans="1:20" ht="48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2">
        <f t="shared" si="126"/>
        <v>1.7132499999999999</v>
      </c>
      <c r="P1377" s="10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3">
        <f t="shared" si="130"/>
        <v>42719.774525462963</v>
      </c>
      <c r="T1377" s="14">
        <f t="shared" si="131"/>
        <v>42749.774525462963</v>
      </c>
    </row>
    <row r="1378" spans="1:20" ht="32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2">
        <f t="shared" si="126"/>
        <v>2.5248648648648651</v>
      </c>
      <c r="P1378" s="10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3">
        <f t="shared" si="130"/>
        <v>42677.377384259256</v>
      </c>
      <c r="T1378" s="14">
        <f t="shared" si="131"/>
        <v>42707.419050925928</v>
      </c>
    </row>
    <row r="1379" spans="1:20" ht="4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2">
        <f t="shared" si="126"/>
        <v>1.1615384615384616</v>
      </c>
      <c r="P1379" s="10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3">
        <f t="shared" si="130"/>
        <v>42746.927893518521</v>
      </c>
      <c r="T1379" s="14">
        <f t="shared" si="131"/>
        <v>42768.882638888892</v>
      </c>
    </row>
    <row r="1380" spans="1:20" ht="16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2">
        <f t="shared" si="126"/>
        <v>2.0335000000000001</v>
      </c>
      <c r="P1380" s="10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3">
        <f t="shared" si="130"/>
        <v>42568.467708333337</v>
      </c>
      <c r="T1380" s="14">
        <f t="shared" si="131"/>
        <v>42583.467708333337</v>
      </c>
    </row>
    <row r="1381" spans="1:20" ht="32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2">
        <f t="shared" si="126"/>
        <v>1.1160000000000001</v>
      </c>
      <c r="P1381" s="10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3">
        <f t="shared" si="130"/>
        <v>42130.199953703705</v>
      </c>
      <c r="T1381" s="14">
        <f t="shared" si="131"/>
        <v>42160.199953703705</v>
      </c>
    </row>
    <row r="1382" spans="1:20" ht="32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2">
        <f t="shared" si="126"/>
        <v>4.24</v>
      </c>
      <c r="P1382" s="10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3">
        <f t="shared" si="130"/>
        <v>42141.471134259256</v>
      </c>
      <c r="T1382" s="14">
        <f t="shared" si="131"/>
        <v>42163.791666666664</v>
      </c>
    </row>
    <row r="1383" spans="1:20" ht="48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2">
        <f t="shared" si="126"/>
        <v>1.071</v>
      </c>
      <c r="P1383" s="10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3">
        <f t="shared" si="130"/>
        <v>42702.922743055555</v>
      </c>
      <c r="T1383" s="14">
        <f t="shared" si="131"/>
        <v>42732.922743055555</v>
      </c>
    </row>
    <row r="1384" spans="1:20" ht="4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2">
        <f t="shared" si="126"/>
        <v>1.043625</v>
      </c>
      <c r="P1384" s="10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3">
        <f t="shared" si="130"/>
        <v>41370.508518518523</v>
      </c>
      <c r="T1384" s="14">
        <f t="shared" si="131"/>
        <v>41400.508518518523</v>
      </c>
    </row>
    <row r="1385" spans="1:20" ht="48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2">
        <f t="shared" si="126"/>
        <v>2.124090909090909</v>
      </c>
      <c r="P1385" s="10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3">
        <f t="shared" si="130"/>
        <v>42706.783310185187</v>
      </c>
      <c r="T1385" s="14">
        <f t="shared" si="131"/>
        <v>42726.783310185187</v>
      </c>
    </row>
    <row r="1386" spans="1:20" ht="4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2">
        <f t="shared" si="126"/>
        <v>1.2408571428571429</v>
      </c>
      <c r="P1386" s="10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3">
        <f t="shared" si="130"/>
        <v>42160.443541666667</v>
      </c>
      <c r="T1386" s="14">
        <f t="shared" si="131"/>
        <v>42190.443541666667</v>
      </c>
    </row>
    <row r="1387" spans="1:20" ht="4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2">
        <f t="shared" si="126"/>
        <v>1.10406125</v>
      </c>
      <c r="P1387" s="10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3">
        <f t="shared" si="130"/>
        <v>42433.397233796299</v>
      </c>
      <c r="T1387" s="14">
        <f t="shared" si="131"/>
        <v>42489.21597222222</v>
      </c>
    </row>
    <row r="1388" spans="1:20" ht="32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2">
        <f t="shared" si="126"/>
        <v>2.1875</v>
      </c>
      <c r="P1388" s="10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3">
        <f t="shared" si="130"/>
        <v>42184.355196759258</v>
      </c>
      <c r="T1388" s="14">
        <f t="shared" si="131"/>
        <v>42214.355196759258</v>
      </c>
    </row>
    <row r="1389" spans="1:20" ht="48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2">
        <f t="shared" si="126"/>
        <v>1.36625</v>
      </c>
      <c r="P1389" s="10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3">
        <f t="shared" si="130"/>
        <v>42126.629571759266</v>
      </c>
      <c r="T1389" s="14">
        <f t="shared" si="131"/>
        <v>42157.895833333336</v>
      </c>
    </row>
    <row r="1390" spans="1:20" ht="4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2">
        <f t="shared" si="126"/>
        <v>1.348074</v>
      </c>
      <c r="P1390" s="10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3">
        <f t="shared" si="130"/>
        <v>42634.323113425933</v>
      </c>
      <c r="T1390" s="14">
        <f t="shared" si="131"/>
        <v>42660.384722222225</v>
      </c>
    </row>
    <row r="1391" spans="1:20" ht="32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2">
        <f t="shared" si="126"/>
        <v>1.454</v>
      </c>
      <c r="P1391" s="10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3">
        <f t="shared" si="130"/>
        <v>42565.189317129632</v>
      </c>
      <c r="T1391" s="14">
        <f t="shared" si="131"/>
        <v>42595.189317129632</v>
      </c>
    </row>
    <row r="1392" spans="1:20" ht="4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2">
        <f t="shared" si="126"/>
        <v>1.0910714285714285</v>
      </c>
      <c r="P1392" s="10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3">
        <f t="shared" si="130"/>
        <v>42087.511643518526</v>
      </c>
      <c r="T1392" s="14">
        <f t="shared" si="131"/>
        <v>42121.425000000003</v>
      </c>
    </row>
    <row r="1393" spans="1:20" ht="4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2">
        <f t="shared" si="126"/>
        <v>1.1020000000000001</v>
      </c>
      <c r="P1393" s="10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3">
        <f t="shared" si="130"/>
        <v>42193.35900462963</v>
      </c>
      <c r="T1393" s="14">
        <f t="shared" si="131"/>
        <v>42237.915972222225</v>
      </c>
    </row>
    <row r="1394" spans="1:20" ht="4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2">
        <f t="shared" si="126"/>
        <v>1.1364000000000001</v>
      </c>
      <c r="P1394" s="10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3">
        <f t="shared" si="130"/>
        <v>42400.863263888888</v>
      </c>
      <c r="T1394" s="14">
        <f t="shared" si="131"/>
        <v>42431.863263888888</v>
      </c>
    </row>
    <row r="1395" spans="1:20" ht="16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2">
        <f t="shared" si="126"/>
        <v>1.0235000000000001</v>
      </c>
      <c r="P1395" s="10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3">
        <f t="shared" si="130"/>
        <v>42553.3903125</v>
      </c>
      <c r="T1395" s="14">
        <f t="shared" si="131"/>
        <v>42583.3903125</v>
      </c>
    </row>
    <row r="1396" spans="1:20" ht="4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2">
        <f t="shared" si="126"/>
        <v>1.2213333333333334</v>
      </c>
      <c r="P1396" s="10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3">
        <f t="shared" si="130"/>
        <v>42751.853310185186</v>
      </c>
      <c r="T1396" s="14">
        <f t="shared" si="131"/>
        <v>42794.833333333336</v>
      </c>
    </row>
    <row r="1397" spans="1:20" ht="16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2">
        <f t="shared" si="126"/>
        <v>1.1188571428571428</v>
      </c>
      <c r="P1397" s="10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3">
        <f t="shared" si="130"/>
        <v>42719.616678240745</v>
      </c>
      <c r="T1397" s="14">
        <f t="shared" si="131"/>
        <v>42749.616678240745</v>
      </c>
    </row>
    <row r="1398" spans="1:20" ht="4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2">
        <f t="shared" si="126"/>
        <v>1.073</v>
      </c>
      <c r="P1398" s="10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3">
        <f t="shared" si="130"/>
        <v>42018.706967592596</v>
      </c>
      <c r="T1398" s="14">
        <f t="shared" si="131"/>
        <v>42048.706967592596</v>
      </c>
    </row>
    <row r="1399" spans="1:20" ht="4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2">
        <f t="shared" si="126"/>
        <v>1.1385000000000001</v>
      </c>
      <c r="P1399" s="10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3">
        <f t="shared" si="130"/>
        <v>42640.626273148147</v>
      </c>
      <c r="T1399" s="14">
        <f t="shared" si="131"/>
        <v>42670.59652777778</v>
      </c>
    </row>
    <row r="1400" spans="1:20" ht="4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2">
        <f t="shared" si="126"/>
        <v>1.0968181818181819</v>
      </c>
      <c r="P1400" s="10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3">
        <f t="shared" si="130"/>
        <v>42526.582569444443</v>
      </c>
      <c r="T1400" s="14">
        <f t="shared" si="131"/>
        <v>42556.582569444443</v>
      </c>
    </row>
    <row r="1401" spans="1:20" ht="4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2">
        <f t="shared" si="126"/>
        <v>1.2614444444444444</v>
      </c>
      <c r="P1401" s="10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3">
        <f t="shared" si="130"/>
        <v>41888.712650462963</v>
      </c>
      <c r="T1401" s="14">
        <f t="shared" si="131"/>
        <v>41918.712650462963</v>
      </c>
    </row>
    <row r="1402" spans="1:20" ht="4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2">
        <f t="shared" si="126"/>
        <v>1.6742857142857144</v>
      </c>
      <c r="P1402" s="10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3">
        <f t="shared" si="130"/>
        <v>42498.049456018525</v>
      </c>
      <c r="T1402" s="14">
        <f t="shared" si="131"/>
        <v>42532.937500000007</v>
      </c>
    </row>
    <row r="1403" spans="1:20" ht="48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2">
        <f t="shared" si="126"/>
        <v>4.9652000000000003</v>
      </c>
      <c r="P1403" s="10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3">
        <f t="shared" si="130"/>
        <v>41399.704560185186</v>
      </c>
      <c r="T1403" s="14">
        <f t="shared" si="131"/>
        <v>41420.704560185186</v>
      </c>
    </row>
    <row r="1404" spans="1:20" ht="4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2">
        <f t="shared" si="126"/>
        <v>1.0915999999999999</v>
      </c>
      <c r="P1404" s="10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3">
        <f t="shared" si="130"/>
        <v>42064.761701388888</v>
      </c>
      <c r="T1404" s="14">
        <f t="shared" si="131"/>
        <v>42124.720034722224</v>
      </c>
    </row>
    <row r="1405" spans="1:20" ht="4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2">
        <f t="shared" si="126"/>
        <v>1.0257499999999999</v>
      </c>
      <c r="P1405" s="10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3">
        <f t="shared" si="130"/>
        <v>41450.771238425928</v>
      </c>
      <c r="T1405" s="14">
        <f t="shared" si="131"/>
        <v>41480.771238425928</v>
      </c>
    </row>
    <row r="1406" spans="1:20" ht="4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2">
        <f t="shared" si="126"/>
        <v>1.6620689655172414E-2</v>
      </c>
      <c r="P1406" s="10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3">
        <f t="shared" si="130"/>
        <v>42032.218576388892</v>
      </c>
      <c r="T1406" s="14">
        <f t="shared" si="131"/>
        <v>42057.218576388892</v>
      </c>
    </row>
    <row r="1407" spans="1:20" ht="32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2">
        <f t="shared" si="126"/>
        <v>4.1999999999999997E-3</v>
      </c>
      <c r="P1407" s="10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3">
        <f t="shared" si="130"/>
        <v>41941.388900462967</v>
      </c>
      <c r="T1407" s="14">
        <f t="shared" si="131"/>
        <v>41971.430567129632</v>
      </c>
    </row>
    <row r="1408" spans="1:20" ht="16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2">
        <f t="shared" si="126"/>
        <v>1.25E-3</v>
      </c>
      <c r="P1408" s="10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3">
        <f t="shared" si="130"/>
        <v>42297.141284722224</v>
      </c>
      <c r="T1408" s="14">
        <f t="shared" si="131"/>
        <v>42350.125000000007</v>
      </c>
    </row>
    <row r="1409" spans="1:20" ht="4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2">
        <f t="shared" si="126"/>
        <v>5.0000000000000001E-3</v>
      </c>
      <c r="P1409" s="10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3">
        <f t="shared" si="130"/>
        <v>41838.245115740741</v>
      </c>
      <c r="T1409" s="14">
        <f t="shared" si="131"/>
        <v>41863.245115740741</v>
      </c>
    </row>
    <row r="1410" spans="1:20" ht="4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2">
        <f t="shared" si="126"/>
        <v>7.1999999999999995E-2</v>
      </c>
      <c r="P1410" s="10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3">
        <f t="shared" si="130"/>
        <v>42291.580509259256</v>
      </c>
      <c r="T1410" s="14">
        <f t="shared" si="131"/>
        <v>42321.622175925928</v>
      </c>
    </row>
    <row r="1411" spans="1:20" ht="4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2">
        <f t="shared" ref="O1411:O1474" si="132">E1411/D1411</f>
        <v>0</v>
      </c>
      <c r="P1411" s="10" t="e">
        <f t="shared" ref="P1411:P1474" si="133">E1411/L1411</f>
        <v>#DIV/0!</v>
      </c>
      <c r="Q1411" s="3" t="str">
        <f t="shared" ref="Q1411:Q1474" si="134">LEFT(N1411,FIND("/",N1411)-1)</f>
        <v>publishing</v>
      </c>
      <c r="R1411" s="3" t="str">
        <f t="shared" ref="R1411:R1474" si="135">RIGHT(N1411,LEN(N1411)-FIND("/",N1411))</f>
        <v>translations</v>
      </c>
      <c r="S1411" s="13">
        <f t="shared" ref="S1411:S1474" si="136">(J1411/86400)+25569+(-7/24)</f>
        <v>41944.841840277782</v>
      </c>
      <c r="T1411" s="14">
        <f t="shared" ref="T1411:T1474" si="137">(I1411/86400)+25569+(-7/24)</f>
        <v>42004.883506944447</v>
      </c>
    </row>
    <row r="1412" spans="1:20" ht="48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2">
        <f t="shared" si="132"/>
        <v>1.6666666666666666E-4</v>
      </c>
      <c r="P1412" s="10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3">
        <f t="shared" si="136"/>
        <v>42479.02685185185</v>
      </c>
      <c r="T1412" s="14">
        <f t="shared" si="137"/>
        <v>42524.02685185185</v>
      </c>
    </row>
    <row r="1413" spans="1:20" ht="48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2">
        <f t="shared" si="132"/>
        <v>2.3333333333333335E-3</v>
      </c>
      <c r="P1413" s="10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3">
        <f t="shared" si="136"/>
        <v>42012.767361111117</v>
      </c>
      <c r="T1413" s="14">
        <f t="shared" si="137"/>
        <v>42040.767361111117</v>
      </c>
    </row>
    <row r="1414" spans="1:20" ht="32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2">
        <f t="shared" si="132"/>
        <v>4.5714285714285714E-2</v>
      </c>
      <c r="P1414" s="10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3">
        <f t="shared" si="136"/>
        <v>41946.771979166668</v>
      </c>
      <c r="T1414" s="14">
        <f t="shared" si="137"/>
        <v>41976.771979166668</v>
      </c>
    </row>
    <row r="1415" spans="1:20" ht="48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2">
        <f t="shared" si="132"/>
        <v>0.05</v>
      </c>
      <c r="P1415" s="10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3">
        <f t="shared" si="136"/>
        <v>42360.145486111112</v>
      </c>
      <c r="T1415" s="14">
        <f t="shared" si="137"/>
        <v>42420.145486111112</v>
      </c>
    </row>
    <row r="1416" spans="1:20" ht="4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2">
        <f t="shared" si="132"/>
        <v>2E-3</v>
      </c>
      <c r="P1416" s="10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3">
        <f t="shared" si="136"/>
        <v>42707.961423611116</v>
      </c>
      <c r="T1416" s="14">
        <f t="shared" si="137"/>
        <v>42737.961423611116</v>
      </c>
    </row>
    <row r="1417" spans="1:20" ht="4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2">
        <f t="shared" si="132"/>
        <v>0.18181818181818182</v>
      </c>
      <c r="P1417" s="10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3">
        <f t="shared" si="136"/>
        <v>42192.384155092594</v>
      </c>
      <c r="T1417" s="14">
        <f t="shared" si="137"/>
        <v>42232.384155092594</v>
      </c>
    </row>
    <row r="1418" spans="1:20" ht="4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2">
        <f t="shared" si="132"/>
        <v>0</v>
      </c>
      <c r="P1418" s="10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3">
        <f t="shared" si="136"/>
        <v>42299.634479166671</v>
      </c>
      <c r="T1418" s="14">
        <f t="shared" si="137"/>
        <v>42329.676145833335</v>
      </c>
    </row>
    <row r="1419" spans="1:20" ht="4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2">
        <f t="shared" si="132"/>
        <v>1.2222222222222223E-2</v>
      </c>
      <c r="P1419" s="10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3">
        <f t="shared" si="136"/>
        <v>42231.858495370376</v>
      </c>
      <c r="T1419" s="14">
        <f t="shared" si="137"/>
        <v>42262.174305555556</v>
      </c>
    </row>
    <row r="1420" spans="1:20" ht="64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2">
        <f t="shared" si="132"/>
        <v>2E-3</v>
      </c>
      <c r="P1420" s="10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3">
        <f t="shared" si="136"/>
        <v>42395.16474537037</v>
      </c>
      <c r="T1420" s="14">
        <f t="shared" si="137"/>
        <v>42425.16474537037</v>
      </c>
    </row>
    <row r="1421" spans="1:20" ht="48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2">
        <f t="shared" si="132"/>
        <v>7.0634920634920634E-2</v>
      </c>
      <c r="P1421" s="10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3">
        <f t="shared" si="136"/>
        <v>42622.164571759262</v>
      </c>
      <c r="T1421" s="14">
        <f t="shared" si="137"/>
        <v>42652.164571759262</v>
      </c>
    </row>
    <row r="1422" spans="1:20" ht="16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2">
        <f t="shared" si="132"/>
        <v>2.7272727272727271E-2</v>
      </c>
      <c r="P1422" s="10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3">
        <f t="shared" si="136"/>
        <v>42524.375995370377</v>
      </c>
      <c r="T1422" s="14">
        <f t="shared" si="137"/>
        <v>42549.375995370377</v>
      </c>
    </row>
    <row r="1423" spans="1:20" ht="4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2">
        <f t="shared" si="132"/>
        <v>1E-3</v>
      </c>
      <c r="P1423" s="10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3">
        <f t="shared" si="136"/>
        <v>42013.62394675926</v>
      </c>
      <c r="T1423" s="14">
        <f t="shared" si="137"/>
        <v>42043.62394675926</v>
      </c>
    </row>
    <row r="1424" spans="1:20" ht="4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2">
        <f t="shared" si="132"/>
        <v>1.0399999999999999E-3</v>
      </c>
      <c r="P1424" s="10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3">
        <f t="shared" si="136"/>
        <v>42603.947962962964</v>
      </c>
      <c r="T1424" s="14">
        <f t="shared" si="137"/>
        <v>42633.947962962964</v>
      </c>
    </row>
    <row r="1425" spans="1:20" ht="4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2">
        <f t="shared" si="132"/>
        <v>3.3333333333333335E-3</v>
      </c>
      <c r="P1425" s="10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3">
        <f t="shared" si="136"/>
        <v>42340.068645833337</v>
      </c>
      <c r="T1425" s="14">
        <f t="shared" si="137"/>
        <v>42370.068645833337</v>
      </c>
    </row>
    <row r="1426" spans="1:20" ht="4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2">
        <f t="shared" si="132"/>
        <v>0.2036</v>
      </c>
      <c r="P1426" s="10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3">
        <f t="shared" si="136"/>
        <v>42676.425949074073</v>
      </c>
      <c r="T1426" s="14">
        <f t="shared" si="137"/>
        <v>42689.467615740745</v>
      </c>
    </row>
    <row r="1427" spans="1:20" ht="4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2">
        <f t="shared" si="132"/>
        <v>0</v>
      </c>
      <c r="P1427" s="10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3">
        <f t="shared" si="136"/>
        <v>42092.839803240742</v>
      </c>
      <c r="T1427" s="14">
        <f t="shared" si="137"/>
        <v>42122.839803240742</v>
      </c>
    </row>
    <row r="1428" spans="1:20" ht="4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2">
        <f t="shared" si="132"/>
        <v>0</v>
      </c>
      <c r="P1428" s="10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3">
        <f t="shared" si="136"/>
        <v>42180.098611111112</v>
      </c>
      <c r="T1428" s="14">
        <f t="shared" si="137"/>
        <v>42240.098611111112</v>
      </c>
    </row>
    <row r="1429" spans="1:20" ht="48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2">
        <f t="shared" si="132"/>
        <v>8.3799999999999999E-2</v>
      </c>
      <c r="P1429" s="10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3">
        <f t="shared" si="136"/>
        <v>42601.560011574074</v>
      </c>
      <c r="T1429" s="14">
        <f t="shared" si="137"/>
        <v>42631.560011574074</v>
      </c>
    </row>
    <row r="1430" spans="1:20" ht="4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2">
        <f t="shared" si="132"/>
        <v>4.4999999999999998E-2</v>
      </c>
      <c r="P1430" s="10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3">
        <f t="shared" si="136"/>
        <v>42432.088159722225</v>
      </c>
      <c r="T1430" s="14">
        <f t="shared" si="137"/>
        <v>42462.046493055554</v>
      </c>
    </row>
    <row r="1431" spans="1:20" ht="32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2">
        <f t="shared" si="132"/>
        <v>0</v>
      </c>
      <c r="P1431" s="10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3">
        <f t="shared" si="136"/>
        <v>42073.769004629634</v>
      </c>
      <c r="T1431" s="14">
        <f t="shared" si="137"/>
        <v>42103.769004629634</v>
      </c>
    </row>
    <row r="1432" spans="1:20" ht="4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2">
        <f t="shared" si="132"/>
        <v>8.0600000000000005E-2</v>
      </c>
      <c r="P1432" s="10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3">
        <f t="shared" si="136"/>
        <v>41961.52185185186</v>
      </c>
      <c r="T1432" s="14">
        <f t="shared" si="137"/>
        <v>41992.52185185186</v>
      </c>
    </row>
    <row r="1433" spans="1:20" ht="4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2">
        <f t="shared" si="132"/>
        <v>0.31947058823529412</v>
      </c>
      <c r="P1433" s="10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3">
        <f t="shared" si="136"/>
        <v>42303.919166666667</v>
      </c>
      <c r="T1433" s="14">
        <f t="shared" si="137"/>
        <v>42333.960833333338</v>
      </c>
    </row>
    <row r="1434" spans="1:20" ht="48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2">
        <f t="shared" si="132"/>
        <v>0</v>
      </c>
      <c r="P1434" s="10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3">
        <f t="shared" si="136"/>
        <v>42175.488750000004</v>
      </c>
      <c r="T1434" s="14">
        <f t="shared" si="137"/>
        <v>42205.488750000004</v>
      </c>
    </row>
    <row r="1435" spans="1:20" ht="4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2">
        <f t="shared" si="132"/>
        <v>6.7083333333333328E-2</v>
      </c>
      <c r="P1435" s="10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3">
        <f t="shared" si="136"/>
        <v>42673.334201388891</v>
      </c>
      <c r="T1435" s="14">
        <f t="shared" si="137"/>
        <v>42714.166666666664</v>
      </c>
    </row>
    <row r="1436" spans="1:20" ht="4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2">
        <f t="shared" si="132"/>
        <v>9.987804878048781E-2</v>
      </c>
      <c r="P1436" s="10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3">
        <f t="shared" si="136"/>
        <v>42142.475439814814</v>
      </c>
      <c r="T1436" s="14">
        <f t="shared" si="137"/>
        <v>42163.333333333336</v>
      </c>
    </row>
    <row r="1437" spans="1:20" ht="32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2">
        <f t="shared" si="132"/>
        <v>1E-3</v>
      </c>
      <c r="P1437" s="10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3">
        <f t="shared" si="136"/>
        <v>42258.488657407412</v>
      </c>
      <c r="T1437" s="14">
        <f t="shared" si="137"/>
        <v>42288.488657407412</v>
      </c>
    </row>
    <row r="1438" spans="1:20" ht="4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2">
        <f t="shared" si="132"/>
        <v>7.7000000000000002E-3</v>
      </c>
      <c r="P1438" s="10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3">
        <f t="shared" si="136"/>
        <v>42391.058530092596</v>
      </c>
      <c r="T1438" s="14">
        <f t="shared" si="137"/>
        <v>42421.058530092596</v>
      </c>
    </row>
    <row r="1439" spans="1:20" ht="48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2">
        <f t="shared" si="132"/>
        <v>0.26900000000000002</v>
      </c>
      <c r="P1439" s="10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3">
        <f t="shared" si="136"/>
        <v>41796.240034722221</v>
      </c>
      <c r="T1439" s="14">
        <f t="shared" si="137"/>
        <v>41832.915972222225</v>
      </c>
    </row>
    <row r="1440" spans="1:20" ht="4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2">
        <f t="shared" si="132"/>
        <v>0.03</v>
      </c>
      <c r="P1440" s="10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3">
        <f t="shared" si="136"/>
        <v>42457.57984953704</v>
      </c>
      <c r="T1440" s="14">
        <f t="shared" si="137"/>
        <v>42487.288194444445</v>
      </c>
    </row>
    <row r="1441" spans="1:20" ht="4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2">
        <f t="shared" si="132"/>
        <v>6.6055045871559637E-2</v>
      </c>
      <c r="P1441" s="10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3">
        <f t="shared" si="136"/>
        <v>42040.538206018522</v>
      </c>
      <c r="T1441" s="14">
        <f t="shared" si="137"/>
        <v>42070.538206018522</v>
      </c>
    </row>
    <row r="1442" spans="1:20" ht="4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2">
        <f t="shared" si="132"/>
        <v>7.6923076923076926E-5</v>
      </c>
      <c r="P1442" s="10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3">
        <f t="shared" si="136"/>
        <v>42486.456747685188</v>
      </c>
      <c r="T1442" s="14">
        <f t="shared" si="137"/>
        <v>42516.456747685188</v>
      </c>
    </row>
    <row r="1443" spans="1:20" ht="48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2">
        <f t="shared" si="132"/>
        <v>1.1222222222222222E-2</v>
      </c>
      <c r="P1443" s="10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3">
        <f t="shared" si="136"/>
        <v>42198.474178240744</v>
      </c>
      <c r="T1443" s="14">
        <f t="shared" si="137"/>
        <v>42258.474178240744</v>
      </c>
    </row>
    <row r="1444" spans="1:20" ht="4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2">
        <f t="shared" si="132"/>
        <v>0</v>
      </c>
      <c r="P1444" s="10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3">
        <f t="shared" si="136"/>
        <v>42485.353680555556</v>
      </c>
      <c r="T1444" s="14">
        <f t="shared" si="137"/>
        <v>42515.353680555556</v>
      </c>
    </row>
    <row r="1445" spans="1:20" ht="48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2">
        <f t="shared" si="132"/>
        <v>0</v>
      </c>
      <c r="P1445" s="10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3">
        <f t="shared" si="136"/>
        <v>42707.634363425932</v>
      </c>
      <c r="T1445" s="14">
        <f t="shared" si="137"/>
        <v>42737.634363425932</v>
      </c>
    </row>
    <row r="1446" spans="1:20" ht="32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2">
        <f t="shared" si="132"/>
        <v>0</v>
      </c>
      <c r="P1446" s="10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3">
        <f t="shared" si="136"/>
        <v>42199.581736111119</v>
      </c>
      <c r="T1446" s="14">
        <f t="shared" si="137"/>
        <v>42259.581736111119</v>
      </c>
    </row>
    <row r="1447" spans="1:20" ht="48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2">
        <f t="shared" si="132"/>
        <v>0</v>
      </c>
      <c r="P1447" s="10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3">
        <f t="shared" si="136"/>
        <v>42139.250636574077</v>
      </c>
      <c r="T1447" s="14">
        <f t="shared" si="137"/>
        <v>42169.250636574077</v>
      </c>
    </row>
    <row r="1448" spans="1:20" ht="4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2">
        <f t="shared" si="132"/>
        <v>0</v>
      </c>
      <c r="P1448" s="10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3">
        <f t="shared" si="136"/>
        <v>42461.155995370376</v>
      </c>
      <c r="T1448" s="14">
        <f t="shared" si="137"/>
        <v>42481.155995370376</v>
      </c>
    </row>
    <row r="1449" spans="1:20" ht="32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2">
        <f t="shared" si="132"/>
        <v>1.4999999999999999E-4</v>
      </c>
      <c r="P1449" s="10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3">
        <f t="shared" si="136"/>
        <v>42529.439050925932</v>
      </c>
      <c r="T1449" s="14">
        <f t="shared" si="137"/>
        <v>42559.439050925932</v>
      </c>
    </row>
    <row r="1450" spans="1:20" ht="48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2">
        <f t="shared" si="132"/>
        <v>0</v>
      </c>
      <c r="P1450" s="10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3">
        <f t="shared" si="136"/>
        <v>42115.644884259258</v>
      </c>
      <c r="T1450" s="14">
        <f t="shared" si="137"/>
        <v>42145.934027777781</v>
      </c>
    </row>
    <row r="1451" spans="1:20" ht="48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2">
        <f t="shared" si="132"/>
        <v>0</v>
      </c>
      <c r="P1451" s="10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3">
        <f t="shared" si="136"/>
        <v>42086.519733796296</v>
      </c>
      <c r="T1451" s="14">
        <f t="shared" si="137"/>
        <v>42134.519733796296</v>
      </c>
    </row>
    <row r="1452" spans="1:20" ht="48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2">
        <f t="shared" si="132"/>
        <v>1.0000000000000001E-5</v>
      </c>
      <c r="P1452" s="10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3">
        <f t="shared" si="136"/>
        <v>42389.879594907405</v>
      </c>
      <c r="T1452" s="14">
        <f t="shared" si="137"/>
        <v>42419.879594907405</v>
      </c>
    </row>
    <row r="1453" spans="1:20" ht="32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2">
        <f t="shared" si="132"/>
        <v>1.0554089709762533E-4</v>
      </c>
      <c r="P1453" s="10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3">
        <f t="shared" si="136"/>
        <v>41931.667349537041</v>
      </c>
      <c r="T1453" s="14">
        <f t="shared" si="137"/>
        <v>41961.709016203706</v>
      </c>
    </row>
    <row r="1454" spans="1:20" ht="32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2">
        <f t="shared" si="132"/>
        <v>0</v>
      </c>
      <c r="P1454" s="10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3">
        <f t="shared" si="136"/>
        <v>41818.411608796298</v>
      </c>
      <c r="T1454" s="14">
        <f t="shared" si="137"/>
        <v>41848.411608796298</v>
      </c>
    </row>
    <row r="1455" spans="1:20" ht="4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2">
        <f t="shared" si="132"/>
        <v>0</v>
      </c>
      <c r="P1455" s="10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3">
        <f t="shared" si="136"/>
        <v>42795.404479166667</v>
      </c>
      <c r="T1455" s="14">
        <f t="shared" si="137"/>
        <v>42840.362812500003</v>
      </c>
    </row>
    <row r="1456" spans="1:20" ht="4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2">
        <f t="shared" si="132"/>
        <v>8.5714285714285719E-3</v>
      </c>
      <c r="P1456" s="10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3">
        <f t="shared" si="136"/>
        <v>42463.575000000004</v>
      </c>
      <c r="T1456" s="14">
        <f t="shared" si="137"/>
        <v>42484.624305555561</v>
      </c>
    </row>
    <row r="1457" spans="1:20" ht="48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2">
        <f t="shared" si="132"/>
        <v>0.105</v>
      </c>
      <c r="P1457" s="10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3">
        <f t="shared" si="136"/>
        <v>41832.381018518521</v>
      </c>
      <c r="T1457" s="14">
        <f t="shared" si="137"/>
        <v>41887.277083333334</v>
      </c>
    </row>
    <row r="1458" spans="1:20" ht="16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2">
        <f t="shared" si="132"/>
        <v>2.9000000000000001E-2</v>
      </c>
      <c r="P1458" s="10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3">
        <f t="shared" si="136"/>
        <v>42708.376909722225</v>
      </c>
      <c r="T1458" s="14">
        <f t="shared" si="137"/>
        <v>42738.376909722225</v>
      </c>
    </row>
    <row r="1459" spans="1:20" ht="32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2">
        <f t="shared" si="132"/>
        <v>0</v>
      </c>
      <c r="P1459" s="10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3">
        <f t="shared" si="136"/>
        <v>42289.604675925926</v>
      </c>
      <c r="T1459" s="14">
        <f t="shared" si="137"/>
        <v>42319.646342592598</v>
      </c>
    </row>
    <row r="1460" spans="1:20" ht="48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2">
        <f t="shared" si="132"/>
        <v>0</v>
      </c>
      <c r="P1460" s="10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3">
        <f t="shared" si="136"/>
        <v>41831.413888888892</v>
      </c>
      <c r="T1460" s="14">
        <f t="shared" si="137"/>
        <v>41861.875</v>
      </c>
    </row>
    <row r="1461" spans="1:20" ht="4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2">
        <f t="shared" si="132"/>
        <v>0</v>
      </c>
      <c r="P1461" s="10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3">
        <f t="shared" si="136"/>
        <v>42311.913148148153</v>
      </c>
      <c r="T1461" s="14">
        <f t="shared" si="137"/>
        <v>42340.434027777781</v>
      </c>
    </row>
    <row r="1462" spans="1:20" ht="4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2">
        <f t="shared" si="132"/>
        <v>0</v>
      </c>
      <c r="P1462" s="10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3">
        <f t="shared" si="136"/>
        <v>41915.605300925927</v>
      </c>
      <c r="T1462" s="14">
        <f t="shared" si="137"/>
        <v>41973.697916666664</v>
      </c>
    </row>
    <row r="1463" spans="1:20" ht="32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2">
        <f t="shared" si="132"/>
        <v>1.012446</v>
      </c>
      <c r="P1463" s="10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3">
        <f t="shared" si="136"/>
        <v>41899.353634259263</v>
      </c>
      <c r="T1463" s="14">
        <f t="shared" si="137"/>
        <v>41932.708333333336</v>
      </c>
    </row>
    <row r="1464" spans="1:20" ht="32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2">
        <f t="shared" si="132"/>
        <v>1.085175</v>
      </c>
      <c r="P1464" s="10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3">
        <f t="shared" si="136"/>
        <v>41344.371192129634</v>
      </c>
      <c r="T1464" s="14">
        <f t="shared" si="137"/>
        <v>41374.371192129634</v>
      </c>
    </row>
    <row r="1465" spans="1:20" ht="4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2">
        <f t="shared" si="132"/>
        <v>1.4766666666666666</v>
      </c>
      <c r="P1465" s="10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3">
        <f t="shared" si="136"/>
        <v>41326.619652777779</v>
      </c>
      <c r="T1465" s="14">
        <f t="shared" si="137"/>
        <v>41371.577986111115</v>
      </c>
    </row>
    <row r="1466" spans="1:20" ht="16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2">
        <f t="shared" si="132"/>
        <v>1.6319999999999999</v>
      </c>
      <c r="P1466" s="10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3">
        <f t="shared" si="136"/>
        <v>41291.369884259264</v>
      </c>
      <c r="T1466" s="14">
        <f t="shared" si="137"/>
        <v>41321.369884259264</v>
      </c>
    </row>
    <row r="1467" spans="1:20" ht="4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2">
        <f t="shared" si="132"/>
        <v>4.5641449999999999</v>
      </c>
      <c r="P1467" s="10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3">
        <f t="shared" si="136"/>
        <v>40959.442731481482</v>
      </c>
      <c r="T1467" s="14">
        <f t="shared" si="137"/>
        <v>40989.833333333336</v>
      </c>
    </row>
    <row r="1468" spans="1:20" ht="4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2">
        <f t="shared" si="132"/>
        <v>1.0787731249999999</v>
      </c>
      <c r="P1468" s="10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3">
        <f t="shared" si="136"/>
        <v>42339.880393518521</v>
      </c>
      <c r="T1468" s="14">
        <f t="shared" si="137"/>
        <v>42380.916666666664</v>
      </c>
    </row>
    <row r="1469" spans="1:20" ht="32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2">
        <f t="shared" si="132"/>
        <v>1.1508</v>
      </c>
      <c r="P1469" s="10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3">
        <f t="shared" si="136"/>
        <v>40933.510243055556</v>
      </c>
      <c r="T1469" s="14">
        <f t="shared" si="137"/>
        <v>40993.468576388892</v>
      </c>
    </row>
    <row r="1470" spans="1:20" ht="4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2">
        <f t="shared" si="132"/>
        <v>1.0236842105263158</v>
      </c>
      <c r="P1470" s="10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3">
        <f t="shared" si="136"/>
        <v>40645.72278935185</v>
      </c>
      <c r="T1470" s="14">
        <f t="shared" si="137"/>
        <v>40705.72278935185</v>
      </c>
    </row>
    <row r="1471" spans="1:20" ht="32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2">
        <f t="shared" si="132"/>
        <v>1.0842485875706214</v>
      </c>
      <c r="P1471" s="10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3">
        <f t="shared" si="136"/>
        <v>41290.306817129633</v>
      </c>
      <c r="T1471" s="14">
        <f t="shared" si="137"/>
        <v>41320.306817129633</v>
      </c>
    </row>
    <row r="1472" spans="1:20" ht="48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2">
        <f t="shared" si="132"/>
        <v>1.2513333333333334</v>
      </c>
      <c r="P1472" s="10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3">
        <f t="shared" si="136"/>
        <v>41250.535451388889</v>
      </c>
      <c r="T1472" s="14">
        <f t="shared" si="137"/>
        <v>41271.535451388889</v>
      </c>
    </row>
    <row r="1473" spans="1:20" ht="4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2">
        <f t="shared" si="132"/>
        <v>1.03840625</v>
      </c>
      <c r="P1473" s="10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3">
        <f t="shared" si="136"/>
        <v>42073.665902777779</v>
      </c>
      <c r="T1473" s="14">
        <f t="shared" si="137"/>
        <v>42103.665902777779</v>
      </c>
    </row>
    <row r="1474" spans="1:20" ht="48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2">
        <f t="shared" si="132"/>
        <v>1.3870400000000001</v>
      </c>
      <c r="P1474" s="10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3">
        <f t="shared" si="136"/>
        <v>41533.251192129632</v>
      </c>
      <c r="T1474" s="14">
        <f t="shared" si="137"/>
        <v>41563.251192129632</v>
      </c>
    </row>
    <row r="1475" spans="1:20" ht="16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2">
        <f t="shared" ref="O1475:O1538" si="138">E1475/D1475</f>
        <v>1.20516</v>
      </c>
      <c r="P1475" s="10">
        <f t="shared" ref="P1475:P1538" si="139">E1475/L1475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RIGHT(N1475,LEN(N1475)-FIND("/",N1475))</f>
        <v>radio &amp; podcasts</v>
      </c>
      <c r="S1475" s="13">
        <f t="shared" ref="S1475:S1538" si="142">(J1475/86400)+25569+(-7/24)</f>
        <v>40939.687951388893</v>
      </c>
      <c r="T1475" s="14">
        <f t="shared" ref="T1475:T1538" si="143">(I1475/86400)+25569+(-7/24)</f>
        <v>40969.687951388893</v>
      </c>
    </row>
    <row r="1476" spans="1:20" ht="4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2">
        <f t="shared" si="138"/>
        <v>1.1226666666666667</v>
      </c>
      <c r="P1476" s="10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3">
        <f t="shared" si="142"/>
        <v>41500.436250000006</v>
      </c>
      <c r="T1476" s="14">
        <f t="shared" si="143"/>
        <v>41530.436250000006</v>
      </c>
    </row>
    <row r="1477" spans="1:20" ht="4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2">
        <f t="shared" si="138"/>
        <v>1.8866966666666667</v>
      </c>
      <c r="P1477" s="10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3">
        <f t="shared" si="142"/>
        <v>41960.431284722225</v>
      </c>
      <c r="T1477" s="14">
        <f t="shared" si="143"/>
        <v>41992.915972222225</v>
      </c>
    </row>
    <row r="1478" spans="1:20" ht="32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2">
        <f t="shared" si="138"/>
        <v>6.6155466666666669</v>
      </c>
      <c r="P1478" s="10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3">
        <f t="shared" si="142"/>
        <v>40765.750254629631</v>
      </c>
      <c r="T1478" s="14">
        <f t="shared" si="143"/>
        <v>40795.750254629631</v>
      </c>
    </row>
    <row r="1479" spans="1:20" ht="4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2">
        <f t="shared" si="138"/>
        <v>1.1131</v>
      </c>
      <c r="P1479" s="10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3">
        <f t="shared" si="142"/>
        <v>40840.324120370373</v>
      </c>
      <c r="T1479" s="14">
        <f t="shared" si="143"/>
        <v>40899.833333333336</v>
      </c>
    </row>
    <row r="1480" spans="1:20" ht="4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2">
        <f t="shared" si="138"/>
        <v>11.8161422</v>
      </c>
      <c r="P1480" s="10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3">
        <f t="shared" si="142"/>
        <v>41394.580011574079</v>
      </c>
      <c r="T1480" s="14">
        <f t="shared" si="143"/>
        <v>41408.580011574079</v>
      </c>
    </row>
    <row r="1481" spans="1:20" ht="4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2">
        <f t="shared" si="138"/>
        <v>1.37375</v>
      </c>
      <c r="P1481" s="10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3">
        <f t="shared" si="142"/>
        <v>41754.453576388893</v>
      </c>
      <c r="T1481" s="14">
        <f t="shared" si="143"/>
        <v>41768.874305555561</v>
      </c>
    </row>
    <row r="1482" spans="1:20" ht="4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2">
        <f t="shared" si="138"/>
        <v>1.170404</v>
      </c>
      <c r="P1482" s="10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3">
        <f t="shared" si="142"/>
        <v>41464.64234953704</v>
      </c>
      <c r="T1482" s="14">
        <f t="shared" si="143"/>
        <v>41481.416666666672</v>
      </c>
    </row>
    <row r="1483" spans="1:20" ht="4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2">
        <f t="shared" si="138"/>
        <v>2.1000000000000001E-2</v>
      </c>
      <c r="P1483" s="10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3">
        <f t="shared" si="142"/>
        <v>41550.631307870375</v>
      </c>
      <c r="T1483" s="14">
        <f t="shared" si="143"/>
        <v>41580.631307870375</v>
      </c>
    </row>
    <row r="1484" spans="1:20" ht="48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2">
        <f t="shared" si="138"/>
        <v>1E-3</v>
      </c>
      <c r="P1484" s="10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3">
        <f t="shared" si="142"/>
        <v>41136.566388888888</v>
      </c>
      <c r="T1484" s="14">
        <f t="shared" si="143"/>
        <v>41159.035416666673</v>
      </c>
    </row>
    <row r="1485" spans="1:20" ht="4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2">
        <f t="shared" si="138"/>
        <v>7.1428571428571426E-3</v>
      </c>
      <c r="P1485" s="10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3">
        <f t="shared" si="142"/>
        <v>42547.901331018518</v>
      </c>
      <c r="T1485" s="14">
        <f t="shared" si="143"/>
        <v>42572.901331018518</v>
      </c>
    </row>
    <row r="1486" spans="1:20" ht="16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2">
        <f t="shared" si="138"/>
        <v>0</v>
      </c>
      <c r="P1486" s="10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3">
        <f t="shared" si="142"/>
        <v>41052.90929398148</v>
      </c>
      <c r="T1486" s="14">
        <f t="shared" si="143"/>
        <v>41111.327083333337</v>
      </c>
    </row>
    <row r="1487" spans="1:20" ht="4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2">
        <f t="shared" si="138"/>
        <v>2.2388059701492536E-2</v>
      </c>
      <c r="P1487" s="10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3">
        <f t="shared" si="142"/>
        <v>42130.504317129635</v>
      </c>
      <c r="T1487" s="14">
        <f t="shared" si="143"/>
        <v>42175.504317129635</v>
      </c>
    </row>
    <row r="1488" spans="1:20" ht="48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2">
        <f t="shared" si="138"/>
        <v>2.3999999999999998E-3</v>
      </c>
      <c r="P1488" s="10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3">
        <f t="shared" si="142"/>
        <v>42031.876863425925</v>
      </c>
      <c r="T1488" s="14">
        <f t="shared" si="143"/>
        <v>42061.876863425925</v>
      </c>
    </row>
    <row r="1489" spans="1:20" ht="4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2">
        <f t="shared" si="138"/>
        <v>0</v>
      </c>
      <c r="P1489" s="10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3">
        <f t="shared" si="142"/>
        <v>42554.625821759262</v>
      </c>
      <c r="T1489" s="14">
        <f t="shared" si="143"/>
        <v>42584.625821759262</v>
      </c>
    </row>
    <row r="1490" spans="1:20" ht="4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2">
        <f t="shared" si="138"/>
        <v>2.4E-2</v>
      </c>
      <c r="P1490" s="10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3">
        <f t="shared" si="142"/>
        <v>41614.271527777782</v>
      </c>
      <c r="T1490" s="14">
        <f t="shared" si="143"/>
        <v>41644.271527777782</v>
      </c>
    </row>
    <row r="1491" spans="1:20" ht="4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2">
        <f t="shared" si="138"/>
        <v>0</v>
      </c>
      <c r="P1491" s="10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3">
        <f t="shared" si="142"/>
        <v>41198.3200462963</v>
      </c>
      <c r="T1491" s="14">
        <f t="shared" si="143"/>
        <v>41228.361712962964</v>
      </c>
    </row>
    <row r="1492" spans="1:20" ht="4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2">
        <f t="shared" si="138"/>
        <v>0.30862068965517242</v>
      </c>
      <c r="P1492" s="10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3">
        <f t="shared" si="142"/>
        <v>41520.269375000003</v>
      </c>
      <c r="T1492" s="14">
        <f t="shared" si="143"/>
        <v>41549.269375000003</v>
      </c>
    </row>
    <row r="1493" spans="1:20" ht="32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2">
        <f t="shared" si="138"/>
        <v>8.3333333333333329E-2</v>
      </c>
      <c r="P1493" s="10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3">
        <f t="shared" si="142"/>
        <v>41991.421793981484</v>
      </c>
      <c r="T1493" s="14">
        <f t="shared" si="143"/>
        <v>42050.359722222223</v>
      </c>
    </row>
    <row r="1494" spans="1:20" ht="48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2">
        <f t="shared" si="138"/>
        <v>7.4999999999999997E-3</v>
      </c>
      <c r="P1494" s="10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3">
        <f t="shared" si="142"/>
        <v>40682.593125000007</v>
      </c>
      <c r="T1494" s="14">
        <f t="shared" si="143"/>
        <v>40712.593125000007</v>
      </c>
    </row>
    <row r="1495" spans="1:20" ht="32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2">
        <f t="shared" si="138"/>
        <v>0</v>
      </c>
      <c r="P1495" s="10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3">
        <f t="shared" si="142"/>
        <v>41411.574942129628</v>
      </c>
      <c r="T1495" s="14">
        <f t="shared" si="143"/>
        <v>41441.574942129628</v>
      </c>
    </row>
    <row r="1496" spans="1:20" ht="4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2">
        <f t="shared" si="138"/>
        <v>8.8999999999999996E-2</v>
      </c>
      <c r="P1496" s="10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3">
        <f t="shared" si="142"/>
        <v>42067.430706018517</v>
      </c>
      <c r="T1496" s="14">
        <f t="shared" si="143"/>
        <v>42097.359722222223</v>
      </c>
    </row>
    <row r="1497" spans="1:20" ht="32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2">
        <f t="shared" si="138"/>
        <v>0</v>
      </c>
      <c r="P1497" s="10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3">
        <f t="shared" si="142"/>
        <v>40752.498043981483</v>
      </c>
      <c r="T1497" s="14">
        <f t="shared" si="143"/>
        <v>40782.498043981483</v>
      </c>
    </row>
    <row r="1498" spans="1:20" ht="4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2">
        <f t="shared" si="138"/>
        <v>0</v>
      </c>
      <c r="P1498" s="10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3">
        <f t="shared" si="142"/>
        <v>41838.183553240742</v>
      </c>
      <c r="T1498" s="14">
        <f t="shared" si="143"/>
        <v>41898.183553240742</v>
      </c>
    </row>
    <row r="1499" spans="1:20" ht="4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2">
        <f t="shared" si="138"/>
        <v>6.666666666666667E-5</v>
      </c>
      <c r="P1499" s="10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3">
        <f t="shared" si="142"/>
        <v>41444.350949074076</v>
      </c>
      <c r="T1499" s="14">
        <f t="shared" si="143"/>
        <v>41486.529861111114</v>
      </c>
    </row>
    <row r="1500" spans="1:20" ht="4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2">
        <f t="shared" si="138"/>
        <v>1.9E-2</v>
      </c>
      <c r="P1500" s="10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3">
        <f t="shared" si="142"/>
        <v>41840.691875000004</v>
      </c>
      <c r="T1500" s="14">
        <f t="shared" si="143"/>
        <v>41885.691875000004</v>
      </c>
    </row>
    <row r="1501" spans="1:20" ht="4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2">
        <f t="shared" si="138"/>
        <v>2.5000000000000001E-3</v>
      </c>
      <c r="P1501" s="10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3">
        <f t="shared" si="142"/>
        <v>42526.715659722227</v>
      </c>
      <c r="T1501" s="14">
        <f t="shared" si="143"/>
        <v>42586.715659722227</v>
      </c>
    </row>
    <row r="1502" spans="1:20" ht="4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2">
        <f t="shared" si="138"/>
        <v>0.25035714285714283</v>
      </c>
      <c r="P1502" s="10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3">
        <f t="shared" si="142"/>
        <v>41365.612928240742</v>
      </c>
      <c r="T1502" s="14">
        <f t="shared" si="143"/>
        <v>41395.612928240742</v>
      </c>
    </row>
    <row r="1503" spans="1:20" ht="32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2">
        <f t="shared" si="138"/>
        <v>1.6633076923076924</v>
      </c>
      <c r="P1503" s="10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3">
        <f t="shared" si="142"/>
        <v>42163.291932870372</v>
      </c>
      <c r="T1503" s="14">
        <f t="shared" si="143"/>
        <v>42193.291932870372</v>
      </c>
    </row>
    <row r="1504" spans="1:20" ht="4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2">
        <f t="shared" si="138"/>
        <v>1.0144545454545455</v>
      </c>
      <c r="P1504" s="10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3">
        <f t="shared" si="142"/>
        <v>42426.250925925931</v>
      </c>
      <c r="T1504" s="14">
        <f t="shared" si="143"/>
        <v>42454.625000000007</v>
      </c>
    </row>
    <row r="1505" spans="1:20" ht="4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2">
        <f t="shared" si="138"/>
        <v>1.0789146666666667</v>
      </c>
      <c r="P1505" s="10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3">
        <f t="shared" si="142"/>
        <v>42606.055567129632</v>
      </c>
      <c r="T1505" s="14">
        <f t="shared" si="143"/>
        <v>42666.055567129632</v>
      </c>
    </row>
    <row r="1506" spans="1:20" ht="32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2">
        <f t="shared" si="138"/>
        <v>2.7793846153846156</v>
      </c>
      <c r="P1506" s="10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3">
        <f t="shared" si="142"/>
        <v>41772.366018518522</v>
      </c>
      <c r="T1506" s="14">
        <f t="shared" si="143"/>
        <v>41800.064583333333</v>
      </c>
    </row>
    <row r="1507" spans="1:20" ht="48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2">
        <f t="shared" si="138"/>
        <v>1.0358125</v>
      </c>
      <c r="P1507" s="10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3">
        <f t="shared" si="142"/>
        <v>42414.151655092595</v>
      </c>
      <c r="T1507" s="14">
        <f t="shared" si="143"/>
        <v>42451.542361111111</v>
      </c>
    </row>
    <row r="1508" spans="1:20" ht="4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2">
        <f t="shared" si="138"/>
        <v>1.1140000000000001</v>
      </c>
      <c r="P1508" s="10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3">
        <f t="shared" si="142"/>
        <v>41814.494259259263</v>
      </c>
      <c r="T1508" s="14">
        <f t="shared" si="143"/>
        <v>41844.494259259263</v>
      </c>
    </row>
    <row r="1509" spans="1:20" ht="48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2">
        <f t="shared" si="138"/>
        <v>2.15</v>
      </c>
      <c r="P1509" s="10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3">
        <f t="shared" si="142"/>
        <v>40254.158668981479</v>
      </c>
      <c r="T1509" s="14">
        <f t="shared" si="143"/>
        <v>40313.048611111117</v>
      </c>
    </row>
    <row r="1510" spans="1:20" ht="4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2">
        <f t="shared" si="138"/>
        <v>1.1076216216216217</v>
      </c>
      <c r="P1510" s="10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3">
        <f t="shared" si="142"/>
        <v>41786.322696759264</v>
      </c>
      <c r="T1510" s="14">
        <f t="shared" si="143"/>
        <v>41817.322696759264</v>
      </c>
    </row>
    <row r="1511" spans="1:20" ht="4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2">
        <f t="shared" si="138"/>
        <v>1.2364125714285714</v>
      </c>
      <c r="P1511" s="10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3">
        <f t="shared" si="142"/>
        <v>42751.241724537038</v>
      </c>
      <c r="T1511" s="14">
        <f t="shared" si="143"/>
        <v>42780.665972222225</v>
      </c>
    </row>
    <row r="1512" spans="1:20" ht="4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2">
        <f t="shared" si="138"/>
        <v>1.0103500000000001</v>
      </c>
      <c r="P1512" s="10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3">
        <f t="shared" si="142"/>
        <v>41809.093495370376</v>
      </c>
      <c r="T1512" s="14">
        <f t="shared" si="143"/>
        <v>41839.093495370376</v>
      </c>
    </row>
    <row r="1513" spans="1:20" ht="48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2">
        <f t="shared" si="138"/>
        <v>1.1179285714285714</v>
      </c>
      <c r="P1513" s="10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3">
        <f t="shared" si="142"/>
        <v>42296.291712962964</v>
      </c>
      <c r="T1513" s="14">
        <f t="shared" si="143"/>
        <v>42326.333379629628</v>
      </c>
    </row>
    <row r="1514" spans="1:20" ht="4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2">
        <f t="shared" si="138"/>
        <v>5.5877142857142861</v>
      </c>
      <c r="P1514" s="10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3">
        <f t="shared" si="142"/>
        <v>42741.392812500002</v>
      </c>
      <c r="T1514" s="14">
        <f t="shared" si="143"/>
        <v>42771.392812500002</v>
      </c>
    </row>
    <row r="1515" spans="1:20" ht="4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2">
        <f t="shared" si="138"/>
        <v>1.5001875</v>
      </c>
      <c r="P1515" s="10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3">
        <f t="shared" si="142"/>
        <v>41806.345671296302</v>
      </c>
      <c r="T1515" s="14">
        <f t="shared" si="143"/>
        <v>41836.345671296302</v>
      </c>
    </row>
    <row r="1516" spans="1:20" ht="4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2">
        <f t="shared" si="138"/>
        <v>1.0647599999999999</v>
      </c>
      <c r="P1516" s="10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3">
        <f t="shared" si="142"/>
        <v>42234.306018518524</v>
      </c>
      <c r="T1516" s="14">
        <f t="shared" si="143"/>
        <v>42274.306018518524</v>
      </c>
    </row>
    <row r="1517" spans="1:20" ht="4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2">
        <f t="shared" si="138"/>
        <v>1.57189</v>
      </c>
      <c r="P1517" s="10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3">
        <f t="shared" si="142"/>
        <v>42414.961770833332</v>
      </c>
      <c r="T1517" s="14">
        <f t="shared" si="143"/>
        <v>42444.920104166667</v>
      </c>
    </row>
    <row r="1518" spans="1:20" ht="4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2">
        <f t="shared" si="138"/>
        <v>1.0865882352941176</v>
      </c>
      <c r="P1518" s="10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3">
        <f t="shared" si="142"/>
        <v>42619.174675925933</v>
      </c>
      <c r="T1518" s="14">
        <f t="shared" si="143"/>
        <v>42649.291666666664</v>
      </c>
    </row>
    <row r="1519" spans="1:20" ht="4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2">
        <f t="shared" si="138"/>
        <v>1.6197999999999999</v>
      </c>
      <c r="P1519" s="10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3">
        <f t="shared" si="142"/>
        <v>41948.274918981486</v>
      </c>
      <c r="T1519" s="14">
        <f t="shared" si="143"/>
        <v>41978.958333333336</v>
      </c>
    </row>
    <row r="1520" spans="1:20" ht="32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2">
        <f t="shared" si="138"/>
        <v>2.0536666666666665</v>
      </c>
      <c r="P1520" s="10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3">
        <f t="shared" si="142"/>
        <v>41760.528379629635</v>
      </c>
      <c r="T1520" s="14">
        <f t="shared" si="143"/>
        <v>41790.528379629635</v>
      </c>
    </row>
    <row r="1521" spans="1:20" ht="4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2">
        <f t="shared" si="138"/>
        <v>1.033638888888889</v>
      </c>
      <c r="P1521" s="10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3">
        <f t="shared" si="142"/>
        <v>41782.450034722227</v>
      </c>
      <c r="T1521" s="14">
        <f t="shared" si="143"/>
        <v>41810.624305555561</v>
      </c>
    </row>
    <row r="1522" spans="1:20" ht="32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2">
        <f t="shared" si="138"/>
        <v>1.0347222222222223</v>
      </c>
      <c r="P1522" s="10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3">
        <f t="shared" si="142"/>
        <v>41955.566122685188</v>
      </c>
      <c r="T1522" s="14">
        <f t="shared" si="143"/>
        <v>41991.875000000007</v>
      </c>
    </row>
    <row r="1523" spans="1:20" ht="4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2">
        <f t="shared" si="138"/>
        <v>1.0681333333333334</v>
      </c>
      <c r="P1523" s="10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3">
        <f t="shared" si="142"/>
        <v>42492.87605324074</v>
      </c>
      <c r="T1523" s="14">
        <f t="shared" si="143"/>
        <v>42527.87605324074</v>
      </c>
    </row>
    <row r="1524" spans="1:20" ht="48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2">
        <f t="shared" si="138"/>
        <v>1.3896574712643677</v>
      </c>
      <c r="P1524" s="10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3">
        <f t="shared" si="142"/>
        <v>41899.538645833338</v>
      </c>
      <c r="T1524" s="14">
        <f t="shared" si="143"/>
        <v>41929.538645833338</v>
      </c>
    </row>
    <row r="1525" spans="1:20" ht="4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2">
        <f t="shared" si="138"/>
        <v>1.2484324324324325</v>
      </c>
      <c r="P1525" s="10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3">
        <f t="shared" si="142"/>
        <v>41964.459675925929</v>
      </c>
      <c r="T1525" s="14">
        <f t="shared" si="143"/>
        <v>41995.708333333336</v>
      </c>
    </row>
    <row r="1526" spans="1:20" ht="4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2">
        <f t="shared" si="138"/>
        <v>2.0699999999999998</v>
      </c>
      <c r="P1526" s="10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3">
        <f t="shared" si="142"/>
        <v>42756.209374999999</v>
      </c>
      <c r="T1526" s="14">
        <f t="shared" si="143"/>
        <v>42786.209374999999</v>
      </c>
    </row>
    <row r="1527" spans="1:20" ht="4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2">
        <f t="shared" si="138"/>
        <v>1.7400576923076922</v>
      </c>
      <c r="P1527" s="10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3">
        <f t="shared" si="142"/>
        <v>42570.411319444444</v>
      </c>
      <c r="T1527" s="14">
        <f t="shared" si="143"/>
        <v>42600.411319444444</v>
      </c>
    </row>
    <row r="1528" spans="1:20" ht="4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2">
        <f t="shared" si="138"/>
        <v>1.2032608695652174</v>
      </c>
      <c r="P1528" s="10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3">
        <f t="shared" si="142"/>
        <v>42338.984340277784</v>
      </c>
      <c r="T1528" s="14">
        <f t="shared" si="143"/>
        <v>42387.984340277784</v>
      </c>
    </row>
    <row r="1529" spans="1:20" ht="32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2">
        <f t="shared" si="138"/>
        <v>1.1044428571428573</v>
      </c>
      <c r="P1529" s="10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3">
        <f t="shared" si="142"/>
        <v>42780.308865740742</v>
      </c>
      <c r="T1529" s="14">
        <f t="shared" si="143"/>
        <v>42808.267199074078</v>
      </c>
    </row>
    <row r="1530" spans="1:20" ht="32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2">
        <f t="shared" si="138"/>
        <v>2.8156666666666665</v>
      </c>
      <c r="P1530" s="10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3">
        <f t="shared" si="142"/>
        <v>42736.441226851857</v>
      </c>
      <c r="T1530" s="14">
        <f t="shared" si="143"/>
        <v>42766.708333333336</v>
      </c>
    </row>
    <row r="1531" spans="1:20" ht="32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2">
        <f t="shared" si="138"/>
        <v>1.0067894736842105</v>
      </c>
      <c r="P1531" s="10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3">
        <f t="shared" si="142"/>
        <v>42052.337037037039</v>
      </c>
      <c r="T1531" s="14">
        <f t="shared" si="143"/>
        <v>42082.295370370375</v>
      </c>
    </row>
    <row r="1532" spans="1:20" ht="48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2">
        <f t="shared" si="138"/>
        <v>1.3482571428571428</v>
      </c>
      <c r="P1532" s="10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3">
        <f t="shared" si="142"/>
        <v>42275.475636574076</v>
      </c>
      <c r="T1532" s="14">
        <f t="shared" si="143"/>
        <v>42300.475636574076</v>
      </c>
    </row>
    <row r="1533" spans="1:20" ht="4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2">
        <f t="shared" si="138"/>
        <v>1.7595744680851064</v>
      </c>
      <c r="P1533" s="10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3">
        <f t="shared" si="142"/>
        <v>41941.510717592595</v>
      </c>
      <c r="T1533" s="14">
        <f t="shared" si="143"/>
        <v>41973.833333333336</v>
      </c>
    </row>
    <row r="1534" spans="1:20" ht="4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2">
        <f t="shared" si="138"/>
        <v>4.8402000000000003</v>
      </c>
      <c r="P1534" s="10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3">
        <f t="shared" si="142"/>
        <v>42391.183622685188</v>
      </c>
      <c r="T1534" s="14">
        <f t="shared" si="143"/>
        <v>42415.333333333336</v>
      </c>
    </row>
    <row r="1535" spans="1:20" ht="32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2">
        <f t="shared" si="138"/>
        <v>1.4514</v>
      </c>
      <c r="P1535" s="10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3">
        <f t="shared" si="142"/>
        <v>42442.710381944446</v>
      </c>
      <c r="T1535" s="14">
        <f t="shared" si="143"/>
        <v>42491.874305555561</v>
      </c>
    </row>
    <row r="1536" spans="1:20" ht="4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2">
        <f t="shared" si="138"/>
        <v>4.1773333333333333</v>
      </c>
      <c r="P1536" s="10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3">
        <f t="shared" si="142"/>
        <v>42221.382662037038</v>
      </c>
      <c r="T1536" s="14">
        <f t="shared" si="143"/>
        <v>42251.382662037038</v>
      </c>
    </row>
    <row r="1537" spans="1:20" ht="4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2">
        <f t="shared" si="138"/>
        <v>1.3242499999999999</v>
      </c>
      <c r="P1537" s="10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3">
        <f t="shared" si="142"/>
        <v>42484.537395833337</v>
      </c>
      <c r="T1537" s="14">
        <f t="shared" si="143"/>
        <v>42513.625000000007</v>
      </c>
    </row>
    <row r="1538" spans="1:20" ht="4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2">
        <f t="shared" si="138"/>
        <v>2.5030841666666666</v>
      </c>
      <c r="P1538" s="10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3">
        <f t="shared" si="142"/>
        <v>42213.51053240741</v>
      </c>
      <c r="T1538" s="14">
        <f t="shared" si="143"/>
        <v>42243.51053240741</v>
      </c>
    </row>
    <row r="1539" spans="1:20" ht="4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2">
        <f t="shared" ref="O1539:O1602" si="144">E1539/D1539</f>
        <v>1.7989999999999999</v>
      </c>
      <c r="P1539" s="10">
        <f t="shared" ref="P1539:P1602" si="145">E1539/L1539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RIGHT(N1539,LEN(N1539)-FIND("/",N1539))</f>
        <v>photobooks</v>
      </c>
      <c r="S1539" s="13">
        <f t="shared" ref="S1539:S1602" si="148">(J1539/86400)+25569+(-7/24)</f>
        <v>42552.023460648146</v>
      </c>
      <c r="T1539" s="14">
        <f t="shared" ref="T1539:T1602" si="149">(I1539/86400)+25569+(-7/24)</f>
        <v>42588.458333333336</v>
      </c>
    </row>
    <row r="1540" spans="1:20" ht="4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2">
        <f t="shared" si="144"/>
        <v>1.0262857142857142</v>
      </c>
      <c r="P1540" s="10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3">
        <f t="shared" si="148"/>
        <v>41981.490393518521</v>
      </c>
      <c r="T1540" s="14">
        <f t="shared" si="149"/>
        <v>42026.490393518521</v>
      </c>
    </row>
    <row r="1541" spans="1:20" ht="4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2">
        <f t="shared" si="144"/>
        <v>1.359861</v>
      </c>
      <c r="P1541" s="10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3">
        <f t="shared" si="148"/>
        <v>42705.627534722225</v>
      </c>
      <c r="T1541" s="14">
        <f t="shared" si="149"/>
        <v>42738.627534722225</v>
      </c>
    </row>
    <row r="1542" spans="1:20" ht="4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2">
        <f t="shared" si="144"/>
        <v>1.1786666666666668</v>
      </c>
      <c r="P1542" s="10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3">
        <f t="shared" si="148"/>
        <v>41938.715462962966</v>
      </c>
      <c r="T1542" s="14">
        <f t="shared" si="149"/>
        <v>41968.760416666664</v>
      </c>
    </row>
    <row r="1543" spans="1:20" ht="4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2">
        <f t="shared" si="144"/>
        <v>3.3333333333333332E-4</v>
      </c>
      <c r="P1543" s="10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3">
        <f t="shared" si="148"/>
        <v>41974.420578703706</v>
      </c>
      <c r="T1543" s="14">
        <f t="shared" si="149"/>
        <v>42004.420578703706</v>
      </c>
    </row>
    <row r="1544" spans="1:20" ht="4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2">
        <f t="shared" si="144"/>
        <v>0.04</v>
      </c>
      <c r="P1544" s="10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3">
        <f t="shared" si="148"/>
        <v>42170.704861111117</v>
      </c>
      <c r="T1544" s="14">
        <f t="shared" si="149"/>
        <v>42185.704861111117</v>
      </c>
    </row>
    <row r="1545" spans="1:20" ht="4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2">
        <f t="shared" si="144"/>
        <v>4.4444444444444444E-3</v>
      </c>
      <c r="P1545" s="10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3">
        <f t="shared" si="148"/>
        <v>41935.217986111114</v>
      </c>
      <c r="T1545" s="14">
        <f t="shared" si="149"/>
        <v>41965.259652777779</v>
      </c>
    </row>
    <row r="1546" spans="1:20" ht="4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2">
        <f t="shared" si="144"/>
        <v>0</v>
      </c>
      <c r="P1546" s="10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3">
        <f t="shared" si="148"/>
        <v>42052.75953703704</v>
      </c>
      <c r="T1546" s="14">
        <f t="shared" si="149"/>
        <v>42094.720833333333</v>
      </c>
    </row>
    <row r="1547" spans="1:20" ht="4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2">
        <f t="shared" si="144"/>
        <v>3.3333333333333332E-4</v>
      </c>
      <c r="P1547" s="10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3">
        <f t="shared" si="148"/>
        <v>42031.592986111114</v>
      </c>
      <c r="T1547" s="14">
        <f t="shared" si="149"/>
        <v>42065.594444444447</v>
      </c>
    </row>
    <row r="1548" spans="1:20" ht="4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2">
        <f t="shared" si="144"/>
        <v>0.28899999999999998</v>
      </c>
      <c r="P1548" s="10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3">
        <f t="shared" si="148"/>
        <v>41838.921284722222</v>
      </c>
      <c r="T1548" s="14">
        <f t="shared" si="149"/>
        <v>41898.921284722222</v>
      </c>
    </row>
    <row r="1549" spans="1:20" ht="4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2">
        <f t="shared" si="144"/>
        <v>0</v>
      </c>
      <c r="P1549" s="10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3">
        <f t="shared" si="148"/>
        <v>42782.13520833334</v>
      </c>
      <c r="T1549" s="14">
        <f t="shared" si="149"/>
        <v>42789.13520833334</v>
      </c>
    </row>
    <row r="1550" spans="1:20" ht="32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2">
        <f t="shared" si="144"/>
        <v>8.5714285714285715E-2</v>
      </c>
      <c r="P1550" s="10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3">
        <f t="shared" si="148"/>
        <v>42286.590509259266</v>
      </c>
      <c r="T1550" s="14">
        <f t="shared" si="149"/>
        <v>42316.63217592593</v>
      </c>
    </row>
    <row r="1551" spans="1:20" ht="4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2">
        <f t="shared" si="144"/>
        <v>0.34</v>
      </c>
      <c r="P1551" s="10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3">
        <f t="shared" si="148"/>
        <v>42280.84443287037</v>
      </c>
      <c r="T1551" s="14">
        <f t="shared" si="149"/>
        <v>42310.886099537041</v>
      </c>
    </row>
    <row r="1552" spans="1:20" ht="48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2">
        <f t="shared" si="144"/>
        <v>0.13466666666666666</v>
      </c>
      <c r="P1552" s="10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3">
        <f t="shared" si="148"/>
        <v>42472.157800925932</v>
      </c>
      <c r="T1552" s="14">
        <f t="shared" si="149"/>
        <v>42502.157800925932</v>
      </c>
    </row>
    <row r="1553" spans="1:20" ht="4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2">
        <f t="shared" si="144"/>
        <v>0</v>
      </c>
      <c r="P1553" s="10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3">
        <f t="shared" si="148"/>
        <v>42121.532858796294</v>
      </c>
      <c r="T1553" s="14">
        <f t="shared" si="149"/>
        <v>42151.532858796294</v>
      </c>
    </row>
    <row r="1554" spans="1:20" ht="4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2">
        <f t="shared" si="144"/>
        <v>0.49186046511627907</v>
      </c>
      <c r="P1554" s="10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3">
        <f t="shared" si="148"/>
        <v>41892.397083333337</v>
      </c>
      <c r="T1554" s="14">
        <f t="shared" si="149"/>
        <v>41912.874305555561</v>
      </c>
    </row>
    <row r="1555" spans="1:20" ht="4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2">
        <f t="shared" si="144"/>
        <v>0</v>
      </c>
      <c r="P1555" s="10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3">
        <f t="shared" si="148"/>
        <v>42218.991284722222</v>
      </c>
      <c r="T1555" s="14">
        <f t="shared" si="149"/>
        <v>42248.991284722222</v>
      </c>
    </row>
    <row r="1556" spans="1:20" ht="48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2">
        <f t="shared" si="144"/>
        <v>0</v>
      </c>
      <c r="P1556" s="10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3">
        <f t="shared" si="148"/>
        <v>42187.960532407415</v>
      </c>
      <c r="T1556" s="14">
        <f t="shared" si="149"/>
        <v>42217.960532407415</v>
      </c>
    </row>
    <row r="1557" spans="1:20" ht="4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2">
        <f t="shared" si="144"/>
        <v>0</v>
      </c>
      <c r="P1557" s="10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3">
        <f t="shared" si="148"/>
        <v>42241.322129629632</v>
      </c>
      <c r="T1557" s="14">
        <f t="shared" si="149"/>
        <v>42264.416666666664</v>
      </c>
    </row>
    <row r="1558" spans="1:20" ht="4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2">
        <f t="shared" si="144"/>
        <v>0.45133333333333331</v>
      </c>
      <c r="P1558" s="10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3">
        <f t="shared" si="148"/>
        <v>42524.861388888887</v>
      </c>
      <c r="T1558" s="14">
        <f t="shared" si="149"/>
        <v>42554.861388888887</v>
      </c>
    </row>
    <row r="1559" spans="1:20" ht="4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2">
        <f t="shared" si="144"/>
        <v>0.04</v>
      </c>
      <c r="P1559" s="10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3">
        <f t="shared" si="148"/>
        <v>41871.361493055556</v>
      </c>
      <c r="T1559" s="14">
        <f t="shared" si="149"/>
        <v>41902.361493055556</v>
      </c>
    </row>
    <row r="1560" spans="1:20" ht="32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2">
        <f t="shared" si="144"/>
        <v>4.6666666666666669E-2</v>
      </c>
      <c r="P1560" s="10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3">
        <f t="shared" si="148"/>
        <v>42185.106006944443</v>
      </c>
      <c r="T1560" s="14">
        <f t="shared" si="149"/>
        <v>42244.216666666667</v>
      </c>
    </row>
    <row r="1561" spans="1:20" ht="32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2">
        <f t="shared" si="144"/>
        <v>3.3333333333333335E-3</v>
      </c>
      <c r="P1561" s="10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3">
        <f t="shared" si="148"/>
        <v>42107.761562500003</v>
      </c>
      <c r="T1561" s="14">
        <f t="shared" si="149"/>
        <v>42122.761562500003</v>
      </c>
    </row>
    <row r="1562" spans="1:20" ht="4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2">
        <f t="shared" si="144"/>
        <v>3.7600000000000001E-2</v>
      </c>
      <c r="P1562" s="10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3">
        <f t="shared" si="148"/>
        <v>41935.729085648149</v>
      </c>
      <c r="T1562" s="14">
        <f t="shared" si="149"/>
        <v>41955.77075231482</v>
      </c>
    </row>
    <row r="1563" spans="1:20" ht="48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2">
        <f t="shared" si="144"/>
        <v>6.7000000000000002E-3</v>
      </c>
      <c r="P1563" s="10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3">
        <f t="shared" si="148"/>
        <v>41554.750034722223</v>
      </c>
      <c r="T1563" s="14">
        <f t="shared" si="149"/>
        <v>41584.791701388887</v>
      </c>
    </row>
    <row r="1564" spans="1:20" ht="48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2">
        <f t="shared" si="144"/>
        <v>0</v>
      </c>
      <c r="P1564" s="10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3">
        <f t="shared" si="148"/>
        <v>40079.27449074074</v>
      </c>
      <c r="T1564" s="14">
        <f t="shared" si="149"/>
        <v>40148.743055555555</v>
      </c>
    </row>
    <row r="1565" spans="1:20" ht="4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2">
        <f t="shared" si="144"/>
        <v>1.4166666666666666E-2</v>
      </c>
      <c r="P1565" s="10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3">
        <f t="shared" si="148"/>
        <v>41652.450821759259</v>
      </c>
      <c r="T1565" s="14">
        <f t="shared" si="149"/>
        <v>41712.409155092595</v>
      </c>
    </row>
    <row r="1566" spans="1:20" ht="4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2">
        <f t="shared" si="144"/>
        <v>1E-3</v>
      </c>
      <c r="P1566" s="10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3">
        <f t="shared" si="148"/>
        <v>42121.075335648151</v>
      </c>
      <c r="T1566" s="14">
        <f t="shared" si="149"/>
        <v>42152.545138888891</v>
      </c>
    </row>
    <row r="1567" spans="1:20" ht="4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2">
        <f t="shared" si="144"/>
        <v>2.5000000000000001E-2</v>
      </c>
      <c r="P1567" s="10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3">
        <f t="shared" si="148"/>
        <v>40672.438206018523</v>
      </c>
      <c r="T1567" s="14">
        <f t="shared" si="149"/>
        <v>40702.438206018523</v>
      </c>
    </row>
    <row r="1568" spans="1:20" ht="4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2">
        <f t="shared" si="144"/>
        <v>0.21249999999999999</v>
      </c>
      <c r="P1568" s="10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3">
        <f t="shared" si="148"/>
        <v>42549.6250462963</v>
      </c>
      <c r="T1568" s="14">
        <f t="shared" si="149"/>
        <v>42578.625000000007</v>
      </c>
    </row>
    <row r="1569" spans="1:20" ht="4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2">
        <f t="shared" si="144"/>
        <v>4.1176470588235294E-2</v>
      </c>
      <c r="P1569" s="10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3">
        <f t="shared" si="148"/>
        <v>41671.645196759266</v>
      </c>
      <c r="T1569" s="14">
        <f t="shared" si="149"/>
        <v>41686.708333333336</v>
      </c>
    </row>
    <row r="1570" spans="1:20" ht="4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2">
        <f t="shared" si="144"/>
        <v>0.13639999999999999</v>
      </c>
      <c r="P1570" s="10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3">
        <f t="shared" si="148"/>
        <v>41961.77065972222</v>
      </c>
      <c r="T1570" s="14">
        <f t="shared" si="149"/>
        <v>41996.77065972222</v>
      </c>
    </row>
    <row r="1571" spans="1:20" ht="16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2">
        <f t="shared" si="144"/>
        <v>0</v>
      </c>
      <c r="P1571" s="10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3">
        <f t="shared" si="148"/>
        <v>41389.38789351852</v>
      </c>
      <c r="T1571" s="14">
        <f t="shared" si="149"/>
        <v>41419.38789351852</v>
      </c>
    </row>
    <row r="1572" spans="1:20" ht="32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2">
        <f t="shared" si="144"/>
        <v>0.41399999999999998</v>
      </c>
      <c r="P1572" s="10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3">
        <f t="shared" si="148"/>
        <v>42438.521782407413</v>
      </c>
      <c r="T1572" s="14">
        <f t="shared" si="149"/>
        <v>42468.480115740742</v>
      </c>
    </row>
    <row r="1573" spans="1:20" ht="48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2">
        <f t="shared" si="144"/>
        <v>6.6115702479338841E-3</v>
      </c>
      <c r="P1573" s="10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3">
        <f t="shared" si="148"/>
        <v>42144.477812500001</v>
      </c>
      <c r="T1573" s="14">
        <f t="shared" si="149"/>
        <v>42174.477812500001</v>
      </c>
    </row>
    <row r="1574" spans="1:20" ht="4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2">
        <f t="shared" si="144"/>
        <v>0.05</v>
      </c>
      <c r="P1574" s="10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3">
        <f t="shared" si="148"/>
        <v>42403.741423611114</v>
      </c>
      <c r="T1574" s="14">
        <f t="shared" si="149"/>
        <v>42428.707638888889</v>
      </c>
    </row>
    <row r="1575" spans="1:20" ht="4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2">
        <f t="shared" si="144"/>
        <v>2.4777777777777777E-2</v>
      </c>
      <c r="P1575" s="10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3">
        <f t="shared" si="148"/>
        <v>42785.708356481489</v>
      </c>
      <c r="T1575" s="14">
        <f t="shared" si="149"/>
        <v>42825.874305555561</v>
      </c>
    </row>
    <row r="1576" spans="1:20" ht="4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2">
        <f t="shared" si="144"/>
        <v>5.0599999999999999E-2</v>
      </c>
      <c r="P1576" s="10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3">
        <f t="shared" si="148"/>
        <v>42017.635752314818</v>
      </c>
      <c r="T1576" s="14">
        <f t="shared" si="149"/>
        <v>42052.635752314818</v>
      </c>
    </row>
    <row r="1577" spans="1:20" ht="4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2">
        <f t="shared" si="144"/>
        <v>0.2291</v>
      </c>
      <c r="P1577" s="10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3">
        <f t="shared" si="148"/>
        <v>41799.232592592591</v>
      </c>
      <c r="T1577" s="14">
        <f t="shared" si="149"/>
        <v>41829.232592592591</v>
      </c>
    </row>
    <row r="1578" spans="1:20" ht="32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2">
        <f t="shared" si="144"/>
        <v>0.13</v>
      </c>
      <c r="P1578" s="10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3">
        <f t="shared" si="148"/>
        <v>42140.587592592594</v>
      </c>
      <c r="T1578" s="14">
        <f t="shared" si="149"/>
        <v>42185.587592592594</v>
      </c>
    </row>
    <row r="1579" spans="1:20" ht="4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2">
        <f t="shared" si="144"/>
        <v>5.4999999999999997E-3</v>
      </c>
      <c r="P1579" s="10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3">
        <f t="shared" si="148"/>
        <v>41054.556111111109</v>
      </c>
      <c r="T1579" s="14">
        <f t="shared" si="149"/>
        <v>41114.556111111109</v>
      </c>
    </row>
    <row r="1580" spans="1:20" ht="64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2">
        <f t="shared" si="144"/>
        <v>0.10806536636794939</v>
      </c>
      <c r="P1580" s="10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3">
        <f t="shared" si="148"/>
        <v>40398.774201388893</v>
      </c>
      <c r="T1580" s="14">
        <f t="shared" si="149"/>
        <v>40422.791666666672</v>
      </c>
    </row>
    <row r="1581" spans="1:20" ht="32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2">
        <f t="shared" si="144"/>
        <v>8.4008400840084006E-3</v>
      </c>
      <c r="P1581" s="10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3">
        <f t="shared" si="148"/>
        <v>41481.704756944448</v>
      </c>
      <c r="T1581" s="14">
        <f t="shared" si="149"/>
        <v>41514.704756944448</v>
      </c>
    </row>
    <row r="1582" spans="1:20" ht="4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2">
        <f t="shared" si="144"/>
        <v>0</v>
      </c>
      <c r="P1582" s="10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3">
        <f t="shared" si="148"/>
        <v>40989.758402777778</v>
      </c>
      <c r="T1582" s="14">
        <f t="shared" si="149"/>
        <v>41049.758402777778</v>
      </c>
    </row>
    <row r="1583" spans="1:20" ht="4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2">
        <f t="shared" si="144"/>
        <v>5.0000000000000001E-3</v>
      </c>
      <c r="P1583" s="10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3">
        <f t="shared" si="148"/>
        <v>42325.15729166667</v>
      </c>
      <c r="T1583" s="14">
        <f t="shared" si="149"/>
        <v>42357.15729166667</v>
      </c>
    </row>
    <row r="1584" spans="1:20" ht="32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2">
        <f t="shared" si="144"/>
        <v>9.2999999999999999E-2</v>
      </c>
      <c r="P1584" s="10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3">
        <f t="shared" si="148"/>
        <v>42246.498298611114</v>
      </c>
      <c r="T1584" s="14">
        <f t="shared" si="149"/>
        <v>42303.597222222226</v>
      </c>
    </row>
    <row r="1585" spans="1:20" ht="4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2">
        <f t="shared" si="144"/>
        <v>7.5000000000000002E-4</v>
      </c>
      <c r="P1585" s="10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3">
        <f t="shared" si="148"/>
        <v>41877.613321759265</v>
      </c>
      <c r="T1585" s="14">
        <f t="shared" si="149"/>
        <v>41907.613321759265</v>
      </c>
    </row>
    <row r="1586" spans="1:20" ht="4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2">
        <f t="shared" si="144"/>
        <v>0</v>
      </c>
      <c r="P1586" s="10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3">
        <f t="shared" si="148"/>
        <v>41779.357650462967</v>
      </c>
      <c r="T1586" s="14">
        <f t="shared" si="149"/>
        <v>41789.357650462967</v>
      </c>
    </row>
    <row r="1587" spans="1:20" ht="48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2">
        <f t="shared" si="144"/>
        <v>0.79</v>
      </c>
      <c r="P1587" s="10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3">
        <f t="shared" si="148"/>
        <v>42707.603796296295</v>
      </c>
      <c r="T1587" s="14">
        <f t="shared" si="149"/>
        <v>42729.166666666664</v>
      </c>
    </row>
    <row r="1588" spans="1:20" ht="32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2">
        <f t="shared" si="144"/>
        <v>0</v>
      </c>
      <c r="P1588" s="10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3">
        <f t="shared" si="148"/>
        <v>42068.812754629631</v>
      </c>
      <c r="T1588" s="14">
        <f t="shared" si="149"/>
        <v>42098.771087962967</v>
      </c>
    </row>
    <row r="1589" spans="1:20" ht="48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2">
        <f t="shared" si="144"/>
        <v>1.3333333333333334E-4</v>
      </c>
      <c r="P1589" s="10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3">
        <f t="shared" si="148"/>
        <v>41956.659317129634</v>
      </c>
      <c r="T1589" s="14">
        <f t="shared" si="149"/>
        <v>41986.659317129634</v>
      </c>
    </row>
    <row r="1590" spans="1:20" ht="32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2">
        <f t="shared" si="144"/>
        <v>0</v>
      </c>
      <c r="P1590" s="10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3">
        <f t="shared" si="148"/>
        <v>42004.958321759266</v>
      </c>
      <c r="T1590" s="14">
        <f t="shared" si="149"/>
        <v>42035.55</v>
      </c>
    </row>
    <row r="1591" spans="1:20" ht="4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2">
        <f t="shared" si="144"/>
        <v>0</v>
      </c>
      <c r="P1591" s="10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3">
        <f t="shared" si="148"/>
        <v>42256.693124999998</v>
      </c>
      <c r="T1591" s="14">
        <f t="shared" si="149"/>
        <v>42286.693124999998</v>
      </c>
    </row>
    <row r="1592" spans="1:20" ht="16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2">
        <f t="shared" si="144"/>
        <v>1.7000000000000001E-2</v>
      </c>
      <c r="P1592" s="10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3">
        <f t="shared" si="148"/>
        <v>42240.565555555557</v>
      </c>
      <c r="T1592" s="14">
        <f t="shared" si="149"/>
        <v>42270.565555555557</v>
      </c>
    </row>
    <row r="1593" spans="1:20" ht="48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2">
        <f t="shared" si="144"/>
        <v>0.29228571428571426</v>
      </c>
      <c r="P1593" s="10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3">
        <f t="shared" si="148"/>
        <v>42433.434502314813</v>
      </c>
      <c r="T1593" s="14">
        <f t="shared" si="149"/>
        <v>42463.392835648156</v>
      </c>
    </row>
    <row r="1594" spans="1:20" ht="32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2">
        <f t="shared" si="144"/>
        <v>0</v>
      </c>
      <c r="P1594" s="10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3">
        <f t="shared" si="148"/>
        <v>42045.781076388892</v>
      </c>
      <c r="T1594" s="14">
        <f t="shared" si="149"/>
        <v>42090.73940972222</v>
      </c>
    </row>
    <row r="1595" spans="1:20" ht="32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2">
        <f t="shared" si="144"/>
        <v>1.3636363636363637E-4</v>
      </c>
      <c r="P1595" s="10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3">
        <f t="shared" si="148"/>
        <v>42033.553877314822</v>
      </c>
      <c r="T1595" s="14">
        <f t="shared" si="149"/>
        <v>42063.553877314822</v>
      </c>
    </row>
    <row r="1596" spans="1:20" ht="32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2">
        <f t="shared" si="144"/>
        <v>0.20499999999999999</v>
      </c>
      <c r="P1596" s="10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3">
        <f t="shared" si="148"/>
        <v>42445.421087962961</v>
      </c>
      <c r="T1596" s="14">
        <f t="shared" si="149"/>
        <v>42505.389583333337</v>
      </c>
    </row>
    <row r="1597" spans="1:20" ht="4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2">
        <f t="shared" si="144"/>
        <v>2.8E-3</v>
      </c>
      <c r="P1597" s="10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3">
        <f t="shared" si="148"/>
        <v>41779.758425925931</v>
      </c>
      <c r="T1597" s="14">
        <f t="shared" si="149"/>
        <v>41808.550694444442</v>
      </c>
    </row>
    <row r="1598" spans="1:20" ht="32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2">
        <f t="shared" si="144"/>
        <v>2.3076923076923078E-2</v>
      </c>
      <c r="P1598" s="10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3">
        <f t="shared" si="148"/>
        <v>41941.138530092598</v>
      </c>
      <c r="T1598" s="14">
        <f t="shared" si="149"/>
        <v>41986.180196759262</v>
      </c>
    </row>
    <row r="1599" spans="1:20" ht="4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2">
        <f t="shared" si="144"/>
        <v>0</v>
      </c>
      <c r="P1599" s="10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3">
        <f t="shared" si="148"/>
        <v>42603.062465277784</v>
      </c>
      <c r="T1599" s="14">
        <f t="shared" si="149"/>
        <v>42633.062465277784</v>
      </c>
    </row>
    <row r="1600" spans="1:20" ht="48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2">
        <f t="shared" si="144"/>
        <v>1.25E-3</v>
      </c>
      <c r="P1600" s="10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3">
        <f t="shared" si="148"/>
        <v>42151.3756712963</v>
      </c>
      <c r="T1600" s="14">
        <f t="shared" si="149"/>
        <v>42211.3756712963</v>
      </c>
    </row>
    <row r="1601" spans="1:20" ht="4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2">
        <f t="shared" si="144"/>
        <v>0</v>
      </c>
      <c r="P1601" s="10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3">
        <f t="shared" si="148"/>
        <v>42438.247407407405</v>
      </c>
      <c r="T1601" s="14">
        <f t="shared" si="149"/>
        <v>42468.205740740748</v>
      </c>
    </row>
    <row r="1602" spans="1:20" ht="4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2">
        <f t="shared" si="144"/>
        <v>7.3400000000000007E-2</v>
      </c>
      <c r="P1602" s="10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3">
        <f t="shared" si="148"/>
        <v>41790.765648148146</v>
      </c>
      <c r="T1602" s="14">
        <f t="shared" si="149"/>
        <v>41834.924305555556</v>
      </c>
    </row>
    <row r="1603" spans="1:20" ht="4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2">
        <f t="shared" ref="O1603:O1666" si="150">E1603/D1603</f>
        <v>1.082492</v>
      </c>
      <c r="P1603" s="10">
        <f t="shared" ref="P1603:P1666" si="151">E1603/L1603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RIGHT(N1603,LEN(N1603)-FIND("/",N1603))</f>
        <v>rock</v>
      </c>
      <c r="S1603" s="13">
        <f t="shared" ref="S1603:S1666" si="154">(J1603/86400)+25569+(-7/24)</f>
        <v>40637.801307870373</v>
      </c>
      <c r="T1603" s="14">
        <f t="shared" ref="T1603:T1666" si="155">(I1603/86400)+25569+(-7/24)</f>
        <v>40667.801307870373</v>
      </c>
    </row>
    <row r="1604" spans="1:20" ht="4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2">
        <f t="shared" si="150"/>
        <v>1.0016666666666667</v>
      </c>
      <c r="P1604" s="10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3">
        <f t="shared" si="154"/>
        <v>40788.005983796298</v>
      </c>
      <c r="T1604" s="14">
        <f t="shared" si="155"/>
        <v>40830.666666666672</v>
      </c>
    </row>
    <row r="1605" spans="1:20" ht="32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2">
        <f t="shared" si="150"/>
        <v>1.0003299999999999</v>
      </c>
      <c r="P1605" s="10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3">
        <f t="shared" si="154"/>
        <v>40875.877997685187</v>
      </c>
      <c r="T1605" s="14">
        <f t="shared" si="155"/>
        <v>40935.877997685187</v>
      </c>
    </row>
    <row r="1606" spans="1:20" ht="4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2">
        <f t="shared" si="150"/>
        <v>1.2210714285714286</v>
      </c>
      <c r="P1606" s="10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3">
        <f t="shared" si="154"/>
        <v>40945.553645833337</v>
      </c>
      <c r="T1606" s="14">
        <f t="shared" si="155"/>
        <v>40985.511979166673</v>
      </c>
    </row>
    <row r="1607" spans="1:20" ht="4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2">
        <f t="shared" si="150"/>
        <v>1.0069333333333335</v>
      </c>
      <c r="P1607" s="10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3">
        <f t="shared" si="154"/>
        <v>40746.721215277779</v>
      </c>
      <c r="T1607" s="14">
        <f t="shared" si="155"/>
        <v>40756</v>
      </c>
    </row>
    <row r="1608" spans="1:20" ht="4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2">
        <f t="shared" si="150"/>
        <v>1.01004125</v>
      </c>
      <c r="P1608" s="10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3">
        <f t="shared" si="154"/>
        <v>40535.819884259261</v>
      </c>
      <c r="T1608" s="14">
        <f t="shared" si="155"/>
        <v>40625.778217592597</v>
      </c>
    </row>
    <row r="1609" spans="1:20" ht="4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2">
        <f t="shared" si="150"/>
        <v>1.4511000000000001</v>
      </c>
      <c r="P1609" s="10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3">
        <f t="shared" si="154"/>
        <v>41053.516793981486</v>
      </c>
      <c r="T1609" s="14">
        <f t="shared" si="155"/>
        <v>41074.516793981486</v>
      </c>
    </row>
    <row r="1610" spans="1:20" ht="32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2">
        <f t="shared" si="150"/>
        <v>1.0125</v>
      </c>
      <c r="P1610" s="10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3">
        <f t="shared" si="154"/>
        <v>41607.539189814815</v>
      </c>
      <c r="T1610" s="14">
        <f t="shared" si="155"/>
        <v>41639.93472222222</v>
      </c>
    </row>
    <row r="1611" spans="1:20" ht="4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2">
        <f t="shared" si="150"/>
        <v>1.1833333333333333</v>
      </c>
      <c r="P1611" s="10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3">
        <f t="shared" si="154"/>
        <v>40795.709594907406</v>
      </c>
      <c r="T1611" s="14">
        <f t="shared" si="155"/>
        <v>40849.041666666672</v>
      </c>
    </row>
    <row r="1612" spans="1:20" ht="32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2">
        <f t="shared" si="150"/>
        <v>2.7185000000000001</v>
      </c>
      <c r="P1612" s="10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3">
        <f t="shared" si="154"/>
        <v>41228.633217592593</v>
      </c>
      <c r="T1612" s="14">
        <f t="shared" si="155"/>
        <v>41258.633217592593</v>
      </c>
    </row>
    <row r="1613" spans="1:20" ht="16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2">
        <f t="shared" si="150"/>
        <v>1.25125</v>
      </c>
      <c r="P1613" s="10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3">
        <f t="shared" si="154"/>
        <v>41408.708703703705</v>
      </c>
      <c r="T1613" s="14">
        <f t="shared" si="155"/>
        <v>41429.708703703705</v>
      </c>
    </row>
    <row r="1614" spans="1:20" ht="32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2">
        <f t="shared" si="150"/>
        <v>1.1000000000000001</v>
      </c>
      <c r="P1614" s="10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3">
        <f t="shared" si="154"/>
        <v>41246.583148148151</v>
      </c>
      <c r="T1614" s="14">
        <f t="shared" si="155"/>
        <v>41276.583148148151</v>
      </c>
    </row>
    <row r="1615" spans="1:20" ht="4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2">
        <f t="shared" si="150"/>
        <v>1.0149999999999999</v>
      </c>
      <c r="P1615" s="10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3">
        <f t="shared" si="154"/>
        <v>41081.777800925927</v>
      </c>
      <c r="T1615" s="14">
        <f t="shared" si="155"/>
        <v>41111.777800925927</v>
      </c>
    </row>
    <row r="1616" spans="1:20" ht="4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2">
        <f t="shared" si="150"/>
        <v>1.0269999999999999</v>
      </c>
      <c r="P1616" s="10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3">
        <f t="shared" si="154"/>
        <v>41794.689456018525</v>
      </c>
      <c r="T1616" s="14">
        <f t="shared" si="155"/>
        <v>41854.416666666672</v>
      </c>
    </row>
    <row r="1617" spans="1:20" ht="4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2">
        <f t="shared" si="150"/>
        <v>1.1412500000000001</v>
      </c>
      <c r="P1617" s="10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3">
        <f t="shared" si="154"/>
        <v>40844.759212962963</v>
      </c>
      <c r="T1617" s="14">
        <f t="shared" si="155"/>
        <v>40889.800879629634</v>
      </c>
    </row>
    <row r="1618" spans="1:20" ht="4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2">
        <f t="shared" si="150"/>
        <v>1.042</v>
      </c>
      <c r="P1618" s="10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3">
        <f t="shared" si="154"/>
        <v>41194.423854166671</v>
      </c>
      <c r="T1618" s="14">
        <f t="shared" si="155"/>
        <v>41235.625</v>
      </c>
    </row>
    <row r="1619" spans="1:20" ht="32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2">
        <f t="shared" si="150"/>
        <v>1.4585714285714286</v>
      </c>
      <c r="P1619" s="10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3">
        <f t="shared" si="154"/>
        <v>41546.372546296298</v>
      </c>
      <c r="T1619" s="14">
        <f t="shared" si="155"/>
        <v>41579.5</v>
      </c>
    </row>
    <row r="1620" spans="1:20" ht="32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2">
        <f t="shared" si="150"/>
        <v>1.0506666666666666</v>
      </c>
      <c r="P1620" s="10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3">
        <f t="shared" si="154"/>
        <v>41301.362673611111</v>
      </c>
      <c r="T1620" s="14">
        <f t="shared" si="155"/>
        <v>41341.362673611111</v>
      </c>
    </row>
    <row r="1621" spans="1:20" ht="4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2">
        <f t="shared" si="150"/>
        <v>1.3333333333333333</v>
      </c>
      <c r="P1621" s="10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3">
        <f t="shared" si="154"/>
        <v>41875.894513888888</v>
      </c>
      <c r="T1621" s="14">
        <f t="shared" si="155"/>
        <v>41896.894513888888</v>
      </c>
    </row>
    <row r="1622" spans="1:20" ht="32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2">
        <f t="shared" si="150"/>
        <v>1.1299999999999999</v>
      </c>
      <c r="P1622" s="10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3">
        <f t="shared" si="154"/>
        <v>41321.04791666667</v>
      </c>
      <c r="T1622" s="14">
        <f t="shared" si="155"/>
        <v>41328.04791666667</v>
      </c>
    </row>
    <row r="1623" spans="1:20" ht="4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2">
        <f t="shared" si="150"/>
        <v>1.212</v>
      </c>
      <c r="P1623" s="10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3">
        <f t="shared" si="154"/>
        <v>41003.314988425926</v>
      </c>
      <c r="T1623" s="14">
        <f t="shared" si="155"/>
        <v>41056.874305555561</v>
      </c>
    </row>
    <row r="1624" spans="1:20" ht="4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2">
        <f t="shared" si="150"/>
        <v>1.0172463768115942</v>
      </c>
      <c r="P1624" s="10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3">
        <f t="shared" si="154"/>
        <v>41950.003171296303</v>
      </c>
      <c r="T1624" s="14">
        <f t="shared" si="155"/>
        <v>41990.040972222225</v>
      </c>
    </row>
    <row r="1625" spans="1:20" ht="4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2">
        <f t="shared" si="150"/>
        <v>1.0106666666666666</v>
      </c>
      <c r="P1625" s="10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3">
        <f t="shared" si="154"/>
        <v>41453.396863425929</v>
      </c>
      <c r="T1625" s="14">
        <f t="shared" si="155"/>
        <v>41513.396863425929</v>
      </c>
    </row>
    <row r="1626" spans="1:20" ht="32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2">
        <f t="shared" si="150"/>
        <v>1.18</v>
      </c>
      <c r="P1626" s="10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3">
        <f t="shared" si="154"/>
        <v>41243.075636574074</v>
      </c>
      <c r="T1626" s="14">
        <f t="shared" si="155"/>
        <v>41283.075636574074</v>
      </c>
    </row>
    <row r="1627" spans="1:20" ht="48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2">
        <f t="shared" si="150"/>
        <v>1.5533333333333332</v>
      </c>
      <c r="P1627" s="10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3">
        <f t="shared" si="154"/>
        <v>41135.40802083334</v>
      </c>
      <c r="T1627" s="14">
        <f t="shared" si="155"/>
        <v>41163.40802083334</v>
      </c>
    </row>
    <row r="1628" spans="1:20" ht="4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2">
        <f t="shared" si="150"/>
        <v>1.0118750000000001</v>
      </c>
      <c r="P1628" s="10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3">
        <f t="shared" si="154"/>
        <v>41579.556331018517</v>
      </c>
      <c r="T1628" s="14">
        <f t="shared" si="155"/>
        <v>41609.597997685189</v>
      </c>
    </row>
    <row r="1629" spans="1:20" ht="4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2">
        <f t="shared" si="150"/>
        <v>1.17</v>
      </c>
      <c r="P1629" s="10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3">
        <f t="shared" si="154"/>
        <v>41205.415381944447</v>
      </c>
      <c r="T1629" s="14">
        <f t="shared" si="155"/>
        <v>41238.915972222225</v>
      </c>
    </row>
    <row r="1630" spans="1:20" ht="32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2">
        <f t="shared" si="150"/>
        <v>1.00925</v>
      </c>
      <c r="P1630" s="10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3">
        <f t="shared" si="154"/>
        <v>41774.445393518523</v>
      </c>
      <c r="T1630" s="14">
        <f t="shared" si="155"/>
        <v>41807.445393518523</v>
      </c>
    </row>
    <row r="1631" spans="1:20" ht="32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2">
        <f t="shared" si="150"/>
        <v>1.0366666666666666</v>
      </c>
      <c r="P1631" s="10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3">
        <f t="shared" si="154"/>
        <v>41645.575613425928</v>
      </c>
      <c r="T1631" s="14">
        <f t="shared" si="155"/>
        <v>41690.575613425928</v>
      </c>
    </row>
    <row r="1632" spans="1:20" ht="4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2">
        <f t="shared" si="150"/>
        <v>2.6524999999999999</v>
      </c>
      <c r="P1632" s="10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3">
        <f t="shared" si="154"/>
        <v>40939.546006944445</v>
      </c>
      <c r="T1632" s="14">
        <f t="shared" si="155"/>
        <v>40969.999305555561</v>
      </c>
    </row>
    <row r="1633" spans="1:20" ht="4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2">
        <f t="shared" si="150"/>
        <v>1.5590999999999999</v>
      </c>
      <c r="P1633" s="10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3">
        <f t="shared" si="154"/>
        <v>41164.567835648151</v>
      </c>
      <c r="T1633" s="14">
        <f t="shared" si="155"/>
        <v>41194.567835648151</v>
      </c>
    </row>
    <row r="1634" spans="1:20" ht="4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2">
        <f t="shared" si="150"/>
        <v>1.0162500000000001</v>
      </c>
      <c r="P1634" s="10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3">
        <f t="shared" si="154"/>
        <v>40750.049236111117</v>
      </c>
      <c r="T1634" s="14">
        <f t="shared" si="155"/>
        <v>40810.049236111117</v>
      </c>
    </row>
    <row r="1635" spans="1:20" ht="4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2">
        <f t="shared" si="150"/>
        <v>1</v>
      </c>
      <c r="P1635" s="10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3">
        <f t="shared" si="154"/>
        <v>40896.592083333337</v>
      </c>
      <c r="T1635" s="14">
        <f t="shared" si="155"/>
        <v>40923.916666666672</v>
      </c>
    </row>
    <row r="1636" spans="1:20" ht="32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2">
        <f t="shared" si="150"/>
        <v>1.0049999999999999</v>
      </c>
      <c r="P1636" s="10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3">
        <f t="shared" si="154"/>
        <v>40657.898159722223</v>
      </c>
      <c r="T1636" s="14">
        <f t="shared" si="155"/>
        <v>40695.957638888889</v>
      </c>
    </row>
    <row r="1637" spans="1:20" ht="48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2">
        <f t="shared" si="150"/>
        <v>1.2529999999999999</v>
      </c>
      <c r="P1637" s="10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3">
        <f t="shared" si="154"/>
        <v>42502.577094907414</v>
      </c>
      <c r="T1637" s="14">
        <f t="shared" si="155"/>
        <v>42562.577094907414</v>
      </c>
    </row>
    <row r="1638" spans="1:20" ht="4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2">
        <f t="shared" si="150"/>
        <v>1.0355555555555556</v>
      </c>
      <c r="P1638" s="10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3">
        <f t="shared" si="154"/>
        <v>40662.795000000006</v>
      </c>
      <c r="T1638" s="14">
        <f t="shared" si="155"/>
        <v>40705.875</v>
      </c>
    </row>
    <row r="1639" spans="1:20" ht="4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2">
        <f t="shared" si="150"/>
        <v>1.038</v>
      </c>
      <c r="P1639" s="10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3">
        <f t="shared" si="154"/>
        <v>40122.459953703707</v>
      </c>
      <c r="T1639" s="14">
        <f t="shared" si="155"/>
        <v>40178.693749999999</v>
      </c>
    </row>
    <row r="1640" spans="1:20" ht="32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2">
        <f t="shared" si="150"/>
        <v>1.05</v>
      </c>
      <c r="P1640" s="10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3">
        <f t="shared" si="154"/>
        <v>41288.395462962966</v>
      </c>
      <c r="T1640" s="14">
        <f t="shared" si="155"/>
        <v>41333.600694444445</v>
      </c>
    </row>
    <row r="1641" spans="1:20" ht="4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2">
        <f t="shared" si="150"/>
        <v>1</v>
      </c>
      <c r="P1641" s="10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3">
        <f t="shared" si="154"/>
        <v>40941.360706018524</v>
      </c>
      <c r="T1641" s="14">
        <f t="shared" si="155"/>
        <v>40971.360706018524</v>
      </c>
    </row>
    <row r="1642" spans="1:20" ht="4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2">
        <f t="shared" si="150"/>
        <v>1.6986000000000001</v>
      </c>
      <c r="P1642" s="10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3">
        <f t="shared" si="154"/>
        <v>40378.939293981486</v>
      </c>
      <c r="T1642" s="14">
        <f t="shared" si="155"/>
        <v>40392.790972222225</v>
      </c>
    </row>
    <row r="1643" spans="1:20" ht="32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2">
        <f t="shared" si="150"/>
        <v>1.014</v>
      </c>
      <c r="P1643" s="10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3">
        <f t="shared" si="154"/>
        <v>41962.304907407415</v>
      </c>
      <c r="T1643" s="14">
        <f t="shared" si="155"/>
        <v>41992.304907407415</v>
      </c>
    </row>
    <row r="1644" spans="1:20" ht="4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2">
        <f t="shared" si="150"/>
        <v>1</v>
      </c>
      <c r="P1644" s="10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3">
        <f t="shared" si="154"/>
        <v>40687.732951388891</v>
      </c>
      <c r="T1644" s="14">
        <f t="shared" si="155"/>
        <v>40707.732951388891</v>
      </c>
    </row>
    <row r="1645" spans="1:20" ht="32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2">
        <f t="shared" si="150"/>
        <v>1.2470000000000001</v>
      </c>
      <c r="P1645" s="10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3">
        <f t="shared" si="154"/>
        <v>41146.532546296301</v>
      </c>
      <c r="T1645" s="14">
        <f t="shared" si="155"/>
        <v>41176.532546296301</v>
      </c>
    </row>
    <row r="1646" spans="1:20" ht="4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2">
        <f t="shared" si="150"/>
        <v>1.095</v>
      </c>
      <c r="P1646" s="10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3">
        <f t="shared" si="154"/>
        <v>41174.768055555556</v>
      </c>
      <c r="T1646" s="14">
        <f t="shared" si="155"/>
        <v>41234.80972222222</v>
      </c>
    </row>
    <row r="1647" spans="1:20" ht="4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2">
        <f t="shared" si="150"/>
        <v>1.1080000000000001</v>
      </c>
      <c r="P1647" s="10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3">
        <f t="shared" si="154"/>
        <v>41521.325694444451</v>
      </c>
      <c r="T1647" s="14">
        <f t="shared" si="155"/>
        <v>41535.325694444451</v>
      </c>
    </row>
    <row r="1648" spans="1:20" ht="48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2">
        <f t="shared" si="150"/>
        <v>1.1020000000000001</v>
      </c>
      <c r="P1648" s="10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3">
        <f t="shared" si="154"/>
        <v>41833.158599537041</v>
      </c>
      <c r="T1648" s="14">
        <f t="shared" si="155"/>
        <v>41865.46597222222</v>
      </c>
    </row>
    <row r="1649" spans="1:20" ht="4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2">
        <f t="shared" si="150"/>
        <v>1.0471999999999999</v>
      </c>
      <c r="P1649" s="10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3">
        <f t="shared" si="154"/>
        <v>41039.117789351854</v>
      </c>
      <c r="T1649" s="14">
        <f t="shared" si="155"/>
        <v>41069.117789351854</v>
      </c>
    </row>
    <row r="1650" spans="1:20" ht="4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2">
        <f t="shared" si="150"/>
        <v>1.2526086956521738</v>
      </c>
      <c r="P1650" s="10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3">
        <f t="shared" si="154"/>
        <v>40592.412986111114</v>
      </c>
      <c r="T1650" s="14">
        <f t="shared" si="155"/>
        <v>40622.37131944445</v>
      </c>
    </row>
    <row r="1651" spans="1:20" ht="4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2">
        <f t="shared" si="150"/>
        <v>1.0058763157894737</v>
      </c>
      <c r="P1651" s="10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3">
        <f t="shared" si="154"/>
        <v>41737.392997685187</v>
      </c>
      <c r="T1651" s="14">
        <f t="shared" si="155"/>
        <v>41782.392997685187</v>
      </c>
    </row>
    <row r="1652" spans="1:20" ht="32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2">
        <f t="shared" si="150"/>
        <v>1.4155</v>
      </c>
      <c r="P1652" s="10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3">
        <f t="shared" si="154"/>
        <v>41526.143946759265</v>
      </c>
      <c r="T1652" s="14">
        <f t="shared" si="155"/>
        <v>41556.143946759265</v>
      </c>
    </row>
    <row r="1653" spans="1:20" ht="4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2">
        <f t="shared" si="150"/>
        <v>1.0075000000000001</v>
      </c>
      <c r="P1653" s="10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3">
        <f t="shared" si="154"/>
        <v>40625.609027777777</v>
      </c>
      <c r="T1653" s="14">
        <f t="shared" si="155"/>
        <v>40658.999305555561</v>
      </c>
    </row>
    <row r="1654" spans="1:20" ht="4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2">
        <f t="shared" si="150"/>
        <v>1.0066666666666666</v>
      </c>
      <c r="P1654" s="10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3">
        <f t="shared" si="154"/>
        <v>41572.201307870375</v>
      </c>
      <c r="T1654" s="14">
        <f t="shared" si="155"/>
        <v>41602.242974537039</v>
      </c>
    </row>
    <row r="1655" spans="1:20" ht="4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2">
        <f t="shared" si="150"/>
        <v>1.7423040000000001</v>
      </c>
      <c r="P1655" s="10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3">
        <f t="shared" si="154"/>
        <v>40626.54277777778</v>
      </c>
      <c r="T1655" s="14">
        <f t="shared" si="155"/>
        <v>40657.54277777778</v>
      </c>
    </row>
    <row r="1656" spans="1:20" ht="4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2">
        <f t="shared" si="150"/>
        <v>1.199090909090909</v>
      </c>
      <c r="P1656" s="10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3">
        <f t="shared" si="154"/>
        <v>40987.599074074074</v>
      </c>
      <c r="T1656" s="14">
        <f t="shared" si="155"/>
        <v>41017.599074074074</v>
      </c>
    </row>
    <row r="1657" spans="1:20" ht="32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2">
        <f t="shared" si="150"/>
        <v>1.4286666666666668</v>
      </c>
      <c r="P1657" s="10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3">
        <f t="shared" si="154"/>
        <v>40974.500231481485</v>
      </c>
      <c r="T1657" s="14">
        <f t="shared" si="155"/>
        <v>41004.458564814813</v>
      </c>
    </row>
    <row r="1658" spans="1:20" ht="64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2">
        <f t="shared" si="150"/>
        <v>1.0033493333333334</v>
      </c>
      <c r="P1658" s="10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3">
        <f t="shared" si="154"/>
        <v>41226.637175925927</v>
      </c>
      <c r="T1658" s="14">
        <f t="shared" si="155"/>
        <v>41256.637175925927</v>
      </c>
    </row>
    <row r="1659" spans="1:20" ht="4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2">
        <f t="shared" si="150"/>
        <v>1.0493380000000001</v>
      </c>
      <c r="P1659" s="10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3">
        <f t="shared" si="154"/>
        <v>41023.490370370375</v>
      </c>
      <c r="T1659" s="14">
        <f t="shared" si="155"/>
        <v>41053.490370370375</v>
      </c>
    </row>
    <row r="1660" spans="1:20" ht="4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2">
        <f t="shared" si="150"/>
        <v>1.3223333333333334</v>
      </c>
      <c r="P1660" s="10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3">
        <f t="shared" si="154"/>
        <v>41222.930173611116</v>
      </c>
      <c r="T1660" s="14">
        <f t="shared" si="155"/>
        <v>41261.305555555555</v>
      </c>
    </row>
    <row r="1661" spans="1:20" ht="4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2">
        <f t="shared" si="150"/>
        <v>1.1279999999999999</v>
      </c>
      <c r="P1661" s="10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3">
        <f t="shared" si="154"/>
        <v>41596.621770833335</v>
      </c>
      <c r="T1661" s="14">
        <f t="shared" si="155"/>
        <v>41625.208333333336</v>
      </c>
    </row>
    <row r="1662" spans="1:20" ht="4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2">
        <f t="shared" si="150"/>
        <v>12.5375</v>
      </c>
      <c r="P1662" s="10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3">
        <f t="shared" si="154"/>
        <v>42459.40219907408</v>
      </c>
      <c r="T1662" s="14">
        <f t="shared" si="155"/>
        <v>42490.624305555561</v>
      </c>
    </row>
    <row r="1663" spans="1:20" ht="64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2">
        <f t="shared" si="150"/>
        <v>1.0250632911392406</v>
      </c>
      <c r="P1663" s="10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3">
        <f t="shared" si="154"/>
        <v>42343.706377314818</v>
      </c>
      <c r="T1663" s="14">
        <f t="shared" si="155"/>
        <v>42386.583333333336</v>
      </c>
    </row>
    <row r="1664" spans="1:20" ht="4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2">
        <f t="shared" si="150"/>
        <v>1.026375</v>
      </c>
      <c r="P1664" s="10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3">
        <f t="shared" si="154"/>
        <v>40847.906666666669</v>
      </c>
      <c r="T1664" s="14">
        <f t="shared" si="155"/>
        <v>40907.948333333334</v>
      </c>
    </row>
    <row r="1665" spans="1:20" ht="32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2">
        <f t="shared" si="150"/>
        <v>1.08</v>
      </c>
      <c r="P1665" s="10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3">
        <f t="shared" si="154"/>
        <v>42005.730405092596</v>
      </c>
      <c r="T1665" s="14">
        <f t="shared" si="155"/>
        <v>42035.730405092596</v>
      </c>
    </row>
    <row r="1666" spans="1:20" ht="4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2">
        <f t="shared" si="150"/>
        <v>1.2240879999999998</v>
      </c>
      <c r="P1666" s="10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3">
        <f t="shared" si="154"/>
        <v>40939.470115740747</v>
      </c>
      <c r="T1666" s="14">
        <f t="shared" si="155"/>
        <v>40983.874305555561</v>
      </c>
    </row>
    <row r="1667" spans="1:20" ht="4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2">
        <f t="shared" ref="O1667:O1730" si="156">E1667/D1667</f>
        <v>1.1945714285714286</v>
      </c>
      <c r="P1667" s="10">
        <f t="shared" ref="P1667:P1730" si="157">E1667/L1667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RIGHT(N1667,LEN(N1667)-FIND("/",N1667))</f>
        <v>pop</v>
      </c>
      <c r="S1667" s="13">
        <f t="shared" ref="S1667:S1730" si="160">(J1667/86400)+25569+(-7/24)</f>
        <v>40564.357789351852</v>
      </c>
      <c r="T1667" s="14">
        <f t="shared" ref="T1667:T1730" si="161">(I1667/86400)+25569+(-7/24)</f>
        <v>40595.833333333336</v>
      </c>
    </row>
    <row r="1668" spans="1:20" ht="4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2">
        <f t="shared" si="156"/>
        <v>1.6088</v>
      </c>
      <c r="P1668" s="10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3">
        <f t="shared" si="160"/>
        <v>41330.961493055562</v>
      </c>
      <c r="T1668" s="14">
        <f t="shared" si="161"/>
        <v>41360.91982638889</v>
      </c>
    </row>
    <row r="1669" spans="1:20" ht="4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2">
        <f t="shared" si="156"/>
        <v>1.2685294117647059</v>
      </c>
      <c r="P1669" s="10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3">
        <f t="shared" si="160"/>
        <v>41681.778912037036</v>
      </c>
      <c r="T1669" s="14">
        <f t="shared" si="161"/>
        <v>41708.999305555561</v>
      </c>
    </row>
    <row r="1670" spans="1:20" ht="4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2">
        <f t="shared" si="156"/>
        <v>1.026375</v>
      </c>
      <c r="P1670" s="10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3">
        <f t="shared" si="160"/>
        <v>40844.858090277783</v>
      </c>
      <c r="T1670" s="14">
        <f t="shared" si="161"/>
        <v>40874.899756944447</v>
      </c>
    </row>
    <row r="1671" spans="1:20" ht="48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2">
        <f t="shared" si="156"/>
        <v>1.3975</v>
      </c>
      <c r="P1671" s="10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3">
        <f t="shared" si="160"/>
        <v>42461.593472222223</v>
      </c>
      <c r="T1671" s="14">
        <f t="shared" si="161"/>
        <v>42521.593472222223</v>
      </c>
    </row>
    <row r="1672" spans="1:20" ht="64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2">
        <f t="shared" si="156"/>
        <v>1.026</v>
      </c>
      <c r="P1672" s="10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3">
        <f t="shared" si="160"/>
        <v>40313.638877314814</v>
      </c>
      <c r="T1672" s="14">
        <f t="shared" si="161"/>
        <v>40363.875</v>
      </c>
    </row>
    <row r="1673" spans="1:20" ht="32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2">
        <f t="shared" si="156"/>
        <v>1.0067349999999999</v>
      </c>
      <c r="P1673" s="10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3">
        <f t="shared" si="160"/>
        <v>42553.252476851856</v>
      </c>
      <c r="T1673" s="14">
        <f t="shared" si="161"/>
        <v>42583.252476851856</v>
      </c>
    </row>
    <row r="1674" spans="1:20" ht="32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2">
        <f t="shared" si="156"/>
        <v>1.1294117647058823</v>
      </c>
      <c r="P1674" s="10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3">
        <f t="shared" si="160"/>
        <v>41034.364930555559</v>
      </c>
      <c r="T1674" s="14">
        <f t="shared" si="161"/>
        <v>41064.364930555559</v>
      </c>
    </row>
    <row r="1675" spans="1:20" ht="4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2">
        <f t="shared" si="156"/>
        <v>1.2809523809523808</v>
      </c>
      <c r="P1675" s="10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3">
        <f t="shared" si="160"/>
        <v>42039.58671296297</v>
      </c>
      <c r="T1675" s="14">
        <f t="shared" si="161"/>
        <v>42069.58671296297</v>
      </c>
    </row>
    <row r="1676" spans="1:20" ht="4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2">
        <f t="shared" si="156"/>
        <v>2.0169999999999999</v>
      </c>
      <c r="P1676" s="10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3">
        <f t="shared" si="160"/>
        <v>42569.313726851855</v>
      </c>
      <c r="T1676" s="14">
        <f t="shared" si="161"/>
        <v>42599.999305555561</v>
      </c>
    </row>
    <row r="1677" spans="1:20" ht="32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2">
        <f t="shared" si="156"/>
        <v>1.37416</v>
      </c>
      <c r="P1677" s="10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3">
        <f t="shared" si="160"/>
        <v>40802.441435185188</v>
      </c>
      <c r="T1677" s="14">
        <f t="shared" si="161"/>
        <v>40832.627083333333</v>
      </c>
    </row>
    <row r="1678" spans="1:20" ht="32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2">
        <f t="shared" si="156"/>
        <v>1.1533333333333333</v>
      </c>
      <c r="P1678" s="10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3">
        <f t="shared" si="160"/>
        <v>40973.434571759259</v>
      </c>
      <c r="T1678" s="14">
        <f t="shared" si="161"/>
        <v>41019.874305555561</v>
      </c>
    </row>
    <row r="1679" spans="1:20" ht="4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2">
        <f t="shared" si="156"/>
        <v>1.1166666666666667</v>
      </c>
      <c r="P1679" s="10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3">
        <f t="shared" si="160"/>
        <v>42416.115462962967</v>
      </c>
      <c r="T1679" s="14">
        <f t="shared" si="161"/>
        <v>42475.957638888889</v>
      </c>
    </row>
    <row r="1680" spans="1:20" ht="32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2">
        <f t="shared" si="156"/>
        <v>1.1839999999999999</v>
      </c>
      <c r="P1680" s="10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3">
        <f t="shared" si="160"/>
        <v>41662.563321759262</v>
      </c>
      <c r="T1680" s="14">
        <f t="shared" si="161"/>
        <v>41676.563321759262</v>
      </c>
    </row>
    <row r="1681" spans="1:20" ht="64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2">
        <f t="shared" si="156"/>
        <v>1.75</v>
      </c>
      <c r="P1681" s="10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3">
        <f t="shared" si="160"/>
        <v>40722.777141203704</v>
      </c>
      <c r="T1681" s="14">
        <f t="shared" si="161"/>
        <v>40745.777141203704</v>
      </c>
    </row>
    <row r="1682" spans="1:20" ht="32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2">
        <f t="shared" si="156"/>
        <v>1.175</v>
      </c>
      <c r="P1682" s="10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3">
        <f t="shared" si="160"/>
        <v>41802.466053240743</v>
      </c>
      <c r="T1682" s="14">
        <f t="shared" si="161"/>
        <v>41832.466053240743</v>
      </c>
    </row>
    <row r="1683" spans="1:20" ht="48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2">
        <f t="shared" si="156"/>
        <v>1.0142212307692309</v>
      </c>
      <c r="P1683" s="10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3">
        <f t="shared" si="160"/>
        <v>42773.829675925932</v>
      </c>
      <c r="T1683" s="14">
        <f t="shared" si="161"/>
        <v>42822.791666666664</v>
      </c>
    </row>
    <row r="1684" spans="1:20" ht="32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2">
        <f t="shared" si="156"/>
        <v>0</v>
      </c>
      <c r="P1684" s="10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3">
        <f t="shared" si="160"/>
        <v>42778.921990740746</v>
      </c>
      <c r="T1684" s="14">
        <f t="shared" si="161"/>
        <v>42838.880324074074</v>
      </c>
    </row>
    <row r="1685" spans="1:20" ht="4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2">
        <f t="shared" si="156"/>
        <v>0.21714285714285714</v>
      </c>
      <c r="P1685" s="10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3">
        <f t="shared" si="160"/>
        <v>42808.490023148152</v>
      </c>
      <c r="T1685" s="14">
        <f t="shared" si="161"/>
        <v>42832.490023148152</v>
      </c>
    </row>
    <row r="1686" spans="1:20" ht="32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2">
        <f t="shared" si="156"/>
        <v>1.0912500000000001</v>
      </c>
      <c r="P1686" s="10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3">
        <f t="shared" si="160"/>
        <v>42783.523622685192</v>
      </c>
      <c r="T1686" s="14">
        <f t="shared" si="161"/>
        <v>42811.481956018521</v>
      </c>
    </row>
    <row r="1687" spans="1:20" ht="4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2">
        <f t="shared" si="156"/>
        <v>1.0285714285714285</v>
      </c>
      <c r="P1687" s="10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3">
        <f t="shared" si="160"/>
        <v>42787.958599537036</v>
      </c>
      <c r="T1687" s="14">
        <f t="shared" si="161"/>
        <v>42817.916932870372</v>
      </c>
    </row>
    <row r="1688" spans="1:20" ht="48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2">
        <f t="shared" si="156"/>
        <v>3.5999999999999999E-3</v>
      </c>
      <c r="P1688" s="10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3">
        <f t="shared" si="160"/>
        <v>42792.552303240744</v>
      </c>
      <c r="T1688" s="14">
        <f t="shared" si="161"/>
        <v>42852.510636574072</v>
      </c>
    </row>
    <row r="1689" spans="1:20" ht="48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2">
        <f t="shared" si="156"/>
        <v>0.3125</v>
      </c>
      <c r="P1689" s="10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3">
        <f t="shared" si="160"/>
        <v>42801.755150462966</v>
      </c>
      <c r="T1689" s="14">
        <f t="shared" si="161"/>
        <v>42835.552083333336</v>
      </c>
    </row>
    <row r="1690" spans="1:20" ht="64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2">
        <f t="shared" si="156"/>
        <v>0.443</v>
      </c>
      <c r="P1690" s="10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3">
        <f t="shared" si="160"/>
        <v>42804.242986111109</v>
      </c>
      <c r="T1690" s="14">
        <f t="shared" si="161"/>
        <v>42834.201319444452</v>
      </c>
    </row>
    <row r="1691" spans="1:20" ht="16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2">
        <f t="shared" si="156"/>
        <v>1</v>
      </c>
      <c r="P1691" s="10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3">
        <f t="shared" si="160"/>
        <v>42780.650810185187</v>
      </c>
      <c r="T1691" s="14">
        <f t="shared" si="161"/>
        <v>42810.609143518523</v>
      </c>
    </row>
    <row r="1692" spans="1:20" ht="4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2">
        <f t="shared" si="156"/>
        <v>0.254</v>
      </c>
      <c r="P1692" s="10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3">
        <f t="shared" si="160"/>
        <v>42801.139375000006</v>
      </c>
      <c r="T1692" s="14">
        <f t="shared" si="161"/>
        <v>42831.097708333335</v>
      </c>
    </row>
    <row r="1693" spans="1:20" ht="48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2">
        <f t="shared" si="156"/>
        <v>0.33473333333333333</v>
      </c>
      <c r="P1693" s="10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3">
        <f t="shared" si="160"/>
        <v>42795.409814814819</v>
      </c>
      <c r="T1693" s="14">
        <f t="shared" si="161"/>
        <v>42827.750000000007</v>
      </c>
    </row>
    <row r="1694" spans="1:20" ht="4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2">
        <f t="shared" si="156"/>
        <v>0.47799999999999998</v>
      </c>
      <c r="P1694" s="10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3">
        <f t="shared" si="160"/>
        <v>42787.859571759262</v>
      </c>
      <c r="T1694" s="14">
        <f t="shared" si="161"/>
        <v>42820.707638888889</v>
      </c>
    </row>
    <row r="1695" spans="1:20" ht="48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2">
        <f t="shared" si="156"/>
        <v>9.3333333333333338E-2</v>
      </c>
      <c r="P1695" s="10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3">
        <f t="shared" si="160"/>
        <v>42803.628611111119</v>
      </c>
      <c r="T1695" s="14">
        <f t="shared" si="161"/>
        <v>42834.541666666664</v>
      </c>
    </row>
    <row r="1696" spans="1:20" ht="4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2">
        <f t="shared" si="156"/>
        <v>5.0000000000000001E-4</v>
      </c>
      <c r="P1696" s="10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3">
        <f t="shared" si="160"/>
        <v>42791.378171296303</v>
      </c>
      <c r="T1696" s="14">
        <f t="shared" si="161"/>
        <v>42820.9</v>
      </c>
    </row>
    <row r="1697" spans="1:20" ht="48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2">
        <f t="shared" si="156"/>
        <v>0.11708333333333333</v>
      </c>
      <c r="P1697" s="10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3">
        <f t="shared" si="160"/>
        <v>42800.739745370374</v>
      </c>
      <c r="T1697" s="14">
        <f t="shared" si="161"/>
        <v>42834.750000000007</v>
      </c>
    </row>
    <row r="1698" spans="1:20" ht="48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2">
        <f t="shared" si="156"/>
        <v>0</v>
      </c>
      <c r="P1698" s="10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3">
        <f t="shared" si="160"/>
        <v>42795.777905092596</v>
      </c>
      <c r="T1698" s="14">
        <f t="shared" si="161"/>
        <v>42825.736238425925</v>
      </c>
    </row>
    <row r="1699" spans="1:20" ht="4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2">
        <f t="shared" si="156"/>
        <v>0.20208000000000001</v>
      </c>
      <c r="P1699" s="10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3">
        <f t="shared" si="160"/>
        <v>42804.741296296299</v>
      </c>
      <c r="T1699" s="14">
        <f t="shared" si="161"/>
        <v>42834.699629629635</v>
      </c>
    </row>
    <row r="1700" spans="1:20" ht="80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2">
        <f t="shared" si="156"/>
        <v>0</v>
      </c>
      <c r="P1700" s="10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3">
        <f t="shared" si="160"/>
        <v>42795.916203703709</v>
      </c>
      <c r="T1700" s="14">
        <f t="shared" si="161"/>
        <v>42819.856250000004</v>
      </c>
    </row>
    <row r="1701" spans="1:20" ht="48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2">
        <f t="shared" si="156"/>
        <v>4.2311459353574929E-2</v>
      </c>
      <c r="P1701" s="10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3">
        <f t="shared" si="160"/>
        <v>42806.572280092594</v>
      </c>
      <c r="T1701" s="14">
        <f t="shared" si="161"/>
        <v>42836.572280092594</v>
      </c>
    </row>
    <row r="1702" spans="1:20" ht="4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2">
        <f t="shared" si="156"/>
        <v>0.2606</v>
      </c>
      <c r="P1702" s="10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3">
        <f t="shared" si="160"/>
        <v>42795.779976851853</v>
      </c>
      <c r="T1702" s="14">
        <f t="shared" si="161"/>
        <v>42825.875000000007</v>
      </c>
    </row>
    <row r="1703" spans="1:20" ht="4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2">
        <f t="shared" si="156"/>
        <v>1.9801980198019802E-3</v>
      </c>
      <c r="P1703" s="10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3">
        <f t="shared" si="160"/>
        <v>41989.372743055559</v>
      </c>
      <c r="T1703" s="14">
        <f t="shared" si="161"/>
        <v>42019.372743055559</v>
      </c>
    </row>
    <row r="1704" spans="1:20" ht="16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2">
        <f t="shared" si="156"/>
        <v>6.0606060606060605E-5</v>
      </c>
      <c r="P1704" s="10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3">
        <f t="shared" si="160"/>
        <v>42063.578125000007</v>
      </c>
      <c r="T1704" s="14">
        <f t="shared" si="161"/>
        <v>42093.536458333336</v>
      </c>
    </row>
    <row r="1705" spans="1:20" ht="4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2">
        <f t="shared" si="156"/>
        <v>1.0200000000000001E-2</v>
      </c>
      <c r="P1705" s="10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3">
        <f t="shared" si="160"/>
        <v>42186.990011574075</v>
      </c>
      <c r="T1705" s="14">
        <f t="shared" si="161"/>
        <v>42246.990011574075</v>
      </c>
    </row>
    <row r="1706" spans="1:20" ht="32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2">
        <f t="shared" si="156"/>
        <v>0.65100000000000002</v>
      </c>
      <c r="P1706" s="10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3">
        <f t="shared" si="160"/>
        <v>42020.848067129635</v>
      </c>
      <c r="T1706" s="14">
        <f t="shared" si="161"/>
        <v>42050.848067129635</v>
      </c>
    </row>
    <row r="1707" spans="1:20" ht="4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2">
        <f t="shared" si="156"/>
        <v>0</v>
      </c>
      <c r="P1707" s="10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3">
        <f t="shared" si="160"/>
        <v>42244.725069444445</v>
      </c>
      <c r="T1707" s="14">
        <f t="shared" si="161"/>
        <v>42256.375000000007</v>
      </c>
    </row>
    <row r="1708" spans="1:20" ht="4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2">
        <f t="shared" si="156"/>
        <v>0</v>
      </c>
      <c r="P1708" s="10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3">
        <f t="shared" si="160"/>
        <v>42179.014722222222</v>
      </c>
      <c r="T1708" s="14">
        <f t="shared" si="161"/>
        <v>42239.014722222222</v>
      </c>
    </row>
    <row r="1709" spans="1:20" ht="4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2">
        <f t="shared" si="156"/>
        <v>9.74E-2</v>
      </c>
      <c r="P1709" s="10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3">
        <f t="shared" si="160"/>
        <v>42427.429340277777</v>
      </c>
      <c r="T1709" s="14">
        <f t="shared" si="161"/>
        <v>42457.387673611112</v>
      </c>
    </row>
    <row r="1710" spans="1:20" ht="4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2">
        <f t="shared" si="156"/>
        <v>0</v>
      </c>
      <c r="P1710" s="10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3">
        <f t="shared" si="160"/>
        <v>42451.575300925928</v>
      </c>
      <c r="T1710" s="14">
        <f t="shared" si="161"/>
        <v>42491.575300925928</v>
      </c>
    </row>
    <row r="1711" spans="1:20" ht="4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2">
        <f t="shared" si="156"/>
        <v>4.8571428571428571E-2</v>
      </c>
      <c r="P1711" s="10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3">
        <f t="shared" si="160"/>
        <v>41841.272152777783</v>
      </c>
      <c r="T1711" s="14">
        <f t="shared" si="161"/>
        <v>41882.527083333334</v>
      </c>
    </row>
    <row r="1712" spans="1:20" ht="32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2">
        <f t="shared" si="156"/>
        <v>6.7999999999999996E-3</v>
      </c>
      <c r="P1712" s="10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3">
        <f t="shared" si="160"/>
        <v>42341.299629629633</v>
      </c>
      <c r="T1712" s="14">
        <f t="shared" si="161"/>
        <v>42387.250000000007</v>
      </c>
    </row>
    <row r="1713" spans="1:20" ht="4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2">
        <f t="shared" si="156"/>
        <v>0.105</v>
      </c>
      <c r="P1713" s="10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3">
        <f t="shared" si="160"/>
        <v>41852.354560185187</v>
      </c>
      <c r="T1713" s="14">
        <f t="shared" si="161"/>
        <v>41883.354560185187</v>
      </c>
    </row>
    <row r="1714" spans="1:20" ht="48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2">
        <f t="shared" si="156"/>
        <v>0</v>
      </c>
      <c r="P1714" s="10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3">
        <f t="shared" si="160"/>
        <v>42125.622141203705</v>
      </c>
      <c r="T1714" s="14">
        <f t="shared" si="161"/>
        <v>42185.622141203705</v>
      </c>
    </row>
    <row r="1715" spans="1:20" ht="48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2">
        <f t="shared" si="156"/>
        <v>1.6666666666666666E-2</v>
      </c>
      <c r="P1715" s="10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3">
        <f t="shared" si="160"/>
        <v>41887.509398148155</v>
      </c>
      <c r="T1715" s="14">
        <f t="shared" si="161"/>
        <v>41917.509398148155</v>
      </c>
    </row>
    <row r="1716" spans="1:20" ht="48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2">
        <f t="shared" si="156"/>
        <v>7.868E-2</v>
      </c>
      <c r="P1716" s="10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3">
        <f t="shared" si="160"/>
        <v>42095.626863425925</v>
      </c>
      <c r="T1716" s="14">
        <f t="shared" si="161"/>
        <v>42125.626863425925</v>
      </c>
    </row>
    <row r="1717" spans="1:20" ht="4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2">
        <f t="shared" si="156"/>
        <v>2.2000000000000001E-3</v>
      </c>
      <c r="P1717" s="10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3">
        <f t="shared" si="160"/>
        <v>42063.925752314819</v>
      </c>
      <c r="T1717" s="14">
        <f t="shared" si="161"/>
        <v>42093.848611111112</v>
      </c>
    </row>
    <row r="1718" spans="1:20" ht="4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2">
        <f t="shared" si="156"/>
        <v>7.4999999999999997E-2</v>
      </c>
      <c r="P1718" s="10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3">
        <f t="shared" si="160"/>
        <v>42673.285868055558</v>
      </c>
      <c r="T1718" s="14">
        <f t="shared" si="161"/>
        <v>42713.32753472223</v>
      </c>
    </row>
    <row r="1719" spans="1:20" ht="4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2">
        <f t="shared" si="156"/>
        <v>0.42725880551301687</v>
      </c>
      <c r="P1719" s="10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3">
        <f t="shared" si="160"/>
        <v>42460.690254629633</v>
      </c>
      <c r="T1719" s="14">
        <f t="shared" si="161"/>
        <v>42480.875000000007</v>
      </c>
    </row>
    <row r="1720" spans="1:20" ht="16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2">
        <f t="shared" si="156"/>
        <v>2.142857142857143E-3</v>
      </c>
      <c r="P1720" s="10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3">
        <f t="shared" si="160"/>
        <v>42460.318854166668</v>
      </c>
      <c r="T1720" s="14">
        <f t="shared" si="161"/>
        <v>42503.915972222225</v>
      </c>
    </row>
    <row r="1721" spans="1:20" ht="4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2">
        <f t="shared" si="156"/>
        <v>8.7500000000000008E-3</v>
      </c>
      <c r="P1721" s="10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3">
        <f t="shared" si="160"/>
        <v>41869.242951388893</v>
      </c>
      <c r="T1721" s="14">
        <f t="shared" si="161"/>
        <v>41899.242951388893</v>
      </c>
    </row>
    <row r="1722" spans="1:20" ht="4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2">
        <f t="shared" si="156"/>
        <v>5.6250000000000001E-2</v>
      </c>
      <c r="P1722" s="10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3">
        <f t="shared" si="160"/>
        <v>41922.491562500007</v>
      </c>
      <c r="T1722" s="14">
        <f t="shared" si="161"/>
        <v>41952.533229166671</v>
      </c>
    </row>
    <row r="1723" spans="1:20" ht="4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2">
        <f t="shared" si="156"/>
        <v>0</v>
      </c>
      <c r="P1723" s="10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3">
        <f t="shared" si="160"/>
        <v>42319.169710648152</v>
      </c>
      <c r="T1723" s="14">
        <f t="shared" si="161"/>
        <v>42349.169710648152</v>
      </c>
    </row>
    <row r="1724" spans="1:20" ht="4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2">
        <f t="shared" si="156"/>
        <v>3.4722222222222224E-4</v>
      </c>
      <c r="P1724" s="10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3">
        <f t="shared" si="160"/>
        <v>42425.669317129628</v>
      </c>
      <c r="T1724" s="14">
        <f t="shared" si="161"/>
        <v>42462.715277777781</v>
      </c>
    </row>
    <row r="1725" spans="1:20" ht="48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2">
        <f t="shared" si="156"/>
        <v>6.5000000000000002E-2</v>
      </c>
      <c r="P1725" s="10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3">
        <f t="shared" si="160"/>
        <v>42129.533738425926</v>
      </c>
      <c r="T1725" s="14">
        <f t="shared" si="161"/>
        <v>42185.958333333336</v>
      </c>
    </row>
    <row r="1726" spans="1:20" ht="4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2">
        <f t="shared" si="156"/>
        <v>5.8333333333333336E-3</v>
      </c>
      <c r="P1726" s="10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3">
        <f t="shared" si="160"/>
        <v>41912.640763888892</v>
      </c>
      <c r="T1726" s="14">
        <f t="shared" si="161"/>
        <v>41942.640763888892</v>
      </c>
    </row>
    <row r="1727" spans="1:20" ht="4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2">
        <f t="shared" si="156"/>
        <v>0.10181818181818182</v>
      </c>
      <c r="P1727" s="10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3">
        <f t="shared" si="160"/>
        <v>41845.676493055558</v>
      </c>
      <c r="T1727" s="14">
        <f t="shared" si="161"/>
        <v>41875.676493055558</v>
      </c>
    </row>
    <row r="1728" spans="1:20" ht="32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2">
        <f t="shared" si="156"/>
        <v>0.33784615384615385</v>
      </c>
      <c r="P1728" s="10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3">
        <f t="shared" si="160"/>
        <v>41788.628055555557</v>
      </c>
      <c r="T1728" s="14">
        <f t="shared" si="161"/>
        <v>41817.628055555557</v>
      </c>
    </row>
    <row r="1729" spans="1:20" ht="4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2">
        <f t="shared" si="156"/>
        <v>3.3333333333333332E-4</v>
      </c>
      <c r="P1729" s="10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3">
        <f t="shared" si="160"/>
        <v>42044.636307870373</v>
      </c>
      <c r="T1729" s="14">
        <f t="shared" si="161"/>
        <v>42099.166666666664</v>
      </c>
    </row>
    <row r="1730" spans="1:20" ht="4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2">
        <f t="shared" si="156"/>
        <v>0.68400000000000005</v>
      </c>
      <c r="P1730" s="10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3">
        <f t="shared" si="160"/>
        <v>42268.334189814814</v>
      </c>
      <c r="T1730" s="14">
        <f t="shared" si="161"/>
        <v>42298.334189814814</v>
      </c>
    </row>
    <row r="1731" spans="1:20" ht="4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2">
        <f t="shared" ref="O1731:O1794" si="162">E1731/D1731</f>
        <v>0</v>
      </c>
      <c r="P1731" s="10" t="e">
        <f t="shared" ref="P1731:P1794" si="163">E1731/L1731</f>
        <v>#DIV/0!</v>
      </c>
      <c r="Q1731" s="3" t="str">
        <f t="shared" ref="Q1731:Q1794" si="164">LEFT(N1731,FIND("/",N1731)-1)</f>
        <v>music</v>
      </c>
      <c r="R1731" s="3" t="str">
        <f t="shared" ref="R1731:R1794" si="165">RIGHT(N1731,LEN(N1731)-FIND("/",N1731))</f>
        <v>faith</v>
      </c>
      <c r="S1731" s="13">
        <f t="shared" ref="S1731:S1794" si="166">(J1731/86400)+25569+(-7/24)</f>
        <v>42470.76048611111</v>
      </c>
      <c r="T1731" s="14">
        <f t="shared" ref="T1731:T1794" si="167">(I1731/86400)+25569+(-7/24)</f>
        <v>42530.76048611111</v>
      </c>
    </row>
    <row r="1732" spans="1:20" ht="4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2">
        <f t="shared" si="162"/>
        <v>0</v>
      </c>
      <c r="P1732" s="10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3">
        <f t="shared" si="166"/>
        <v>42271.796099537038</v>
      </c>
      <c r="T1732" s="14">
        <f t="shared" si="167"/>
        <v>42301.796099537038</v>
      </c>
    </row>
    <row r="1733" spans="1:20" ht="32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2">
        <f t="shared" si="162"/>
        <v>0</v>
      </c>
      <c r="P1733" s="10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3">
        <f t="shared" si="166"/>
        <v>42152.615185185183</v>
      </c>
      <c r="T1733" s="14">
        <f t="shared" si="167"/>
        <v>42166.333333333336</v>
      </c>
    </row>
    <row r="1734" spans="1:20" ht="4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2">
        <f t="shared" si="162"/>
        <v>0</v>
      </c>
      <c r="P1734" s="10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3">
        <f t="shared" si="166"/>
        <v>42325.392141203709</v>
      </c>
      <c r="T1734" s="14">
        <f t="shared" si="167"/>
        <v>42384.916666666664</v>
      </c>
    </row>
    <row r="1735" spans="1:20" ht="4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2">
        <f t="shared" si="162"/>
        <v>0</v>
      </c>
      <c r="P1735" s="10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3">
        <f t="shared" si="166"/>
        <v>42614.383958333339</v>
      </c>
      <c r="T1735" s="14">
        <f t="shared" si="167"/>
        <v>42626.604166666664</v>
      </c>
    </row>
    <row r="1736" spans="1:20" ht="4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2">
        <f t="shared" si="162"/>
        <v>2.2222222222222223E-4</v>
      </c>
      <c r="P1736" s="10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3">
        <f t="shared" si="166"/>
        <v>42101.74486111111</v>
      </c>
      <c r="T1736" s="14">
        <f t="shared" si="167"/>
        <v>42131.74486111111</v>
      </c>
    </row>
    <row r="1737" spans="1:20" ht="4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2">
        <f t="shared" si="162"/>
        <v>0.11</v>
      </c>
      <c r="P1737" s="10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3">
        <f t="shared" si="166"/>
        <v>42559.522511574076</v>
      </c>
      <c r="T1737" s="14">
        <f t="shared" si="167"/>
        <v>42589.522511574076</v>
      </c>
    </row>
    <row r="1738" spans="1:20" ht="32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2">
        <f t="shared" si="162"/>
        <v>7.3333333333333332E-3</v>
      </c>
      <c r="P1738" s="10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3">
        <f t="shared" si="166"/>
        <v>42286.569826388892</v>
      </c>
      <c r="T1738" s="14">
        <f t="shared" si="167"/>
        <v>42316.611493055556</v>
      </c>
    </row>
    <row r="1739" spans="1:20" ht="4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2">
        <f t="shared" si="162"/>
        <v>0.21249999999999999</v>
      </c>
      <c r="P1739" s="10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3">
        <f t="shared" si="166"/>
        <v>42175.657314814816</v>
      </c>
      <c r="T1739" s="14">
        <f t="shared" si="167"/>
        <v>42205.657314814816</v>
      </c>
    </row>
    <row r="1740" spans="1:20" ht="32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2">
        <f t="shared" si="162"/>
        <v>4.0000000000000001E-3</v>
      </c>
      <c r="P1740" s="10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3">
        <f t="shared" si="166"/>
        <v>41884.582662037043</v>
      </c>
      <c r="T1740" s="14">
        <f t="shared" si="167"/>
        <v>41914.582662037043</v>
      </c>
    </row>
    <row r="1741" spans="1:20" ht="4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2">
        <f t="shared" si="162"/>
        <v>1E-3</v>
      </c>
      <c r="P1741" s="10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3">
        <f t="shared" si="166"/>
        <v>42435.582546296304</v>
      </c>
      <c r="T1741" s="14">
        <f t="shared" si="167"/>
        <v>42494.540879629632</v>
      </c>
    </row>
    <row r="1742" spans="1:20" ht="4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2">
        <f t="shared" si="162"/>
        <v>0</v>
      </c>
      <c r="P1742" s="10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3">
        <f t="shared" si="166"/>
        <v>42171.525717592594</v>
      </c>
      <c r="T1742" s="14">
        <f t="shared" si="167"/>
        <v>42201.525717592594</v>
      </c>
    </row>
    <row r="1743" spans="1:20" ht="32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2">
        <f t="shared" si="162"/>
        <v>1.1083333333333334</v>
      </c>
      <c r="P1743" s="10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3">
        <f t="shared" si="166"/>
        <v>42120.336469907408</v>
      </c>
      <c r="T1743" s="14">
        <f t="shared" si="167"/>
        <v>42165.336469907408</v>
      </c>
    </row>
    <row r="1744" spans="1:20" ht="4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2">
        <f t="shared" si="162"/>
        <v>1.0874999999999999</v>
      </c>
      <c r="P1744" s="10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3">
        <f t="shared" si="166"/>
        <v>42710.58530092593</v>
      </c>
      <c r="T1744" s="14">
        <f t="shared" si="167"/>
        <v>42742.583333333336</v>
      </c>
    </row>
    <row r="1745" spans="1:20" ht="4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2">
        <f t="shared" si="162"/>
        <v>1.0041666666666667</v>
      </c>
      <c r="P1745" s="10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3">
        <f t="shared" si="166"/>
        <v>42586.633969907409</v>
      </c>
      <c r="T1745" s="14">
        <f t="shared" si="167"/>
        <v>42608.874305555561</v>
      </c>
    </row>
    <row r="1746" spans="1:20" ht="4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2">
        <f t="shared" si="162"/>
        <v>1.1845454545454546</v>
      </c>
      <c r="P1746" s="10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3">
        <f t="shared" si="166"/>
        <v>42026.313391203708</v>
      </c>
      <c r="T1746" s="14">
        <f t="shared" si="167"/>
        <v>42071.271724537037</v>
      </c>
    </row>
    <row r="1747" spans="1:20" ht="4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2">
        <f t="shared" si="162"/>
        <v>1.1401428571428571</v>
      </c>
      <c r="P1747" s="10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3">
        <f t="shared" si="166"/>
        <v>42689.968032407407</v>
      </c>
      <c r="T1747" s="14">
        <f t="shared" si="167"/>
        <v>42725.791666666664</v>
      </c>
    </row>
    <row r="1748" spans="1:20" ht="48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2">
        <f t="shared" si="162"/>
        <v>1.4810000000000001</v>
      </c>
      <c r="P1748" s="10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3">
        <f t="shared" si="166"/>
        <v>42667.885034722225</v>
      </c>
      <c r="T1748" s="14">
        <f t="shared" si="167"/>
        <v>42697.791666666664</v>
      </c>
    </row>
    <row r="1749" spans="1:20" ht="4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2">
        <f t="shared" si="162"/>
        <v>1.0495555555555556</v>
      </c>
      <c r="P1749" s="10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3">
        <f t="shared" si="166"/>
        <v>42292.143865740742</v>
      </c>
      <c r="T1749" s="14">
        <f t="shared" si="167"/>
        <v>42321.333333333336</v>
      </c>
    </row>
    <row r="1750" spans="1:20" ht="32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2">
        <f t="shared" si="162"/>
        <v>1.29948</v>
      </c>
      <c r="P1750" s="10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3">
        <f t="shared" si="166"/>
        <v>42219.659062500003</v>
      </c>
      <c r="T1750" s="14">
        <f t="shared" si="167"/>
        <v>42249.659062500003</v>
      </c>
    </row>
    <row r="1751" spans="1:20" ht="32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2">
        <f t="shared" si="162"/>
        <v>1.2348756218905472</v>
      </c>
      <c r="P1751" s="10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3">
        <f t="shared" si="166"/>
        <v>42758.684270833335</v>
      </c>
      <c r="T1751" s="14">
        <f t="shared" si="167"/>
        <v>42795.500000000007</v>
      </c>
    </row>
    <row r="1752" spans="1:20" ht="48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2">
        <f t="shared" si="162"/>
        <v>2.0162</v>
      </c>
      <c r="P1752" s="10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3">
        <f t="shared" si="166"/>
        <v>42454.54518518519</v>
      </c>
      <c r="T1752" s="14">
        <f t="shared" si="167"/>
        <v>42479.54518518519</v>
      </c>
    </row>
    <row r="1753" spans="1:20" ht="32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2">
        <f t="shared" si="162"/>
        <v>1.0289999999999999</v>
      </c>
      <c r="P1753" s="10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3">
        <f t="shared" si="166"/>
        <v>42052.489849537036</v>
      </c>
      <c r="T1753" s="14">
        <f t="shared" si="167"/>
        <v>42082.448182870372</v>
      </c>
    </row>
    <row r="1754" spans="1:20" ht="32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2">
        <f t="shared" si="162"/>
        <v>2.6016666666666666</v>
      </c>
      <c r="P1754" s="10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3">
        <f t="shared" si="166"/>
        <v>42626.961597222224</v>
      </c>
      <c r="T1754" s="14">
        <f t="shared" si="167"/>
        <v>42656.961597222224</v>
      </c>
    </row>
    <row r="1755" spans="1:20" ht="4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2">
        <f t="shared" si="162"/>
        <v>1.08</v>
      </c>
      <c r="P1755" s="10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3">
        <f t="shared" si="166"/>
        <v>42420.457962962966</v>
      </c>
      <c r="T1755" s="14">
        <f t="shared" si="167"/>
        <v>42450.416296296295</v>
      </c>
    </row>
    <row r="1756" spans="1:20" ht="4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2">
        <f t="shared" si="162"/>
        <v>1.1052941176470588</v>
      </c>
      <c r="P1756" s="10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3">
        <f t="shared" si="166"/>
        <v>42067.585104166668</v>
      </c>
      <c r="T1756" s="14">
        <f t="shared" si="167"/>
        <v>42097.543437500004</v>
      </c>
    </row>
    <row r="1757" spans="1:20" ht="4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2">
        <f t="shared" si="162"/>
        <v>1.2</v>
      </c>
      <c r="P1757" s="10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3">
        <f t="shared" si="166"/>
        <v>42252.497233796297</v>
      </c>
      <c r="T1757" s="14">
        <f t="shared" si="167"/>
        <v>42282.497233796297</v>
      </c>
    </row>
    <row r="1758" spans="1:20" ht="4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2">
        <f t="shared" si="162"/>
        <v>1.0282909090909091</v>
      </c>
      <c r="P1758" s="10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3">
        <f t="shared" si="166"/>
        <v>42570.875798611109</v>
      </c>
      <c r="T1758" s="14">
        <f t="shared" si="167"/>
        <v>42610.875798611109</v>
      </c>
    </row>
    <row r="1759" spans="1:20" ht="32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2">
        <f t="shared" si="162"/>
        <v>1.1599999999999999</v>
      </c>
      <c r="P1759" s="10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3">
        <f t="shared" si="166"/>
        <v>42733.535682870373</v>
      </c>
      <c r="T1759" s="14">
        <f t="shared" si="167"/>
        <v>42763.520138888889</v>
      </c>
    </row>
    <row r="1760" spans="1:20" ht="4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2">
        <f t="shared" si="162"/>
        <v>1.147</v>
      </c>
      <c r="P1760" s="10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3">
        <f t="shared" si="166"/>
        <v>42505.664259259262</v>
      </c>
      <c r="T1760" s="14">
        <f t="shared" si="167"/>
        <v>42565.664259259262</v>
      </c>
    </row>
    <row r="1761" spans="1:20" ht="32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2">
        <f t="shared" si="162"/>
        <v>1.0660000000000001</v>
      </c>
      <c r="P1761" s="10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3">
        <f t="shared" si="166"/>
        <v>42068.53737268519</v>
      </c>
      <c r="T1761" s="14">
        <f t="shared" si="167"/>
        <v>42088.495706018519</v>
      </c>
    </row>
    <row r="1762" spans="1:20" ht="48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2">
        <f t="shared" si="162"/>
        <v>1.6544000000000001</v>
      </c>
      <c r="P1762" s="10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3">
        <f t="shared" si="166"/>
        <v>42405.380937500006</v>
      </c>
      <c r="T1762" s="14">
        <f t="shared" si="167"/>
        <v>42425.380937500006</v>
      </c>
    </row>
    <row r="1763" spans="1:20" ht="32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2">
        <f t="shared" si="162"/>
        <v>1.55</v>
      </c>
      <c r="P1763" s="10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3">
        <f t="shared" si="166"/>
        <v>42209.27615740741</v>
      </c>
      <c r="T1763" s="14">
        <f t="shared" si="167"/>
        <v>42259.27615740741</v>
      </c>
    </row>
    <row r="1764" spans="1:20" ht="16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2">
        <f t="shared" si="162"/>
        <v>8.85</v>
      </c>
      <c r="P1764" s="10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3">
        <f t="shared" si="166"/>
        <v>42410.690335648149</v>
      </c>
      <c r="T1764" s="14">
        <f t="shared" si="167"/>
        <v>42440.690335648149</v>
      </c>
    </row>
    <row r="1765" spans="1:20" ht="4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2">
        <f t="shared" si="162"/>
        <v>1.0190833333333333</v>
      </c>
      <c r="P1765" s="10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3">
        <f t="shared" si="166"/>
        <v>42636.576851851853</v>
      </c>
      <c r="T1765" s="14">
        <f t="shared" si="167"/>
        <v>42666.576851851853</v>
      </c>
    </row>
    <row r="1766" spans="1:20" ht="4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2">
        <f t="shared" si="162"/>
        <v>0.19600000000000001</v>
      </c>
      <c r="P1766" s="10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3">
        <f t="shared" si="166"/>
        <v>41825.194201388891</v>
      </c>
      <c r="T1766" s="14">
        <f t="shared" si="167"/>
        <v>41854.194201388891</v>
      </c>
    </row>
    <row r="1767" spans="1:20" ht="4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2">
        <f t="shared" si="162"/>
        <v>0.59467839999999994</v>
      </c>
      <c r="P1767" s="10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3">
        <f t="shared" si="166"/>
        <v>41834.688796296301</v>
      </c>
      <c r="T1767" s="14">
        <f t="shared" si="167"/>
        <v>41864.688796296301</v>
      </c>
    </row>
    <row r="1768" spans="1:20" ht="32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2">
        <f t="shared" si="162"/>
        <v>0</v>
      </c>
      <c r="P1768" s="10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3">
        <f t="shared" si="166"/>
        <v>41855.568148148152</v>
      </c>
      <c r="T1768" s="14">
        <f t="shared" si="167"/>
        <v>41876.568148148152</v>
      </c>
    </row>
    <row r="1769" spans="1:20" ht="32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2">
        <f t="shared" si="162"/>
        <v>0.4572</v>
      </c>
      <c r="P1769" s="10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3">
        <f t="shared" si="166"/>
        <v>41824.366712962968</v>
      </c>
      <c r="T1769" s="14">
        <f t="shared" si="167"/>
        <v>41854.366712962968</v>
      </c>
    </row>
    <row r="1770" spans="1:20" ht="4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2">
        <f t="shared" si="162"/>
        <v>3.7400000000000003E-2</v>
      </c>
      <c r="P1770" s="10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3">
        <f t="shared" si="166"/>
        <v>41849.26902777778</v>
      </c>
      <c r="T1770" s="14">
        <f t="shared" si="167"/>
        <v>41909.26902777778</v>
      </c>
    </row>
    <row r="1771" spans="1:20" ht="4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2">
        <f t="shared" si="162"/>
        <v>2.7025E-2</v>
      </c>
      <c r="P1771" s="10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3">
        <f t="shared" si="166"/>
        <v>41987.527303240742</v>
      </c>
      <c r="T1771" s="14">
        <f t="shared" si="167"/>
        <v>42017.527303240742</v>
      </c>
    </row>
    <row r="1772" spans="1:20" ht="4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2">
        <f t="shared" si="162"/>
        <v>0.56514285714285717</v>
      </c>
      <c r="P1772" s="10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3">
        <f t="shared" si="166"/>
        <v>41891.488356481488</v>
      </c>
      <c r="T1772" s="14">
        <f t="shared" si="167"/>
        <v>41926.488356481488</v>
      </c>
    </row>
    <row r="1773" spans="1:20" ht="4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2">
        <f t="shared" si="162"/>
        <v>0.21309523809523809</v>
      </c>
      <c r="P1773" s="10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3">
        <f t="shared" si="166"/>
        <v>41905.687962962962</v>
      </c>
      <c r="T1773" s="14">
        <f t="shared" si="167"/>
        <v>41935.687962962962</v>
      </c>
    </row>
    <row r="1774" spans="1:20" ht="32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2">
        <f t="shared" si="162"/>
        <v>0.156</v>
      </c>
      <c r="P1774" s="10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3">
        <f t="shared" si="166"/>
        <v>41766.426342592596</v>
      </c>
      <c r="T1774" s="14">
        <f t="shared" si="167"/>
        <v>41826.426342592596</v>
      </c>
    </row>
    <row r="1775" spans="1:20" ht="4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2">
        <f t="shared" si="162"/>
        <v>6.2566666666666673E-2</v>
      </c>
      <c r="P1775" s="10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3">
        <f t="shared" si="166"/>
        <v>41978.468726851854</v>
      </c>
      <c r="T1775" s="14">
        <f t="shared" si="167"/>
        <v>42023.468726851854</v>
      </c>
    </row>
    <row r="1776" spans="1:20" ht="4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2">
        <f t="shared" si="162"/>
        <v>0.4592</v>
      </c>
      <c r="P1776" s="10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3">
        <f t="shared" si="166"/>
        <v>41929.926990740743</v>
      </c>
      <c r="T1776" s="14">
        <f t="shared" si="167"/>
        <v>41972.332638888889</v>
      </c>
    </row>
    <row r="1777" spans="1:20" ht="4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2">
        <f t="shared" si="162"/>
        <v>0.65101538461538466</v>
      </c>
      <c r="P1777" s="10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3">
        <f t="shared" si="166"/>
        <v>41891.68472222222</v>
      </c>
      <c r="T1777" s="14">
        <f t="shared" si="167"/>
        <v>41936.68472222222</v>
      </c>
    </row>
    <row r="1778" spans="1:20" ht="4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2">
        <f t="shared" si="162"/>
        <v>6.7000000000000004E-2</v>
      </c>
      <c r="P1778" s="10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3">
        <f t="shared" si="166"/>
        <v>41905.665173611116</v>
      </c>
      <c r="T1778" s="14">
        <f t="shared" si="167"/>
        <v>41941.665173611116</v>
      </c>
    </row>
    <row r="1779" spans="1:20" ht="48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2">
        <f t="shared" si="162"/>
        <v>0.135625</v>
      </c>
      <c r="P1779" s="10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3">
        <f t="shared" si="166"/>
        <v>42025.065428240741</v>
      </c>
      <c r="T1779" s="14">
        <f t="shared" si="167"/>
        <v>42055.065428240741</v>
      </c>
    </row>
    <row r="1780" spans="1:20" ht="4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2">
        <f t="shared" si="162"/>
        <v>1.9900000000000001E-2</v>
      </c>
      <c r="P1780" s="10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3">
        <f t="shared" si="166"/>
        <v>42045.571701388886</v>
      </c>
      <c r="T1780" s="14">
        <f t="shared" si="167"/>
        <v>42090.530034722229</v>
      </c>
    </row>
    <row r="1781" spans="1:20" ht="4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2">
        <f t="shared" si="162"/>
        <v>0.36236363636363639</v>
      </c>
      <c r="P1781" s="10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3">
        <f t="shared" si="166"/>
        <v>42585.400231481479</v>
      </c>
      <c r="T1781" s="14">
        <f t="shared" si="167"/>
        <v>42615.400231481479</v>
      </c>
    </row>
    <row r="1782" spans="1:20" ht="4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2">
        <f t="shared" si="162"/>
        <v>0.39743333333333336</v>
      </c>
      <c r="P1782" s="10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3">
        <f t="shared" si="166"/>
        <v>42493.30914351852</v>
      </c>
      <c r="T1782" s="14">
        <f t="shared" si="167"/>
        <v>42553.30914351852</v>
      </c>
    </row>
    <row r="1783" spans="1:20" ht="4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2">
        <f t="shared" si="162"/>
        <v>0.25763636363636366</v>
      </c>
      <c r="P1783" s="10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3">
        <f t="shared" si="166"/>
        <v>42597.325752314813</v>
      </c>
      <c r="T1783" s="14">
        <f t="shared" si="167"/>
        <v>42628.325752314813</v>
      </c>
    </row>
    <row r="1784" spans="1:20" ht="48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2">
        <f t="shared" si="162"/>
        <v>0.15491428571428573</v>
      </c>
      <c r="P1784" s="10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3">
        <f t="shared" si="166"/>
        <v>42388.283437500002</v>
      </c>
      <c r="T1784" s="14">
        <f t="shared" si="167"/>
        <v>42421.283437500002</v>
      </c>
    </row>
    <row r="1785" spans="1:20" ht="4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2">
        <f t="shared" si="162"/>
        <v>0.236925</v>
      </c>
      <c r="P1785" s="10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3">
        <f t="shared" si="166"/>
        <v>42115.658310185187</v>
      </c>
      <c r="T1785" s="14">
        <f t="shared" si="167"/>
        <v>42145.658310185187</v>
      </c>
    </row>
    <row r="1786" spans="1:20" ht="4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2">
        <f t="shared" si="162"/>
        <v>0.39760000000000001</v>
      </c>
      <c r="P1786" s="10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3">
        <f t="shared" si="166"/>
        <v>42003.363888888889</v>
      </c>
      <c r="T1786" s="14">
        <f t="shared" si="167"/>
        <v>42034.850694444445</v>
      </c>
    </row>
    <row r="1787" spans="1:20" ht="4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2">
        <f t="shared" si="162"/>
        <v>0.20220833333333332</v>
      </c>
      <c r="P1787" s="10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3">
        <f t="shared" si="166"/>
        <v>41896.843229166669</v>
      </c>
      <c r="T1787" s="14">
        <f t="shared" si="167"/>
        <v>41927.708333333336</v>
      </c>
    </row>
    <row r="1788" spans="1:20" ht="4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2">
        <f t="shared" si="162"/>
        <v>0.47631578947368419</v>
      </c>
      <c r="P1788" s="10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3">
        <f t="shared" si="166"/>
        <v>41958.258993055562</v>
      </c>
      <c r="T1788" s="14">
        <f t="shared" si="167"/>
        <v>41988.258993055562</v>
      </c>
    </row>
    <row r="1789" spans="1:20" ht="4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2">
        <f t="shared" si="162"/>
        <v>0.15329999999999999</v>
      </c>
      <c r="P1789" s="10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3">
        <f t="shared" si="166"/>
        <v>42068.363854166666</v>
      </c>
      <c r="T1789" s="14">
        <f t="shared" si="167"/>
        <v>42098.322187500002</v>
      </c>
    </row>
    <row r="1790" spans="1:20" ht="4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2">
        <f t="shared" si="162"/>
        <v>1.3818181818181818E-2</v>
      </c>
      <c r="P1790" s="10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3">
        <f t="shared" si="166"/>
        <v>41913.656736111116</v>
      </c>
      <c r="T1790" s="14">
        <f t="shared" si="167"/>
        <v>41943.656736111116</v>
      </c>
    </row>
    <row r="1791" spans="1:20" ht="4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2">
        <f t="shared" si="162"/>
        <v>5.0000000000000001E-3</v>
      </c>
      <c r="P1791" s="10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3">
        <f t="shared" si="166"/>
        <v>41955.958368055559</v>
      </c>
      <c r="T1791" s="14">
        <f t="shared" si="167"/>
        <v>42015.958368055559</v>
      </c>
    </row>
    <row r="1792" spans="1:20" ht="4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2">
        <f t="shared" si="162"/>
        <v>4.9575757575757579E-2</v>
      </c>
      <c r="P1792" s="10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3">
        <f t="shared" si="166"/>
        <v>42010.382847222223</v>
      </c>
      <c r="T1792" s="14">
        <f t="shared" si="167"/>
        <v>42040.382847222223</v>
      </c>
    </row>
    <row r="1793" spans="1:20" ht="32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2">
        <f t="shared" si="162"/>
        <v>3.5666666666666666E-2</v>
      </c>
      <c r="P1793" s="10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3">
        <f t="shared" si="166"/>
        <v>41973.448668981488</v>
      </c>
      <c r="T1793" s="14">
        <f t="shared" si="167"/>
        <v>42033.448668981488</v>
      </c>
    </row>
    <row r="1794" spans="1:20" ht="32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2">
        <f t="shared" si="162"/>
        <v>0.61124000000000001</v>
      </c>
      <c r="P1794" s="10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3">
        <f t="shared" si="166"/>
        <v>42188.739374999997</v>
      </c>
      <c r="T1794" s="14">
        <f t="shared" si="167"/>
        <v>42225.999305555561</v>
      </c>
    </row>
    <row r="1795" spans="1:20" ht="4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2">
        <f t="shared" ref="O1795:O1858" si="168">E1795/D1795</f>
        <v>1.3333333333333334E-2</v>
      </c>
      <c r="P1795" s="10">
        <f t="shared" ref="P1795:P1858" si="169">E1795/L1795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RIGHT(N1795,LEN(N1795)-FIND("/",N1795))</f>
        <v>photobooks</v>
      </c>
      <c r="S1795" s="13">
        <f t="shared" ref="S1795:S1858" si="172">(J1795/86400)+25569+(-7/24)</f>
        <v>41940.6</v>
      </c>
      <c r="T1795" s="14">
        <f t="shared" ref="T1795:T1858" si="173">(I1795/86400)+25569+(-7/24)</f>
        <v>41970.64166666667</v>
      </c>
    </row>
    <row r="1796" spans="1:20" ht="48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2">
        <f t="shared" si="168"/>
        <v>0.11077777777777778</v>
      </c>
      <c r="P1796" s="10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3">
        <f t="shared" si="172"/>
        <v>42011.259513888894</v>
      </c>
      <c r="T1796" s="14">
        <f t="shared" si="173"/>
        <v>42046.259513888894</v>
      </c>
    </row>
    <row r="1797" spans="1:20" ht="4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2">
        <f t="shared" si="168"/>
        <v>0.38735714285714284</v>
      </c>
      <c r="P1797" s="10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3">
        <f t="shared" si="172"/>
        <v>42627.997002314813</v>
      </c>
      <c r="T1797" s="14">
        <f t="shared" si="173"/>
        <v>42657.375000000007</v>
      </c>
    </row>
    <row r="1798" spans="1:20" ht="48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2">
        <f t="shared" si="168"/>
        <v>0.22052631578947368</v>
      </c>
      <c r="P1798" s="10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3">
        <f t="shared" si="172"/>
        <v>42515.14775462963</v>
      </c>
      <c r="T1798" s="14">
        <f t="shared" si="173"/>
        <v>42575.14775462963</v>
      </c>
    </row>
    <row r="1799" spans="1:20" ht="4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2">
        <f t="shared" si="168"/>
        <v>0.67549999999999999</v>
      </c>
      <c r="P1799" s="10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3">
        <f t="shared" si="172"/>
        <v>42689.277650462966</v>
      </c>
      <c r="T1799" s="14">
        <f t="shared" si="173"/>
        <v>42719.277650462966</v>
      </c>
    </row>
    <row r="1800" spans="1:20" ht="4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2">
        <f t="shared" si="168"/>
        <v>0.136375</v>
      </c>
      <c r="P1800" s="10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3">
        <f t="shared" si="172"/>
        <v>42344.035104166665</v>
      </c>
      <c r="T1800" s="14">
        <f t="shared" si="173"/>
        <v>42404.035104166665</v>
      </c>
    </row>
    <row r="1801" spans="1:20" ht="32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2">
        <f t="shared" si="168"/>
        <v>1.7457500000000001E-2</v>
      </c>
      <c r="P1801" s="10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3">
        <f t="shared" si="172"/>
        <v>41934.551018518519</v>
      </c>
      <c r="T1801" s="14">
        <f t="shared" si="173"/>
        <v>41954.592685185191</v>
      </c>
    </row>
    <row r="1802" spans="1:20" ht="4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2">
        <f t="shared" si="168"/>
        <v>0.20449632511889321</v>
      </c>
      <c r="P1802" s="10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3">
        <f t="shared" si="172"/>
        <v>42623.314467592594</v>
      </c>
      <c r="T1802" s="14">
        <f t="shared" si="173"/>
        <v>42653.314467592594</v>
      </c>
    </row>
    <row r="1803" spans="1:20" ht="48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2">
        <f t="shared" si="168"/>
        <v>0.13852941176470587</v>
      </c>
      <c r="P1803" s="10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3">
        <f t="shared" si="172"/>
        <v>42321.368842592594</v>
      </c>
      <c r="T1803" s="14">
        <f t="shared" si="173"/>
        <v>42353.215277777781</v>
      </c>
    </row>
    <row r="1804" spans="1:20" ht="32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2">
        <f t="shared" si="168"/>
        <v>0.48485714285714288</v>
      </c>
      <c r="P1804" s="10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3">
        <f t="shared" si="172"/>
        <v>42159.180902777785</v>
      </c>
      <c r="T1804" s="14">
        <f t="shared" si="173"/>
        <v>42182.624305555561</v>
      </c>
    </row>
    <row r="1805" spans="1:20" ht="4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2">
        <f t="shared" si="168"/>
        <v>0.308</v>
      </c>
      <c r="P1805" s="10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3">
        <f t="shared" si="172"/>
        <v>42017.77988425926</v>
      </c>
      <c r="T1805" s="14">
        <f t="shared" si="173"/>
        <v>42048.77988425926</v>
      </c>
    </row>
    <row r="1806" spans="1:20" ht="4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2">
        <f t="shared" si="168"/>
        <v>0.35174193548387095</v>
      </c>
      <c r="P1806" s="10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3">
        <f t="shared" si="172"/>
        <v>42282.386620370373</v>
      </c>
      <c r="T1806" s="14">
        <f t="shared" si="173"/>
        <v>42322.428287037044</v>
      </c>
    </row>
    <row r="1807" spans="1:20" ht="4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2">
        <f t="shared" si="168"/>
        <v>0.36404444444444445</v>
      </c>
      <c r="P1807" s="10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3">
        <f t="shared" si="172"/>
        <v>42247.512245370373</v>
      </c>
      <c r="T1807" s="14">
        <f t="shared" si="173"/>
        <v>42279.458333333336</v>
      </c>
    </row>
    <row r="1808" spans="1:20" ht="4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2">
        <f t="shared" si="168"/>
        <v>2.955E-2</v>
      </c>
      <c r="P1808" s="10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3">
        <f t="shared" si="172"/>
        <v>41877.346631944449</v>
      </c>
      <c r="T1808" s="14">
        <f t="shared" si="173"/>
        <v>41912.346631944449</v>
      </c>
    </row>
    <row r="1809" spans="1:20" ht="32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2">
        <f t="shared" si="168"/>
        <v>0.1106</v>
      </c>
      <c r="P1809" s="10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3">
        <f t="shared" si="172"/>
        <v>41879.776770833334</v>
      </c>
      <c r="T1809" s="14">
        <f t="shared" si="173"/>
        <v>41909.776770833334</v>
      </c>
    </row>
    <row r="1810" spans="1:20" ht="4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2">
        <f t="shared" si="168"/>
        <v>0.41407142857142859</v>
      </c>
      <c r="P1810" s="10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3">
        <f t="shared" si="172"/>
        <v>42742.389236111114</v>
      </c>
      <c r="T1810" s="14">
        <f t="shared" si="173"/>
        <v>42777.389236111114</v>
      </c>
    </row>
    <row r="1811" spans="1:20" ht="4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2">
        <f t="shared" si="168"/>
        <v>0.10857142857142857</v>
      </c>
      <c r="P1811" s="10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3">
        <f t="shared" si="172"/>
        <v>42029.616192129637</v>
      </c>
      <c r="T1811" s="14">
        <f t="shared" si="173"/>
        <v>42064.616192129637</v>
      </c>
    </row>
    <row r="1812" spans="1:20" ht="4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2">
        <f t="shared" si="168"/>
        <v>3.3333333333333333E-2</v>
      </c>
      <c r="P1812" s="10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3">
        <f t="shared" si="172"/>
        <v>41860.618356481486</v>
      </c>
      <c r="T1812" s="14">
        <f t="shared" si="173"/>
        <v>41872.618356481486</v>
      </c>
    </row>
    <row r="1813" spans="1:20" ht="32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2">
        <f t="shared" si="168"/>
        <v>7.407407407407407E-4</v>
      </c>
      <c r="P1813" s="10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3">
        <f t="shared" si="172"/>
        <v>41876.142013888893</v>
      </c>
      <c r="T1813" s="14">
        <f t="shared" si="173"/>
        <v>41935.875</v>
      </c>
    </row>
    <row r="1814" spans="1:20" ht="48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2">
        <f t="shared" si="168"/>
        <v>0.13307692307692306</v>
      </c>
      <c r="P1814" s="10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3">
        <f t="shared" si="172"/>
        <v>42524.027037037034</v>
      </c>
      <c r="T1814" s="14">
        <f t="shared" si="173"/>
        <v>42554.027037037034</v>
      </c>
    </row>
    <row r="1815" spans="1:20" ht="4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2">
        <f t="shared" si="168"/>
        <v>0</v>
      </c>
      <c r="P1815" s="10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3">
        <f t="shared" si="172"/>
        <v>41829.597361111111</v>
      </c>
      <c r="T1815" s="14">
        <f t="shared" si="173"/>
        <v>41859.597361111111</v>
      </c>
    </row>
    <row r="1816" spans="1:20" ht="4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2">
        <f t="shared" si="168"/>
        <v>0.49183333333333334</v>
      </c>
      <c r="P1816" s="10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3">
        <f t="shared" si="172"/>
        <v>42033.022407407414</v>
      </c>
      <c r="T1816" s="14">
        <f t="shared" si="173"/>
        <v>42063.022407407414</v>
      </c>
    </row>
    <row r="1817" spans="1:20" ht="48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2">
        <f t="shared" si="168"/>
        <v>0</v>
      </c>
      <c r="P1817" s="10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3">
        <f t="shared" si="172"/>
        <v>42172.615011574075</v>
      </c>
      <c r="T1817" s="14">
        <f t="shared" si="173"/>
        <v>42186.615011574075</v>
      </c>
    </row>
    <row r="1818" spans="1:20" ht="4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2">
        <f t="shared" si="168"/>
        <v>2.036E-2</v>
      </c>
      <c r="P1818" s="10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3">
        <f t="shared" si="172"/>
        <v>42548.58452546296</v>
      </c>
      <c r="T1818" s="14">
        <f t="shared" si="173"/>
        <v>42576.500000000007</v>
      </c>
    </row>
    <row r="1819" spans="1:20" ht="32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2">
        <f t="shared" si="168"/>
        <v>0.52327777777777773</v>
      </c>
      <c r="P1819" s="10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3">
        <f t="shared" si="172"/>
        <v>42705.370451388888</v>
      </c>
      <c r="T1819" s="14">
        <f t="shared" si="173"/>
        <v>42764.999305555561</v>
      </c>
    </row>
    <row r="1820" spans="1:20" ht="32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2">
        <f t="shared" si="168"/>
        <v>0</v>
      </c>
      <c r="P1820" s="10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3">
        <f t="shared" si="172"/>
        <v>42066.942708333336</v>
      </c>
      <c r="T1820" s="14">
        <f t="shared" si="173"/>
        <v>42096.901041666664</v>
      </c>
    </row>
    <row r="1821" spans="1:20" ht="4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2">
        <f t="shared" si="168"/>
        <v>2.0833333333333332E-2</v>
      </c>
      <c r="P1821" s="10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3">
        <f t="shared" si="172"/>
        <v>41820.460601851853</v>
      </c>
      <c r="T1821" s="14">
        <f t="shared" si="173"/>
        <v>41850.460601851853</v>
      </c>
    </row>
    <row r="1822" spans="1:20" ht="48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2">
        <f t="shared" si="168"/>
        <v>6.565384615384616E-2</v>
      </c>
      <c r="P1822" s="10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3">
        <f t="shared" si="172"/>
        <v>42064.792708333334</v>
      </c>
      <c r="T1822" s="14">
        <f t="shared" si="173"/>
        <v>42094.75104166667</v>
      </c>
    </row>
    <row r="1823" spans="1:20" ht="4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2">
        <f t="shared" si="168"/>
        <v>1.3489</v>
      </c>
      <c r="P1823" s="10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3">
        <f t="shared" si="172"/>
        <v>40926.027395833335</v>
      </c>
      <c r="T1823" s="14">
        <f t="shared" si="173"/>
        <v>40971.027395833335</v>
      </c>
    </row>
    <row r="1824" spans="1:20" ht="32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2">
        <f t="shared" si="168"/>
        <v>1</v>
      </c>
      <c r="P1824" s="10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3">
        <f t="shared" si="172"/>
        <v>41634.505347222228</v>
      </c>
      <c r="T1824" s="14">
        <f t="shared" si="173"/>
        <v>41670.500694444447</v>
      </c>
    </row>
    <row r="1825" spans="1:20" ht="4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2">
        <f t="shared" si="168"/>
        <v>1.1585714285714286</v>
      </c>
      <c r="P1825" s="10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3">
        <f t="shared" si="172"/>
        <v>41176.393240740741</v>
      </c>
      <c r="T1825" s="14">
        <f t="shared" si="173"/>
        <v>41206.393240740741</v>
      </c>
    </row>
    <row r="1826" spans="1:20" ht="16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2">
        <f t="shared" si="168"/>
        <v>1.0006666666666666</v>
      </c>
      <c r="P1826" s="10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3">
        <f t="shared" si="172"/>
        <v>41626.624618055554</v>
      </c>
      <c r="T1826" s="14">
        <f t="shared" si="173"/>
        <v>41646.797222222223</v>
      </c>
    </row>
    <row r="1827" spans="1:20" ht="4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2">
        <f t="shared" si="168"/>
        <v>1.0505</v>
      </c>
      <c r="P1827" s="10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3">
        <f t="shared" si="172"/>
        <v>41443.542858796296</v>
      </c>
      <c r="T1827" s="14">
        <f t="shared" si="173"/>
        <v>41466.542858796296</v>
      </c>
    </row>
    <row r="1828" spans="1:20" ht="16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2">
        <f t="shared" si="168"/>
        <v>1.01</v>
      </c>
      <c r="P1828" s="10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3">
        <f t="shared" si="172"/>
        <v>41657.632141203707</v>
      </c>
      <c r="T1828" s="14">
        <f t="shared" si="173"/>
        <v>41687.632141203707</v>
      </c>
    </row>
    <row r="1829" spans="1:20" ht="4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2">
        <f t="shared" si="168"/>
        <v>1.0066250000000001</v>
      </c>
      <c r="P1829" s="10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3">
        <f t="shared" si="172"/>
        <v>40555.034270833334</v>
      </c>
      <c r="T1829" s="14">
        <f t="shared" si="173"/>
        <v>40605.034270833334</v>
      </c>
    </row>
    <row r="1830" spans="1:20" ht="48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2">
        <f t="shared" si="168"/>
        <v>1.0016</v>
      </c>
      <c r="P1830" s="10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3">
        <f t="shared" si="172"/>
        <v>41736.607986111114</v>
      </c>
      <c r="T1830" s="14">
        <f t="shared" si="173"/>
        <v>41768.625</v>
      </c>
    </row>
    <row r="1831" spans="1:20" ht="4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2">
        <f t="shared" si="168"/>
        <v>1.6668333333333334</v>
      </c>
      <c r="P1831" s="10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3">
        <f t="shared" si="172"/>
        <v>40515.795960648153</v>
      </c>
      <c r="T1831" s="14">
        <f t="shared" si="173"/>
        <v>40564.625</v>
      </c>
    </row>
    <row r="1832" spans="1:20" ht="4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2">
        <f t="shared" si="168"/>
        <v>1.0153333333333334</v>
      </c>
      <c r="P1832" s="10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3">
        <f t="shared" si="172"/>
        <v>41664.392442129632</v>
      </c>
      <c r="T1832" s="14">
        <f t="shared" si="173"/>
        <v>41694.392442129632</v>
      </c>
    </row>
    <row r="1833" spans="1:20" ht="4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2">
        <f t="shared" si="168"/>
        <v>1.03</v>
      </c>
      <c r="P1833" s="10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3">
        <f t="shared" si="172"/>
        <v>41026.704432870371</v>
      </c>
      <c r="T1833" s="14">
        <f t="shared" si="173"/>
        <v>41041.704432870371</v>
      </c>
    </row>
    <row r="1834" spans="1:20" ht="4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2">
        <f t="shared" si="168"/>
        <v>1.4285714285714286</v>
      </c>
      <c r="P1834" s="10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3">
        <f t="shared" si="172"/>
        <v>40576.24799768519</v>
      </c>
      <c r="T1834" s="14">
        <f t="shared" si="173"/>
        <v>40606.24799768519</v>
      </c>
    </row>
    <row r="1835" spans="1:20" ht="4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2">
        <f t="shared" si="168"/>
        <v>2.625</v>
      </c>
      <c r="P1835" s="10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3">
        <f t="shared" si="172"/>
        <v>41302.752349537041</v>
      </c>
      <c r="T1835" s="14">
        <f t="shared" si="173"/>
        <v>41335.040972222225</v>
      </c>
    </row>
    <row r="1836" spans="1:20" ht="32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2">
        <f t="shared" si="168"/>
        <v>1.1805000000000001</v>
      </c>
      <c r="P1836" s="10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3">
        <f t="shared" si="172"/>
        <v>41988.672395833339</v>
      </c>
      <c r="T1836" s="14">
        <f t="shared" si="173"/>
        <v>42028.672395833339</v>
      </c>
    </row>
    <row r="1837" spans="1:20" ht="64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2">
        <f t="shared" si="168"/>
        <v>1.04</v>
      </c>
      <c r="P1837" s="10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3">
        <f t="shared" si="172"/>
        <v>42430.410543981481</v>
      </c>
      <c r="T1837" s="14">
        <f t="shared" si="173"/>
        <v>42460.368877314817</v>
      </c>
    </row>
    <row r="1838" spans="1:20" ht="16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2">
        <f t="shared" si="168"/>
        <v>2.0034000000000001</v>
      </c>
      <c r="P1838" s="10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3">
        <f t="shared" si="172"/>
        <v>41305.517696759263</v>
      </c>
      <c r="T1838" s="14">
        <f t="shared" si="173"/>
        <v>41322.517696759263</v>
      </c>
    </row>
    <row r="1839" spans="1:20" ht="48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2">
        <f t="shared" si="168"/>
        <v>3.0683333333333334</v>
      </c>
      <c r="P1839" s="10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3">
        <f t="shared" si="172"/>
        <v>40925.756192129636</v>
      </c>
      <c r="T1839" s="14">
        <f t="shared" si="173"/>
        <v>40985.714525462965</v>
      </c>
    </row>
    <row r="1840" spans="1:20" ht="4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2">
        <f t="shared" si="168"/>
        <v>1.00149</v>
      </c>
      <c r="P1840" s="10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3">
        <f t="shared" si="172"/>
        <v>40788.494872685187</v>
      </c>
      <c r="T1840" s="14">
        <f t="shared" si="173"/>
        <v>40816.833333333336</v>
      </c>
    </row>
    <row r="1841" spans="1:20" ht="4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2">
        <f t="shared" si="168"/>
        <v>2.0529999999999999</v>
      </c>
      <c r="P1841" s="10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3">
        <f t="shared" si="172"/>
        <v>42614.430347222224</v>
      </c>
      <c r="T1841" s="14">
        <f t="shared" si="173"/>
        <v>42644.430347222224</v>
      </c>
    </row>
    <row r="1842" spans="1:20" ht="4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2">
        <f t="shared" si="168"/>
        <v>1.0888888888888888</v>
      </c>
      <c r="P1842" s="10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3">
        <f t="shared" si="172"/>
        <v>41381.804513888892</v>
      </c>
      <c r="T1842" s="14">
        <f t="shared" si="173"/>
        <v>41400.915972222225</v>
      </c>
    </row>
    <row r="1843" spans="1:20" ht="32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2">
        <f t="shared" si="168"/>
        <v>1.0175000000000001</v>
      </c>
      <c r="P1843" s="10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3">
        <f t="shared" si="172"/>
        <v>41745.553761574076</v>
      </c>
      <c r="T1843" s="14">
        <f t="shared" si="173"/>
        <v>41778.915972222225</v>
      </c>
    </row>
    <row r="1844" spans="1:20" ht="4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2">
        <f t="shared" si="168"/>
        <v>1.2524999999999999</v>
      </c>
      <c r="P1844" s="10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3">
        <f t="shared" si="172"/>
        <v>42031.340057870373</v>
      </c>
      <c r="T1844" s="14">
        <f t="shared" si="173"/>
        <v>42064.957638888889</v>
      </c>
    </row>
    <row r="1845" spans="1:20" ht="48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2">
        <f t="shared" si="168"/>
        <v>1.2400610000000001</v>
      </c>
      <c r="P1845" s="10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3">
        <f t="shared" si="172"/>
        <v>40564.7031712963</v>
      </c>
      <c r="T1845" s="14">
        <f t="shared" si="173"/>
        <v>40594.7031712963</v>
      </c>
    </row>
    <row r="1846" spans="1:20" ht="4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2">
        <f t="shared" si="168"/>
        <v>1.014</v>
      </c>
      <c r="P1846" s="10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3">
        <f t="shared" si="172"/>
        <v>40666.681875000002</v>
      </c>
      <c r="T1846" s="14">
        <f t="shared" si="173"/>
        <v>40704.833333333336</v>
      </c>
    </row>
    <row r="1847" spans="1:20" ht="96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2">
        <f t="shared" si="168"/>
        <v>1</v>
      </c>
      <c r="P1847" s="10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3">
        <f t="shared" si="172"/>
        <v>42523.041643518525</v>
      </c>
      <c r="T1847" s="14">
        <f t="shared" si="173"/>
        <v>42537.913194444445</v>
      </c>
    </row>
    <row r="1848" spans="1:20" ht="4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2">
        <f t="shared" si="168"/>
        <v>1.3792666666666666</v>
      </c>
      <c r="P1848" s="10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3">
        <f t="shared" si="172"/>
        <v>41228.358530092599</v>
      </c>
      <c r="T1848" s="14">
        <f t="shared" si="173"/>
        <v>41258.358530092599</v>
      </c>
    </row>
    <row r="1849" spans="1:20" ht="4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2">
        <f t="shared" si="168"/>
        <v>1.2088000000000001</v>
      </c>
      <c r="P1849" s="10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3">
        <f t="shared" si="172"/>
        <v>42093.944814814815</v>
      </c>
      <c r="T1849" s="14">
        <f t="shared" si="173"/>
        <v>42114.944814814815</v>
      </c>
    </row>
    <row r="1850" spans="1:20" ht="4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2">
        <f t="shared" si="168"/>
        <v>1.0736666666666668</v>
      </c>
      <c r="P1850" s="10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3">
        <f t="shared" si="172"/>
        <v>40691.496388888889</v>
      </c>
      <c r="T1850" s="14">
        <f t="shared" si="173"/>
        <v>40754.999305555561</v>
      </c>
    </row>
    <row r="1851" spans="1:20" ht="32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2">
        <f t="shared" si="168"/>
        <v>1.0033333333333334</v>
      </c>
      <c r="P1851" s="10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3">
        <f t="shared" si="172"/>
        <v>41169.553923611114</v>
      </c>
      <c r="T1851" s="14">
        <f t="shared" si="173"/>
        <v>41199.553923611114</v>
      </c>
    </row>
    <row r="1852" spans="1:20" ht="4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2">
        <f t="shared" si="168"/>
        <v>1.0152222222222222</v>
      </c>
      <c r="P1852" s="10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3">
        <f t="shared" si="172"/>
        <v>41800.66782407408</v>
      </c>
      <c r="T1852" s="14">
        <f t="shared" si="173"/>
        <v>41830.66782407408</v>
      </c>
    </row>
    <row r="1853" spans="1:20" ht="4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2">
        <f t="shared" si="168"/>
        <v>1.0007692307692309</v>
      </c>
      <c r="P1853" s="10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3">
        <f t="shared" si="172"/>
        <v>41827.615023148152</v>
      </c>
      <c r="T1853" s="14">
        <f t="shared" si="173"/>
        <v>41847.75</v>
      </c>
    </row>
    <row r="1854" spans="1:20" ht="4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2">
        <f t="shared" si="168"/>
        <v>1.1696666666666666</v>
      </c>
      <c r="P1854" s="10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3">
        <f t="shared" si="172"/>
        <v>42081.479768518526</v>
      </c>
      <c r="T1854" s="14">
        <f t="shared" si="173"/>
        <v>42118.708333333336</v>
      </c>
    </row>
    <row r="1855" spans="1:20" ht="4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2">
        <f t="shared" si="168"/>
        <v>1.01875</v>
      </c>
      <c r="P1855" s="10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3">
        <f t="shared" si="172"/>
        <v>41176.76871527778</v>
      </c>
      <c r="T1855" s="14">
        <f t="shared" si="173"/>
        <v>41226.810381944444</v>
      </c>
    </row>
    <row r="1856" spans="1:20" ht="4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2">
        <f t="shared" si="168"/>
        <v>1.0212366666666666</v>
      </c>
      <c r="P1856" s="10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3">
        <f t="shared" si="172"/>
        <v>41387.729594907411</v>
      </c>
      <c r="T1856" s="14">
        <f t="shared" si="173"/>
        <v>41417.729594907411</v>
      </c>
    </row>
    <row r="1857" spans="1:20" ht="4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2">
        <f t="shared" si="168"/>
        <v>1.5405897142857143</v>
      </c>
      <c r="P1857" s="10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3">
        <f t="shared" si="172"/>
        <v>41600.246990740743</v>
      </c>
      <c r="T1857" s="14">
        <f t="shared" si="173"/>
        <v>41645.246990740743</v>
      </c>
    </row>
    <row r="1858" spans="1:20" ht="48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2">
        <f t="shared" si="168"/>
        <v>1.0125</v>
      </c>
      <c r="P1858" s="10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3">
        <f t="shared" si="172"/>
        <v>41817.563333333332</v>
      </c>
      <c r="T1858" s="14">
        <f t="shared" si="173"/>
        <v>41838.563333333332</v>
      </c>
    </row>
    <row r="1859" spans="1:20" ht="4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2">
        <f t="shared" ref="O1859:O1922" si="174">E1859/D1859</f>
        <v>1</v>
      </c>
      <c r="P1859" s="10">
        <f t="shared" ref="P1859:P1922" si="175">E1859/L1859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RIGHT(N1859,LEN(N1859)-FIND("/",N1859))</f>
        <v>rock</v>
      </c>
      <c r="S1859" s="13">
        <f t="shared" ref="S1859:S1922" si="178">(J1859/86400)+25569+(-7/24)</f>
        <v>41864.477002314816</v>
      </c>
      <c r="T1859" s="14">
        <f t="shared" ref="T1859:T1922" si="179">(I1859/86400)+25569+(-7/24)</f>
        <v>41894.477002314816</v>
      </c>
    </row>
    <row r="1860" spans="1:20" ht="4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2">
        <f t="shared" si="174"/>
        <v>1.0874800874800874</v>
      </c>
      <c r="P1860" s="10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3">
        <f t="shared" si="178"/>
        <v>40832.908807870372</v>
      </c>
      <c r="T1860" s="14">
        <f t="shared" si="179"/>
        <v>40892.950474537043</v>
      </c>
    </row>
    <row r="1861" spans="1:20" ht="32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2">
        <f t="shared" si="174"/>
        <v>1.3183333333333334</v>
      </c>
      <c r="P1861" s="10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3">
        <f t="shared" si="178"/>
        <v>40778.478344907409</v>
      </c>
      <c r="T1861" s="14">
        <f t="shared" si="179"/>
        <v>40808.478344907409</v>
      </c>
    </row>
    <row r="1862" spans="1:20" ht="4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2">
        <f t="shared" si="174"/>
        <v>1.3346666666666667</v>
      </c>
      <c r="P1862" s="10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3">
        <f t="shared" si="178"/>
        <v>41655.417638888895</v>
      </c>
      <c r="T1862" s="14">
        <f t="shared" si="179"/>
        <v>41676.417638888895</v>
      </c>
    </row>
    <row r="1863" spans="1:20" ht="4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2">
        <f t="shared" si="174"/>
        <v>0</v>
      </c>
      <c r="P1863" s="10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3">
        <f t="shared" si="178"/>
        <v>42000.008576388893</v>
      </c>
      <c r="T1863" s="14">
        <f t="shared" si="179"/>
        <v>42030.008576388893</v>
      </c>
    </row>
    <row r="1864" spans="1:20" ht="4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2">
        <f t="shared" si="174"/>
        <v>8.0833333333333326E-2</v>
      </c>
      <c r="P1864" s="10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3">
        <f t="shared" si="178"/>
        <v>42755.201087962967</v>
      </c>
      <c r="T1864" s="14">
        <f t="shared" si="179"/>
        <v>42802.020833333336</v>
      </c>
    </row>
    <row r="1865" spans="1:20" ht="4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2">
        <f t="shared" si="174"/>
        <v>4.0000000000000001E-3</v>
      </c>
      <c r="P1865" s="10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3">
        <f t="shared" si="178"/>
        <v>41772.505613425928</v>
      </c>
      <c r="T1865" s="14">
        <f t="shared" si="179"/>
        <v>41802.505613425928</v>
      </c>
    </row>
    <row r="1866" spans="1:20" ht="48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2">
        <f t="shared" si="174"/>
        <v>0.42892307692307691</v>
      </c>
      <c r="P1866" s="10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3">
        <f t="shared" si="178"/>
        <v>41733.424768518518</v>
      </c>
      <c r="T1866" s="14">
        <f t="shared" si="179"/>
        <v>41763.424768518518</v>
      </c>
    </row>
    <row r="1867" spans="1:20" ht="48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2">
        <f t="shared" si="174"/>
        <v>3.6363636363636364E-5</v>
      </c>
      <c r="P1867" s="10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3">
        <f t="shared" si="178"/>
        <v>42645.075775462967</v>
      </c>
      <c r="T1867" s="14">
        <f t="shared" si="179"/>
        <v>42680.117442129631</v>
      </c>
    </row>
    <row r="1868" spans="1:20" ht="4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2">
        <f t="shared" si="174"/>
        <v>5.0000000000000001E-3</v>
      </c>
      <c r="P1868" s="10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3">
        <f t="shared" si="178"/>
        <v>42741.954826388894</v>
      </c>
      <c r="T1868" s="14">
        <f t="shared" si="179"/>
        <v>42794.875000000007</v>
      </c>
    </row>
    <row r="1869" spans="1:20" ht="48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2">
        <f t="shared" si="174"/>
        <v>5.0000000000000001E-4</v>
      </c>
      <c r="P1869" s="10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3">
        <f t="shared" si="178"/>
        <v>42649.633240740739</v>
      </c>
      <c r="T1869" s="14">
        <f t="shared" si="179"/>
        <v>42679.633240740739</v>
      </c>
    </row>
    <row r="1870" spans="1:20" ht="4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2">
        <f t="shared" si="174"/>
        <v>4.8680000000000001E-2</v>
      </c>
      <c r="P1870" s="10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3">
        <f t="shared" si="178"/>
        <v>42328.487557870372</v>
      </c>
      <c r="T1870" s="14">
        <f t="shared" si="179"/>
        <v>42353.040972222225</v>
      </c>
    </row>
    <row r="1871" spans="1:20" ht="4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2">
        <f t="shared" si="174"/>
        <v>0</v>
      </c>
      <c r="P1871" s="10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3">
        <f t="shared" si="178"/>
        <v>42708.711215277777</v>
      </c>
      <c r="T1871" s="14">
        <f t="shared" si="179"/>
        <v>42738.711215277777</v>
      </c>
    </row>
    <row r="1872" spans="1:20" ht="4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2">
        <f t="shared" si="174"/>
        <v>0.10314285714285715</v>
      </c>
      <c r="P1872" s="10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3">
        <f t="shared" si="178"/>
        <v>42371.064062500001</v>
      </c>
      <c r="T1872" s="14">
        <f t="shared" si="179"/>
        <v>42399.886805555558</v>
      </c>
    </row>
    <row r="1873" spans="1:20" ht="48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2">
        <f t="shared" si="174"/>
        <v>0.7178461538461538</v>
      </c>
      <c r="P1873" s="10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3">
        <f t="shared" si="178"/>
        <v>41923.491909722223</v>
      </c>
      <c r="T1873" s="14">
        <f t="shared" si="179"/>
        <v>41963.533576388894</v>
      </c>
    </row>
    <row r="1874" spans="1:20" ht="4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2">
        <f t="shared" si="174"/>
        <v>1.06E-2</v>
      </c>
      <c r="P1874" s="10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3">
        <f t="shared" si="178"/>
        <v>42154.83798611111</v>
      </c>
      <c r="T1874" s="14">
        <f t="shared" si="179"/>
        <v>42184.83798611111</v>
      </c>
    </row>
    <row r="1875" spans="1:20" ht="4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2">
        <f t="shared" si="174"/>
        <v>4.4999999999999997E-3</v>
      </c>
      <c r="P1875" s="10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3">
        <f t="shared" si="178"/>
        <v>42164.324189814819</v>
      </c>
      <c r="T1875" s="14">
        <f t="shared" si="179"/>
        <v>42193.406250000007</v>
      </c>
    </row>
    <row r="1876" spans="1:20" ht="48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2">
        <f t="shared" si="174"/>
        <v>1.6249999999999999E-4</v>
      </c>
      <c r="P1876" s="10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3">
        <f t="shared" si="178"/>
        <v>42529.677465277775</v>
      </c>
      <c r="T1876" s="14">
        <f t="shared" si="179"/>
        <v>42549.677465277775</v>
      </c>
    </row>
    <row r="1877" spans="1:20" ht="32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2">
        <f t="shared" si="174"/>
        <v>5.1000000000000004E-3</v>
      </c>
      <c r="P1877" s="10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3">
        <f t="shared" si="178"/>
        <v>42528.607731481483</v>
      </c>
      <c r="T1877" s="14">
        <f t="shared" si="179"/>
        <v>42588.607731481483</v>
      </c>
    </row>
    <row r="1878" spans="1:20" ht="4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2">
        <f t="shared" si="174"/>
        <v>0</v>
      </c>
      <c r="P1878" s="10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3">
        <f t="shared" si="178"/>
        <v>41775.993113425931</v>
      </c>
      <c r="T1878" s="14">
        <f t="shared" si="179"/>
        <v>41805.993113425931</v>
      </c>
    </row>
    <row r="1879" spans="1:20" ht="32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2">
        <f t="shared" si="174"/>
        <v>0</v>
      </c>
      <c r="P1879" s="10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3">
        <f t="shared" si="178"/>
        <v>42034.737557870372</v>
      </c>
      <c r="T1879" s="14">
        <f t="shared" si="179"/>
        <v>42063.737557870372</v>
      </c>
    </row>
    <row r="1880" spans="1:20" ht="48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2">
        <f t="shared" si="174"/>
        <v>0</v>
      </c>
      <c r="P1880" s="10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3">
        <f t="shared" si="178"/>
        <v>41772.71707175926</v>
      </c>
      <c r="T1880" s="14">
        <f t="shared" si="179"/>
        <v>41802.71707175926</v>
      </c>
    </row>
    <row r="1881" spans="1:20" ht="4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2">
        <f t="shared" si="174"/>
        <v>1.1999999999999999E-3</v>
      </c>
      <c r="P1881" s="10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3">
        <f t="shared" si="178"/>
        <v>42413.357974537044</v>
      </c>
      <c r="T1881" s="14">
        <f t="shared" si="179"/>
        <v>42443.316307870373</v>
      </c>
    </row>
    <row r="1882" spans="1:20" ht="32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2">
        <f t="shared" si="174"/>
        <v>0.20080000000000001</v>
      </c>
      <c r="P1882" s="10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3">
        <f t="shared" si="178"/>
        <v>42430.275231481479</v>
      </c>
      <c r="T1882" s="14">
        <f t="shared" si="179"/>
        <v>42459.233564814822</v>
      </c>
    </row>
    <row r="1883" spans="1:20" ht="4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2">
        <f t="shared" si="174"/>
        <v>1.726845</v>
      </c>
      <c r="P1883" s="10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3">
        <f t="shared" si="178"/>
        <v>42042.860983796294</v>
      </c>
      <c r="T1883" s="14">
        <f t="shared" si="179"/>
        <v>42072.819317129637</v>
      </c>
    </row>
    <row r="1884" spans="1:20" ht="4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2">
        <f t="shared" si="174"/>
        <v>1.008955223880597</v>
      </c>
      <c r="P1884" s="10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3">
        <f t="shared" si="178"/>
        <v>41067.657546296301</v>
      </c>
      <c r="T1884" s="14">
        <f t="shared" si="179"/>
        <v>41100.700000000004</v>
      </c>
    </row>
    <row r="1885" spans="1:20" ht="4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2">
        <f t="shared" si="174"/>
        <v>1.0480480480480481</v>
      </c>
      <c r="P1885" s="10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3">
        <f t="shared" si="178"/>
        <v>40977.656342592592</v>
      </c>
      <c r="T1885" s="14">
        <f t="shared" si="179"/>
        <v>41007.614675925928</v>
      </c>
    </row>
    <row r="1886" spans="1:20" ht="4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2">
        <f t="shared" si="174"/>
        <v>1.351</v>
      </c>
      <c r="P1886" s="10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3">
        <f t="shared" si="178"/>
        <v>41204.906655092593</v>
      </c>
      <c r="T1886" s="14">
        <f t="shared" si="179"/>
        <v>41240.208333333336</v>
      </c>
    </row>
    <row r="1887" spans="1:20" ht="4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2">
        <f t="shared" si="174"/>
        <v>1.1632786885245903</v>
      </c>
      <c r="P1887" s="10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3">
        <f t="shared" si="178"/>
        <v>41098.802199074074</v>
      </c>
      <c r="T1887" s="14">
        <f t="shared" si="179"/>
        <v>41131.625</v>
      </c>
    </row>
    <row r="1888" spans="1:20" ht="4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2">
        <f t="shared" si="174"/>
        <v>1.0208333333333333</v>
      </c>
      <c r="P1888" s="10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3">
        <f t="shared" si="178"/>
        <v>41925.615023148152</v>
      </c>
      <c r="T1888" s="14">
        <f t="shared" si="179"/>
        <v>41955.656689814816</v>
      </c>
    </row>
    <row r="1889" spans="1:20" ht="4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2">
        <f t="shared" si="174"/>
        <v>1.1116666666666666</v>
      </c>
      <c r="P1889" s="10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3">
        <f t="shared" si="178"/>
        <v>42323.508472222224</v>
      </c>
      <c r="T1889" s="14">
        <f t="shared" si="179"/>
        <v>42341.604166666664</v>
      </c>
    </row>
    <row r="1890" spans="1:20" ht="48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2">
        <f t="shared" si="174"/>
        <v>1.6608000000000001</v>
      </c>
      <c r="P1890" s="10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3">
        <f t="shared" si="178"/>
        <v>40298.948287037041</v>
      </c>
      <c r="T1890" s="14">
        <f t="shared" si="179"/>
        <v>40329.915972222225</v>
      </c>
    </row>
    <row r="1891" spans="1:20" ht="4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2">
        <f t="shared" si="174"/>
        <v>1.0660000000000001</v>
      </c>
      <c r="P1891" s="10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3">
        <f t="shared" si="178"/>
        <v>41299.501689814817</v>
      </c>
      <c r="T1891" s="14">
        <f t="shared" si="179"/>
        <v>41344.460023148153</v>
      </c>
    </row>
    <row r="1892" spans="1:20" ht="4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2">
        <f t="shared" si="174"/>
        <v>1.4458441666666668</v>
      </c>
      <c r="P1892" s="10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3">
        <f t="shared" si="178"/>
        <v>41228.494537037041</v>
      </c>
      <c r="T1892" s="14">
        <f t="shared" si="179"/>
        <v>41258.494537037041</v>
      </c>
    </row>
    <row r="1893" spans="1:20" ht="64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2">
        <f t="shared" si="174"/>
        <v>1.0555000000000001</v>
      </c>
      <c r="P1893" s="10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3">
        <f t="shared" si="178"/>
        <v>40335.506412037037</v>
      </c>
      <c r="T1893" s="14">
        <f t="shared" si="179"/>
        <v>40380.958333333336</v>
      </c>
    </row>
    <row r="1894" spans="1:20" ht="32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2">
        <f t="shared" si="174"/>
        <v>1.3660000000000001</v>
      </c>
      <c r="P1894" s="10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3">
        <f t="shared" si="178"/>
        <v>40671.34584490741</v>
      </c>
      <c r="T1894" s="14">
        <f t="shared" si="179"/>
        <v>40701.34584490741</v>
      </c>
    </row>
    <row r="1895" spans="1:20" ht="4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2">
        <f t="shared" si="174"/>
        <v>1.04</v>
      </c>
      <c r="P1895" s="10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3">
        <f t="shared" si="178"/>
        <v>40632.650289351855</v>
      </c>
      <c r="T1895" s="14">
        <f t="shared" si="179"/>
        <v>40648.874305555561</v>
      </c>
    </row>
    <row r="1896" spans="1:20" ht="16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2">
        <f t="shared" si="174"/>
        <v>1.145</v>
      </c>
      <c r="P1896" s="10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3">
        <f t="shared" si="178"/>
        <v>40920.613229166665</v>
      </c>
      <c r="T1896" s="14">
        <f t="shared" si="179"/>
        <v>40951.613229166665</v>
      </c>
    </row>
    <row r="1897" spans="1:20" ht="48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2">
        <f t="shared" si="174"/>
        <v>1.0171957671957672</v>
      </c>
      <c r="P1897" s="10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3">
        <f t="shared" si="178"/>
        <v>42267.455115740748</v>
      </c>
      <c r="T1897" s="14">
        <f t="shared" si="179"/>
        <v>42297.455115740748</v>
      </c>
    </row>
    <row r="1898" spans="1:20" ht="4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2">
        <f t="shared" si="174"/>
        <v>1.2394678492239468</v>
      </c>
      <c r="P1898" s="10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3">
        <f t="shared" si="178"/>
        <v>40981.418576388889</v>
      </c>
      <c r="T1898" s="14">
        <f t="shared" si="179"/>
        <v>41011.418576388889</v>
      </c>
    </row>
    <row r="1899" spans="1:20" ht="4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2">
        <f t="shared" si="174"/>
        <v>1.0245669291338582</v>
      </c>
      <c r="P1899" s="10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3">
        <f t="shared" si="178"/>
        <v>41680.29173611111</v>
      </c>
      <c r="T1899" s="14">
        <f t="shared" si="179"/>
        <v>41702.583333333336</v>
      </c>
    </row>
    <row r="1900" spans="1:20" ht="4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2">
        <f t="shared" si="174"/>
        <v>1.4450000000000001</v>
      </c>
      <c r="P1900" s="10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3">
        <f t="shared" si="178"/>
        <v>42365.901307870372</v>
      </c>
      <c r="T1900" s="14">
        <f t="shared" si="179"/>
        <v>42401.458333333336</v>
      </c>
    </row>
    <row r="1901" spans="1:20" ht="4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2">
        <f t="shared" si="174"/>
        <v>1.3333333333333333</v>
      </c>
      <c r="P1901" s="10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3">
        <f t="shared" si="178"/>
        <v>42058.650069444448</v>
      </c>
      <c r="T1901" s="14">
        <f t="shared" si="179"/>
        <v>42088.608402777776</v>
      </c>
    </row>
    <row r="1902" spans="1:20" ht="48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2">
        <f t="shared" si="174"/>
        <v>1.0936440000000001</v>
      </c>
      <c r="P1902" s="10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3">
        <f t="shared" si="178"/>
        <v>41160.58021990741</v>
      </c>
      <c r="T1902" s="14">
        <f t="shared" si="179"/>
        <v>41188.124305555561</v>
      </c>
    </row>
    <row r="1903" spans="1:20" ht="4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2">
        <f t="shared" si="174"/>
        <v>2.696969696969697E-2</v>
      </c>
      <c r="P1903" s="10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3">
        <f t="shared" si="178"/>
        <v>42116.251493055555</v>
      </c>
      <c r="T1903" s="14">
        <f t="shared" si="179"/>
        <v>42146.250000000007</v>
      </c>
    </row>
    <row r="1904" spans="1:20" ht="4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2">
        <f t="shared" si="174"/>
        <v>1.2E-2</v>
      </c>
      <c r="P1904" s="10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3">
        <f t="shared" si="178"/>
        <v>42037.498229166667</v>
      </c>
      <c r="T1904" s="14">
        <f t="shared" si="179"/>
        <v>42067.498229166667</v>
      </c>
    </row>
    <row r="1905" spans="1:20" ht="4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2">
        <f t="shared" si="174"/>
        <v>0.46600000000000003</v>
      </c>
      <c r="P1905" s="10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3">
        <f t="shared" si="178"/>
        <v>42702.479062500002</v>
      </c>
      <c r="T1905" s="14">
        <f t="shared" si="179"/>
        <v>42762.479062500002</v>
      </c>
    </row>
    <row r="1906" spans="1:20" ht="4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2">
        <f t="shared" si="174"/>
        <v>1E-3</v>
      </c>
      <c r="P1906" s="10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3">
        <f t="shared" si="178"/>
        <v>42326.39376157408</v>
      </c>
      <c r="T1906" s="14">
        <f t="shared" si="179"/>
        <v>42371.39376157408</v>
      </c>
    </row>
    <row r="1907" spans="1:20" ht="48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2">
        <f t="shared" si="174"/>
        <v>1.6800000000000001E-3</v>
      </c>
      <c r="P1907" s="10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3">
        <f t="shared" si="178"/>
        <v>41859.634189814817</v>
      </c>
      <c r="T1907" s="14">
        <f t="shared" si="179"/>
        <v>41889.634189814817</v>
      </c>
    </row>
    <row r="1908" spans="1:20" ht="4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2">
        <f t="shared" si="174"/>
        <v>0.42759999999999998</v>
      </c>
      <c r="P1908" s="10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3">
        <f t="shared" si="178"/>
        <v>42514.379432870373</v>
      </c>
      <c r="T1908" s="14">
        <f t="shared" si="179"/>
        <v>42544.379432870373</v>
      </c>
    </row>
    <row r="1909" spans="1:20" ht="4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2">
        <f t="shared" si="174"/>
        <v>2.8333333333333335E-3</v>
      </c>
      <c r="P1909" s="10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3">
        <f t="shared" si="178"/>
        <v>41767.295428240745</v>
      </c>
      <c r="T1909" s="14">
        <f t="shared" si="179"/>
        <v>41782.295428240745</v>
      </c>
    </row>
    <row r="1910" spans="1:20" ht="4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2">
        <f t="shared" si="174"/>
        <v>1.7319999999999999E-2</v>
      </c>
      <c r="P1910" s="10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3">
        <f t="shared" si="178"/>
        <v>42703.626157407409</v>
      </c>
      <c r="T1910" s="14">
        <f t="shared" si="179"/>
        <v>42733.626157407409</v>
      </c>
    </row>
    <row r="1911" spans="1:20" ht="4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2">
        <f t="shared" si="174"/>
        <v>0.14111428571428572</v>
      </c>
      <c r="P1911" s="10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3">
        <f t="shared" si="178"/>
        <v>41905.137488425928</v>
      </c>
      <c r="T1911" s="14">
        <f t="shared" si="179"/>
        <v>41935.137488425928</v>
      </c>
    </row>
    <row r="1912" spans="1:20" ht="4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2">
        <f t="shared" si="174"/>
        <v>0.39395294117647056</v>
      </c>
      <c r="P1912" s="10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3">
        <f t="shared" si="178"/>
        <v>42264.671493055554</v>
      </c>
      <c r="T1912" s="14">
        <f t="shared" si="179"/>
        <v>42308.656250000007</v>
      </c>
    </row>
    <row r="1913" spans="1:20" ht="4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2">
        <f t="shared" si="174"/>
        <v>2.3529411764705883E-4</v>
      </c>
      <c r="P1913" s="10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3">
        <f t="shared" si="178"/>
        <v>41829.742291666669</v>
      </c>
      <c r="T1913" s="14">
        <f t="shared" si="179"/>
        <v>41859.742291666669</v>
      </c>
    </row>
    <row r="1914" spans="1:20" ht="4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2">
        <f t="shared" si="174"/>
        <v>0.59299999999999997</v>
      </c>
      <c r="P1914" s="10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3">
        <f t="shared" si="178"/>
        <v>42128.93472222222</v>
      </c>
      <c r="T1914" s="14">
        <f t="shared" si="179"/>
        <v>42158.93472222222</v>
      </c>
    </row>
    <row r="1915" spans="1:20" ht="32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2">
        <f t="shared" si="174"/>
        <v>1.3270833333333334E-2</v>
      </c>
      <c r="P1915" s="10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3">
        <f t="shared" si="178"/>
        <v>41890.219652777778</v>
      </c>
      <c r="T1915" s="14">
        <f t="shared" si="179"/>
        <v>41920.219652777778</v>
      </c>
    </row>
    <row r="1916" spans="1:20" ht="4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2">
        <f t="shared" si="174"/>
        <v>9.0090090090090086E-2</v>
      </c>
      <c r="P1916" s="10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3">
        <f t="shared" si="178"/>
        <v>41928.882789351854</v>
      </c>
      <c r="T1916" s="14">
        <f t="shared" si="179"/>
        <v>41943.874305555561</v>
      </c>
    </row>
    <row r="1917" spans="1:20" ht="4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2">
        <f t="shared" si="174"/>
        <v>1.6E-2</v>
      </c>
      <c r="P1917" s="10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3">
        <f t="shared" si="178"/>
        <v>41863.757199074076</v>
      </c>
      <c r="T1917" s="14">
        <f t="shared" si="179"/>
        <v>41883.757199074076</v>
      </c>
    </row>
    <row r="1918" spans="1:20" ht="32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2">
        <f t="shared" si="174"/>
        <v>5.1000000000000004E-3</v>
      </c>
      <c r="P1918" s="10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3">
        <f t="shared" si="178"/>
        <v>42656.42563657408</v>
      </c>
      <c r="T1918" s="14">
        <f t="shared" si="179"/>
        <v>42681.467303240745</v>
      </c>
    </row>
    <row r="1919" spans="1:20" ht="32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2">
        <f t="shared" si="174"/>
        <v>0.52570512820512816</v>
      </c>
      <c r="P1919" s="10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3">
        <f t="shared" si="178"/>
        <v>42745.978391203702</v>
      </c>
      <c r="T1919" s="14">
        <f t="shared" si="179"/>
        <v>42775.978391203702</v>
      </c>
    </row>
    <row r="1920" spans="1:20" ht="4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2">
        <f t="shared" si="174"/>
        <v>1.04E-2</v>
      </c>
      <c r="P1920" s="10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3">
        <f t="shared" si="178"/>
        <v>41828.498275462967</v>
      </c>
      <c r="T1920" s="14">
        <f t="shared" si="179"/>
        <v>41863.498275462967</v>
      </c>
    </row>
    <row r="1921" spans="1:20" ht="4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2">
        <f t="shared" si="174"/>
        <v>0.47399999999999998</v>
      </c>
      <c r="P1921" s="10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3">
        <f t="shared" si="178"/>
        <v>42113.583900462967</v>
      </c>
      <c r="T1921" s="14">
        <f t="shared" si="179"/>
        <v>42143.583900462967</v>
      </c>
    </row>
    <row r="1922" spans="1:20" ht="4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2">
        <f t="shared" si="174"/>
        <v>0.43030000000000002</v>
      </c>
      <c r="P1922" s="10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3">
        <f t="shared" si="178"/>
        <v>42270.584039351852</v>
      </c>
      <c r="T1922" s="14">
        <f t="shared" si="179"/>
        <v>42298.666666666664</v>
      </c>
    </row>
    <row r="1923" spans="1:20" ht="32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2">
        <f t="shared" ref="O1923:O1986" si="180">E1923/D1923</f>
        <v>1.3680000000000001</v>
      </c>
      <c r="P1923" s="10">
        <f t="shared" ref="P1923:P1986" si="181">E1923/L1923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RIGHT(N1923,LEN(N1923)-FIND("/",N1923))</f>
        <v>indie rock</v>
      </c>
      <c r="S1923" s="13">
        <f t="shared" ref="S1923:S1986" si="184">(J1923/86400)+25569+(-7/24)</f>
        <v>41073.929895833338</v>
      </c>
      <c r="T1923" s="14">
        <f t="shared" ref="T1923:T1986" si="185">(I1923/86400)+25569+(-7/24)</f>
        <v>41103.929895833338</v>
      </c>
    </row>
    <row r="1924" spans="1:20" ht="4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2">
        <f t="shared" si="180"/>
        <v>1.1555</v>
      </c>
      <c r="P1924" s="10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3">
        <f t="shared" si="184"/>
        <v>41589.964201388888</v>
      </c>
      <c r="T1924" s="14">
        <f t="shared" si="185"/>
        <v>41619.964201388888</v>
      </c>
    </row>
    <row r="1925" spans="1:20" ht="4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2">
        <f t="shared" si="180"/>
        <v>2.4079999999999999</v>
      </c>
      <c r="P1925" s="10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3">
        <f t="shared" si="184"/>
        <v>40772.557083333333</v>
      </c>
      <c r="T1925" s="14">
        <f t="shared" si="185"/>
        <v>40812.915972222225</v>
      </c>
    </row>
    <row r="1926" spans="1:20" ht="48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2">
        <f t="shared" si="180"/>
        <v>1.1439999999999999</v>
      </c>
      <c r="P1926" s="10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3">
        <f t="shared" si="184"/>
        <v>41626.469386574077</v>
      </c>
      <c r="T1926" s="14">
        <f t="shared" si="185"/>
        <v>41654.522916666669</v>
      </c>
    </row>
    <row r="1927" spans="1:20" ht="32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2">
        <f t="shared" si="180"/>
        <v>1.1033333333333333</v>
      </c>
      <c r="P1927" s="10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3">
        <f t="shared" si="184"/>
        <v>41535.609814814816</v>
      </c>
      <c r="T1927" s="14">
        <f t="shared" si="185"/>
        <v>41557.708333333336</v>
      </c>
    </row>
    <row r="1928" spans="1:20" ht="64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2">
        <f t="shared" si="180"/>
        <v>1.9537933333333333</v>
      </c>
      <c r="P1928" s="10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3">
        <f t="shared" si="184"/>
        <v>40456.662685185183</v>
      </c>
      <c r="T1928" s="14">
        <f t="shared" si="185"/>
        <v>40483.726388888892</v>
      </c>
    </row>
    <row r="1929" spans="1:20" ht="16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2">
        <f t="shared" si="180"/>
        <v>1.0333333333333334</v>
      </c>
      <c r="P1929" s="10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3">
        <f t="shared" si="184"/>
        <v>40960.569895833338</v>
      </c>
      <c r="T1929" s="14">
        <f t="shared" si="185"/>
        <v>40975.915972222225</v>
      </c>
    </row>
    <row r="1930" spans="1:20" ht="32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2">
        <f t="shared" si="180"/>
        <v>1.031372549019608</v>
      </c>
      <c r="P1930" s="10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3">
        <f t="shared" si="184"/>
        <v>41371.356412037036</v>
      </c>
      <c r="T1930" s="14">
        <f t="shared" si="185"/>
        <v>41401.356412037036</v>
      </c>
    </row>
    <row r="1931" spans="1:20" ht="4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2">
        <f t="shared" si="180"/>
        <v>1.003125</v>
      </c>
      <c r="P1931" s="10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3">
        <f t="shared" si="184"/>
        <v>40686.729930555557</v>
      </c>
      <c r="T1931" s="14">
        <f t="shared" si="185"/>
        <v>40728.729930555557</v>
      </c>
    </row>
    <row r="1932" spans="1:20" ht="32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2">
        <f t="shared" si="180"/>
        <v>1.27</v>
      </c>
      <c r="P1932" s="10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3">
        <f t="shared" si="184"/>
        <v>41402.267152777778</v>
      </c>
      <c r="T1932" s="14">
        <f t="shared" si="185"/>
        <v>41462.267152777778</v>
      </c>
    </row>
    <row r="1933" spans="1:20" ht="32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2">
        <f t="shared" si="180"/>
        <v>1.20601</v>
      </c>
      <c r="P1933" s="10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3">
        <f t="shared" si="184"/>
        <v>41037.600798611114</v>
      </c>
      <c r="T1933" s="14">
        <f t="shared" si="185"/>
        <v>41050.854166666672</v>
      </c>
    </row>
    <row r="1934" spans="1:20" ht="4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2">
        <f t="shared" si="180"/>
        <v>1.0699047619047619</v>
      </c>
      <c r="P1934" s="10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3">
        <f t="shared" si="184"/>
        <v>40911.518206018525</v>
      </c>
      <c r="T1934" s="14">
        <f t="shared" si="185"/>
        <v>40932.518206018525</v>
      </c>
    </row>
    <row r="1935" spans="1:20" ht="4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2">
        <f t="shared" si="180"/>
        <v>1.7243333333333333</v>
      </c>
      <c r="P1935" s="10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3">
        <f t="shared" si="184"/>
        <v>41878.839201388888</v>
      </c>
      <c r="T1935" s="14">
        <f t="shared" si="185"/>
        <v>41908.839201388888</v>
      </c>
    </row>
    <row r="1936" spans="1:20" ht="4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2">
        <f t="shared" si="180"/>
        <v>1.2362</v>
      </c>
      <c r="P1936" s="10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3">
        <f t="shared" si="184"/>
        <v>40865.575474537043</v>
      </c>
      <c r="T1936" s="14">
        <f t="shared" si="185"/>
        <v>40901.916666666672</v>
      </c>
    </row>
    <row r="1937" spans="1:20" ht="4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2">
        <f t="shared" si="180"/>
        <v>1.0840000000000001</v>
      </c>
      <c r="P1937" s="10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3">
        <f t="shared" si="184"/>
        <v>41773.640868055554</v>
      </c>
      <c r="T1937" s="14">
        <f t="shared" si="185"/>
        <v>41810.915972222225</v>
      </c>
    </row>
    <row r="1938" spans="1:20" ht="4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2">
        <f t="shared" si="180"/>
        <v>1.1652013333333333</v>
      </c>
      <c r="P1938" s="10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3">
        <f t="shared" si="184"/>
        <v>40852.598032407412</v>
      </c>
      <c r="T1938" s="14">
        <f t="shared" si="185"/>
        <v>40882.957638888889</v>
      </c>
    </row>
    <row r="1939" spans="1:20" ht="4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2">
        <f t="shared" si="180"/>
        <v>1.8724499999999999</v>
      </c>
      <c r="P1939" s="10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3">
        <f t="shared" si="184"/>
        <v>41058.827326388891</v>
      </c>
      <c r="T1939" s="14">
        <f t="shared" si="185"/>
        <v>41074.874305555561</v>
      </c>
    </row>
    <row r="1940" spans="1:20" ht="4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2">
        <f t="shared" si="180"/>
        <v>1.1593333333333333</v>
      </c>
      <c r="P1940" s="10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3">
        <f t="shared" si="184"/>
        <v>41425.967951388891</v>
      </c>
      <c r="T1940" s="14">
        <f t="shared" si="185"/>
        <v>41456.916666666672</v>
      </c>
    </row>
    <row r="1941" spans="1:20" ht="48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2">
        <f t="shared" si="180"/>
        <v>1.107</v>
      </c>
      <c r="P1941" s="10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3">
        <f t="shared" si="184"/>
        <v>41313.693379629629</v>
      </c>
      <c r="T1941" s="14">
        <f t="shared" si="185"/>
        <v>41343.651712962965</v>
      </c>
    </row>
    <row r="1942" spans="1:20" ht="4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2">
        <f t="shared" si="180"/>
        <v>1.7092307692307693</v>
      </c>
      <c r="P1942" s="10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3">
        <f t="shared" si="184"/>
        <v>40670.215659722227</v>
      </c>
      <c r="T1942" s="14">
        <f t="shared" si="185"/>
        <v>40708.874305555561</v>
      </c>
    </row>
    <row r="1943" spans="1:20" ht="4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2">
        <f t="shared" si="180"/>
        <v>1.2611835600000001</v>
      </c>
      <c r="P1943" s="10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3">
        <f t="shared" si="184"/>
        <v>41743.999201388891</v>
      </c>
      <c r="T1943" s="14">
        <f t="shared" si="185"/>
        <v>41773.999201388891</v>
      </c>
    </row>
    <row r="1944" spans="1:20" ht="4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2">
        <f t="shared" si="180"/>
        <v>1.3844033333333334</v>
      </c>
      <c r="P1944" s="10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3">
        <f t="shared" si="184"/>
        <v>40638.536342592597</v>
      </c>
      <c r="T1944" s="14">
        <f t="shared" si="185"/>
        <v>40728.536342592597</v>
      </c>
    </row>
    <row r="1945" spans="1:20" ht="4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2">
        <f t="shared" si="180"/>
        <v>17.052499999999998</v>
      </c>
      <c r="P1945" s="10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3">
        <f t="shared" si="184"/>
        <v>42547.978194444448</v>
      </c>
      <c r="T1945" s="14">
        <f t="shared" si="185"/>
        <v>42592.978194444448</v>
      </c>
    </row>
    <row r="1946" spans="1:20" ht="4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2">
        <f t="shared" si="180"/>
        <v>7.8805550000000002</v>
      </c>
      <c r="P1946" s="10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3">
        <f t="shared" si="184"/>
        <v>41730.292708333334</v>
      </c>
      <c r="T1946" s="14">
        <f t="shared" si="185"/>
        <v>41760.292708333334</v>
      </c>
    </row>
    <row r="1947" spans="1:20" ht="4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2">
        <f t="shared" si="180"/>
        <v>3.4801799999999998</v>
      </c>
      <c r="P1947" s="10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3">
        <f t="shared" si="184"/>
        <v>42156.960162037038</v>
      </c>
      <c r="T1947" s="14">
        <f t="shared" si="185"/>
        <v>42196.960162037038</v>
      </c>
    </row>
    <row r="1948" spans="1:20" ht="4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2">
        <f t="shared" si="180"/>
        <v>1.4974666666666667</v>
      </c>
      <c r="P1948" s="10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3">
        <f t="shared" si="184"/>
        <v>41688.858344907414</v>
      </c>
      <c r="T1948" s="14">
        <f t="shared" si="185"/>
        <v>41748.816678240742</v>
      </c>
    </row>
    <row r="1949" spans="1:20" ht="48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2">
        <f t="shared" si="180"/>
        <v>1.0063375000000001</v>
      </c>
      <c r="P1949" s="10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3">
        <f t="shared" si="184"/>
        <v>40102.626388888893</v>
      </c>
      <c r="T1949" s="14">
        <f t="shared" si="185"/>
        <v>40139.957638888889</v>
      </c>
    </row>
    <row r="1950" spans="1:20" ht="32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2">
        <f t="shared" si="180"/>
        <v>8.0021100000000001</v>
      </c>
      <c r="P1950" s="10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3">
        <f t="shared" si="184"/>
        <v>42473.312604166669</v>
      </c>
      <c r="T1950" s="14">
        <f t="shared" si="185"/>
        <v>42527.418055555558</v>
      </c>
    </row>
    <row r="1951" spans="1:20" ht="4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2">
        <f t="shared" si="180"/>
        <v>1.0600260000000001</v>
      </c>
      <c r="P1951" s="10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3">
        <f t="shared" si="184"/>
        <v>41800.131377314821</v>
      </c>
      <c r="T1951" s="14">
        <f t="shared" si="185"/>
        <v>41830.131377314821</v>
      </c>
    </row>
    <row r="1952" spans="1:20" ht="4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2">
        <f t="shared" si="180"/>
        <v>2.0051866666666669</v>
      </c>
      <c r="P1952" s="10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3">
        <f t="shared" si="184"/>
        <v>40623.889733796299</v>
      </c>
      <c r="T1952" s="14">
        <f t="shared" si="185"/>
        <v>40654.889733796299</v>
      </c>
    </row>
    <row r="1953" spans="1:20" ht="4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2">
        <f t="shared" si="180"/>
        <v>2.1244399999999999</v>
      </c>
      <c r="P1953" s="10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3">
        <f t="shared" si="184"/>
        <v>42651.128900462965</v>
      </c>
      <c r="T1953" s="14">
        <f t="shared" si="185"/>
        <v>42681.170567129629</v>
      </c>
    </row>
    <row r="1954" spans="1:20" ht="4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2">
        <f t="shared" si="180"/>
        <v>1.9847237142857144</v>
      </c>
      <c r="P1954" s="10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3">
        <f t="shared" si="184"/>
        <v>41526.314988425926</v>
      </c>
      <c r="T1954" s="14">
        <f t="shared" si="185"/>
        <v>41563.314988425926</v>
      </c>
    </row>
    <row r="1955" spans="1:20" ht="4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2">
        <f t="shared" si="180"/>
        <v>2.2594666666666665</v>
      </c>
      <c r="P1955" s="10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3">
        <f t="shared" si="184"/>
        <v>40940.908159722225</v>
      </c>
      <c r="T1955" s="14">
        <f t="shared" si="185"/>
        <v>40969.833333333336</v>
      </c>
    </row>
    <row r="1956" spans="1:20" ht="32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2">
        <f t="shared" si="180"/>
        <v>6.9894800000000004</v>
      </c>
      <c r="P1956" s="10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3">
        <f t="shared" si="184"/>
        <v>42394.289074074077</v>
      </c>
      <c r="T1956" s="14">
        <f t="shared" si="185"/>
        <v>42440.916666666664</v>
      </c>
    </row>
    <row r="1957" spans="1:20" ht="4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2">
        <f t="shared" si="180"/>
        <v>3.9859528571428569</v>
      </c>
      <c r="P1957" s="10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3">
        <f t="shared" si="184"/>
        <v>41019.980104166672</v>
      </c>
      <c r="T1957" s="14">
        <f t="shared" si="185"/>
        <v>41052.5</v>
      </c>
    </row>
    <row r="1958" spans="1:20" ht="4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2">
        <f t="shared" si="180"/>
        <v>2.9403333333333332</v>
      </c>
      <c r="P1958" s="10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3">
        <f t="shared" si="184"/>
        <v>42067.632002314822</v>
      </c>
      <c r="T1958" s="14">
        <f t="shared" si="185"/>
        <v>42112.59033564815</v>
      </c>
    </row>
    <row r="1959" spans="1:20" ht="32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2">
        <f t="shared" si="180"/>
        <v>1.6750470000000002</v>
      </c>
      <c r="P1959" s="10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3">
        <f t="shared" si="184"/>
        <v>41178.806863425933</v>
      </c>
      <c r="T1959" s="14">
        <f t="shared" si="185"/>
        <v>41208.806863425933</v>
      </c>
    </row>
    <row r="1960" spans="1:20" ht="4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2">
        <f t="shared" si="180"/>
        <v>14.355717142857143</v>
      </c>
      <c r="P1960" s="10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3">
        <f t="shared" si="184"/>
        <v>41326.69630787037</v>
      </c>
      <c r="T1960" s="14">
        <f t="shared" si="185"/>
        <v>41356.654641203706</v>
      </c>
    </row>
    <row r="1961" spans="1:20" ht="4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2">
        <f t="shared" si="180"/>
        <v>1.5673440000000001</v>
      </c>
      <c r="P1961" s="10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3">
        <f t="shared" si="184"/>
        <v>41871.553935185184</v>
      </c>
      <c r="T1961" s="14">
        <f t="shared" si="185"/>
        <v>41912.708333333336</v>
      </c>
    </row>
    <row r="1962" spans="1:20" ht="4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2">
        <f t="shared" si="180"/>
        <v>1.1790285714285715</v>
      </c>
      <c r="P1962" s="10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3">
        <f t="shared" si="184"/>
        <v>41964.071076388893</v>
      </c>
      <c r="T1962" s="14">
        <f t="shared" si="185"/>
        <v>41994.071076388893</v>
      </c>
    </row>
    <row r="1963" spans="1:20" ht="4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2">
        <f t="shared" si="180"/>
        <v>11.053811999999999</v>
      </c>
      <c r="P1963" s="10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3">
        <f t="shared" si="184"/>
        <v>41147.902974537043</v>
      </c>
      <c r="T1963" s="14">
        <f t="shared" si="185"/>
        <v>41187.874305555561</v>
      </c>
    </row>
    <row r="1964" spans="1:20" ht="48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2">
        <f t="shared" si="180"/>
        <v>1.9292499999999999</v>
      </c>
      <c r="P1964" s="10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3">
        <f t="shared" si="184"/>
        <v>41742.488842592596</v>
      </c>
      <c r="T1964" s="14">
        <f t="shared" si="185"/>
        <v>41772.488842592596</v>
      </c>
    </row>
    <row r="1965" spans="1:20" ht="4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2">
        <f t="shared" si="180"/>
        <v>1.268842105263158</v>
      </c>
      <c r="P1965" s="10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3">
        <f t="shared" si="184"/>
        <v>41863.138125000005</v>
      </c>
      <c r="T1965" s="14">
        <f t="shared" si="185"/>
        <v>41898.138125000005</v>
      </c>
    </row>
    <row r="1966" spans="1:20" ht="4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2">
        <f t="shared" si="180"/>
        <v>2.5957748878923765</v>
      </c>
      <c r="P1966" s="10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3">
        <f t="shared" si="184"/>
        <v>42451.981157407405</v>
      </c>
      <c r="T1966" s="14">
        <f t="shared" si="185"/>
        <v>42481.981157407405</v>
      </c>
    </row>
    <row r="1967" spans="1:20" ht="4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2">
        <f t="shared" si="180"/>
        <v>2.6227999999999998</v>
      </c>
      <c r="P1967" s="10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3">
        <f t="shared" si="184"/>
        <v>40897.797569444447</v>
      </c>
      <c r="T1967" s="14">
        <f t="shared" si="185"/>
        <v>40919.75</v>
      </c>
    </row>
    <row r="1968" spans="1:20" ht="48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2">
        <f t="shared" si="180"/>
        <v>2.0674309000000002</v>
      </c>
      <c r="P1968" s="10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3">
        <f t="shared" si="184"/>
        <v>41835.248819444445</v>
      </c>
      <c r="T1968" s="14">
        <f t="shared" si="185"/>
        <v>41865.248819444445</v>
      </c>
    </row>
    <row r="1969" spans="1:20" ht="4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2">
        <f t="shared" si="180"/>
        <v>3.7012999999999998</v>
      </c>
      <c r="P1969" s="10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3">
        <f t="shared" si="184"/>
        <v>41730.371863425928</v>
      </c>
      <c r="T1969" s="14">
        <f t="shared" si="185"/>
        <v>41760.371863425928</v>
      </c>
    </row>
    <row r="1970" spans="1:20" ht="32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2">
        <f t="shared" si="180"/>
        <v>2.8496600000000001</v>
      </c>
      <c r="P1970" s="10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3">
        <f t="shared" si="184"/>
        <v>42676.295312499999</v>
      </c>
      <c r="T1970" s="14">
        <f t="shared" si="185"/>
        <v>42707.33697916667</v>
      </c>
    </row>
    <row r="1971" spans="1:20" ht="4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2">
        <f t="shared" si="180"/>
        <v>5.7907999999999999</v>
      </c>
      <c r="P1971" s="10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3">
        <f t="shared" si="184"/>
        <v>42557.500787037039</v>
      </c>
      <c r="T1971" s="14">
        <f t="shared" si="185"/>
        <v>42587.500787037039</v>
      </c>
    </row>
    <row r="1972" spans="1:20" ht="4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2">
        <f t="shared" si="180"/>
        <v>11.318</v>
      </c>
      <c r="P1972" s="10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3">
        <f t="shared" si="184"/>
        <v>41323.901631944449</v>
      </c>
      <c r="T1972" s="14">
        <f t="shared" si="185"/>
        <v>41383.859965277778</v>
      </c>
    </row>
    <row r="1973" spans="1:20" ht="4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2">
        <f t="shared" si="180"/>
        <v>2.6302771750000002</v>
      </c>
      <c r="P1973" s="10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3">
        <f t="shared" si="184"/>
        <v>41561.209039351852</v>
      </c>
      <c r="T1973" s="14">
        <f t="shared" si="185"/>
        <v>41592.875</v>
      </c>
    </row>
    <row r="1974" spans="1:20" ht="4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2">
        <f t="shared" si="180"/>
        <v>6.7447999999999997</v>
      </c>
      <c r="P1974" s="10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3">
        <f t="shared" si="184"/>
        <v>41200.720416666671</v>
      </c>
      <c r="T1974" s="14">
        <f t="shared" si="185"/>
        <v>41230.762083333335</v>
      </c>
    </row>
    <row r="1975" spans="1:20" ht="4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2">
        <f t="shared" si="180"/>
        <v>2.5683081313131315</v>
      </c>
      <c r="P1975" s="10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3">
        <f t="shared" si="184"/>
        <v>42549.431296296294</v>
      </c>
      <c r="T1975" s="14">
        <f t="shared" si="185"/>
        <v>42588.000000000007</v>
      </c>
    </row>
    <row r="1976" spans="1:20" ht="4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2">
        <f t="shared" si="180"/>
        <v>3.7549600000000001</v>
      </c>
      <c r="P1976" s="10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3">
        <f t="shared" si="184"/>
        <v>41445.04246527778</v>
      </c>
      <c r="T1976" s="14">
        <f t="shared" si="185"/>
        <v>41505.04246527778</v>
      </c>
    </row>
    <row r="1977" spans="1:20" ht="32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2">
        <f t="shared" si="180"/>
        <v>2.0870837499999997</v>
      </c>
      <c r="P1977" s="10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3">
        <f t="shared" si="184"/>
        <v>41313.463553240741</v>
      </c>
      <c r="T1977" s="14">
        <f t="shared" si="185"/>
        <v>41343.463553240741</v>
      </c>
    </row>
    <row r="1978" spans="1:20" ht="32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2">
        <f t="shared" si="180"/>
        <v>3.4660000000000002</v>
      </c>
      <c r="P1978" s="10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3">
        <f t="shared" si="184"/>
        <v>41438.607928240745</v>
      </c>
      <c r="T1978" s="14">
        <f t="shared" si="185"/>
        <v>41468.607928240745</v>
      </c>
    </row>
    <row r="1979" spans="1:20" ht="4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2">
        <f t="shared" si="180"/>
        <v>4.0232999999999999</v>
      </c>
      <c r="P1979" s="10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3">
        <f t="shared" si="184"/>
        <v>42310.925231481488</v>
      </c>
      <c r="T1979" s="14">
        <f t="shared" si="185"/>
        <v>42357.040972222225</v>
      </c>
    </row>
    <row r="1980" spans="1:20" ht="4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2">
        <f t="shared" si="180"/>
        <v>10.2684514</v>
      </c>
      <c r="P1980" s="10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3">
        <f t="shared" si="184"/>
        <v>41038.933935185189</v>
      </c>
      <c r="T1980" s="14">
        <f t="shared" si="185"/>
        <v>41072</v>
      </c>
    </row>
    <row r="1981" spans="1:20" ht="32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2">
        <f t="shared" si="180"/>
        <v>1.14901155</v>
      </c>
      <c r="P1981" s="10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3">
        <f t="shared" si="184"/>
        <v>42290.168356481481</v>
      </c>
      <c r="T1981" s="14">
        <f t="shared" si="185"/>
        <v>42326.915972222225</v>
      </c>
    </row>
    <row r="1982" spans="1:20" ht="32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2">
        <f t="shared" si="180"/>
        <v>3.5482402000000004</v>
      </c>
      <c r="P1982" s="10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3">
        <f t="shared" si="184"/>
        <v>42423.250717592593</v>
      </c>
      <c r="T1982" s="14">
        <f t="shared" si="185"/>
        <v>42463.209050925929</v>
      </c>
    </row>
    <row r="1983" spans="1:20" ht="4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2">
        <f t="shared" si="180"/>
        <v>5.0799999999999998E-2</v>
      </c>
      <c r="P1983" s="10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3">
        <f t="shared" si="184"/>
        <v>41799.433622685188</v>
      </c>
      <c r="T1983" s="14">
        <f t="shared" si="185"/>
        <v>41829.433622685188</v>
      </c>
    </row>
    <row r="1984" spans="1:20" ht="4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2">
        <f t="shared" si="180"/>
        <v>0</v>
      </c>
      <c r="P1984" s="10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3">
        <f t="shared" si="184"/>
        <v>42678.294988425929</v>
      </c>
      <c r="T1984" s="14">
        <f t="shared" si="185"/>
        <v>42708.336655092593</v>
      </c>
    </row>
    <row r="1985" spans="1:20" ht="4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2">
        <f t="shared" si="180"/>
        <v>4.2999999999999997E-2</v>
      </c>
      <c r="P1985" s="10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3">
        <f t="shared" si="184"/>
        <v>42592.720115740747</v>
      </c>
      <c r="T1985" s="14">
        <f t="shared" si="185"/>
        <v>42615.000000000007</v>
      </c>
    </row>
    <row r="1986" spans="1:20" ht="64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2">
        <f t="shared" si="180"/>
        <v>0.21146666666666666</v>
      </c>
      <c r="P1986" s="10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3">
        <f t="shared" si="184"/>
        <v>41913.498622685183</v>
      </c>
      <c r="T1986" s="14">
        <f t="shared" si="185"/>
        <v>41973.540289351855</v>
      </c>
    </row>
    <row r="1987" spans="1:20" ht="4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2">
        <f t="shared" ref="O1987:O2050" si="186">E1987/D1987</f>
        <v>3.1875000000000001E-2</v>
      </c>
      <c r="P1987" s="10">
        <f t="shared" ref="P1987:P2050" si="187">E1987/L1987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RIGHT(N1987,LEN(N1987)-FIND("/",N1987))</f>
        <v>people</v>
      </c>
      <c r="S1987" s="13">
        <f t="shared" ref="S1987:S2050" si="190">(J1987/86400)+25569+(-7/24)</f>
        <v>42555.407071759262</v>
      </c>
      <c r="T1987" s="14">
        <f t="shared" ref="T1987:T2050" si="191">(I1987/86400)+25569+(-7/24)</f>
        <v>42584.666666666664</v>
      </c>
    </row>
    <row r="1988" spans="1:20" ht="4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2">
        <f t="shared" si="186"/>
        <v>5.0000000000000001E-4</v>
      </c>
      <c r="P1988" s="10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3">
        <f t="shared" si="190"/>
        <v>42413.142164351855</v>
      </c>
      <c r="T1988" s="14">
        <f t="shared" si="191"/>
        <v>42443.100497685191</v>
      </c>
    </row>
    <row r="1989" spans="1:20" ht="32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2">
        <f t="shared" si="186"/>
        <v>0.42472727272727273</v>
      </c>
      <c r="P1989" s="10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3">
        <f t="shared" si="190"/>
        <v>42034.348101851858</v>
      </c>
      <c r="T1989" s="14">
        <f t="shared" si="191"/>
        <v>42064.348101851858</v>
      </c>
    </row>
    <row r="1990" spans="1:20" ht="16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2">
        <f t="shared" si="186"/>
        <v>4.1666666666666666E-3</v>
      </c>
      <c r="P1990" s="10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3">
        <f t="shared" si="190"/>
        <v>42206.471550925933</v>
      </c>
      <c r="T1990" s="14">
        <f t="shared" si="191"/>
        <v>42236.471550925933</v>
      </c>
    </row>
    <row r="1991" spans="1:20" ht="4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2">
        <f t="shared" si="186"/>
        <v>0.01</v>
      </c>
      <c r="P1991" s="10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3">
        <f t="shared" si="190"/>
        <v>42685.388981481483</v>
      </c>
      <c r="T1991" s="14">
        <f t="shared" si="191"/>
        <v>42715.388981481483</v>
      </c>
    </row>
    <row r="1992" spans="1:20" ht="4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2">
        <f t="shared" si="186"/>
        <v>0.16966666666666666</v>
      </c>
      <c r="P1992" s="10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3">
        <f t="shared" si="190"/>
        <v>42397.904305555559</v>
      </c>
      <c r="T1992" s="14">
        <f t="shared" si="191"/>
        <v>42412.904305555559</v>
      </c>
    </row>
    <row r="1993" spans="1:20" ht="32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2">
        <f t="shared" si="186"/>
        <v>7.0000000000000007E-2</v>
      </c>
      <c r="P1993" s="10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3">
        <f t="shared" si="190"/>
        <v>42167.601689814815</v>
      </c>
      <c r="T1993" s="14">
        <f t="shared" si="191"/>
        <v>42188.601689814815</v>
      </c>
    </row>
    <row r="1994" spans="1:20" ht="32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2">
        <f t="shared" si="186"/>
        <v>1.3333333333333333E-3</v>
      </c>
      <c r="P1994" s="10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3">
        <f t="shared" si="190"/>
        <v>42022.851747685192</v>
      </c>
      <c r="T1994" s="14">
        <f t="shared" si="191"/>
        <v>42052.851747685192</v>
      </c>
    </row>
    <row r="1995" spans="1:20" ht="4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2">
        <f t="shared" si="186"/>
        <v>0</v>
      </c>
      <c r="P1995" s="10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3">
        <f t="shared" si="190"/>
        <v>42329.296724537038</v>
      </c>
      <c r="T1995" s="14">
        <f t="shared" si="191"/>
        <v>42359.296724537038</v>
      </c>
    </row>
    <row r="1996" spans="1:20" ht="48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2">
        <f t="shared" si="186"/>
        <v>0</v>
      </c>
      <c r="P1996" s="10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3">
        <f t="shared" si="190"/>
        <v>42650.714606481481</v>
      </c>
      <c r="T1996" s="14">
        <f t="shared" si="191"/>
        <v>42710.756273148152</v>
      </c>
    </row>
    <row r="1997" spans="1:20" ht="4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2">
        <f t="shared" si="186"/>
        <v>7.8E-2</v>
      </c>
      <c r="P1997" s="10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3">
        <f t="shared" si="190"/>
        <v>42181.610370370377</v>
      </c>
      <c r="T1997" s="14">
        <f t="shared" si="191"/>
        <v>42201.610370370377</v>
      </c>
    </row>
    <row r="1998" spans="1:20" ht="4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2">
        <f t="shared" si="186"/>
        <v>0</v>
      </c>
      <c r="P1998" s="10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3">
        <f t="shared" si="190"/>
        <v>41800.527905092596</v>
      </c>
      <c r="T1998" s="14">
        <f t="shared" si="191"/>
        <v>41830.527905092596</v>
      </c>
    </row>
    <row r="1999" spans="1:20" ht="4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2">
        <f t="shared" si="186"/>
        <v>0</v>
      </c>
      <c r="P1999" s="10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3">
        <f t="shared" si="190"/>
        <v>41847.639027777783</v>
      </c>
      <c r="T1999" s="14">
        <f t="shared" si="191"/>
        <v>41877.639027777783</v>
      </c>
    </row>
    <row r="2000" spans="1:20" ht="48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2">
        <f t="shared" si="186"/>
        <v>0.26200000000000001</v>
      </c>
      <c r="P2000" s="10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3">
        <f t="shared" si="190"/>
        <v>41806.826828703706</v>
      </c>
      <c r="T2000" s="14">
        <f t="shared" si="191"/>
        <v>41851.826828703706</v>
      </c>
    </row>
    <row r="2001" spans="1:20" ht="4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2">
        <f t="shared" si="186"/>
        <v>7.6129032258064515E-3</v>
      </c>
      <c r="P2001" s="10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3">
        <f t="shared" si="190"/>
        <v>41926.191064814819</v>
      </c>
      <c r="T2001" s="14">
        <f t="shared" si="191"/>
        <v>41956.232731481483</v>
      </c>
    </row>
    <row r="2002" spans="1:20" ht="4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2">
        <f t="shared" si="186"/>
        <v>0.125</v>
      </c>
      <c r="P2002" s="10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3">
        <f t="shared" si="190"/>
        <v>42345.659872685188</v>
      </c>
      <c r="T2002" s="14">
        <f t="shared" si="191"/>
        <v>42375.659872685188</v>
      </c>
    </row>
    <row r="2003" spans="1:20" ht="32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2">
        <f t="shared" si="186"/>
        <v>3.8212909090909091</v>
      </c>
      <c r="P2003" s="10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3">
        <f t="shared" si="190"/>
        <v>42135.918009259265</v>
      </c>
      <c r="T2003" s="14">
        <f t="shared" si="191"/>
        <v>42167.541666666664</v>
      </c>
    </row>
    <row r="2004" spans="1:20" ht="4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2">
        <f t="shared" si="186"/>
        <v>2.1679422000000002</v>
      </c>
      <c r="P2004" s="10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3">
        <f t="shared" si="190"/>
        <v>42728.420636574076</v>
      </c>
      <c r="T2004" s="14">
        <f t="shared" si="191"/>
        <v>42758.420636574076</v>
      </c>
    </row>
    <row r="2005" spans="1:20" ht="64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2">
        <f t="shared" si="186"/>
        <v>3.12</v>
      </c>
      <c r="P2005" s="10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3">
        <f t="shared" si="190"/>
        <v>40346.83393518519</v>
      </c>
      <c r="T2005" s="14">
        <f t="shared" si="191"/>
        <v>40361.666666666672</v>
      </c>
    </row>
    <row r="2006" spans="1:20" ht="4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2">
        <f t="shared" si="186"/>
        <v>2.3442048</v>
      </c>
      <c r="P2006" s="10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3">
        <f t="shared" si="190"/>
        <v>41800.31322916667</v>
      </c>
      <c r="T2006" s="14">
        <f t="shared" si="191"/>
        <v>41830.31322916667</v>
      </c>
    </row>
    <row r="2007" spans="1:20" ht="4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2">
        <f t="shared" si="186"/>
        <v>1.236801</v>
      </c>
      <c r="P2007" s="10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3">
        <f t="shared" si="190"/>
        <v>41535.521041666667</v>
      </c>
      <c r="T2007" s="14">
        <f t="shared" si="191"/>
        <v>41562.874305555561</v>
      </c>
    </row>
    <row r="2008" spans="1:20" ht="48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2">
        <f t="shared" si="186"/>
        <v>2.4784000000000002</v>
      </c>
      <c r="P2008" s="10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3">
        <f t="shared" si="190"/>
        <v>41941.208854166667</v>
      </c>
      <c r="T2008" s="14">
        <f t="shared" si="191"/>
        <v>41976.250520833339</v>
      </c>
    </row>
    <row r="2009" spans="1:20" ht="48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2">
        <f t="shared" si="186"/>
        <v>1.157092</v>
      </c>
      <c r="P2009" s="10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3">
        <f t="shared" si="190"/>
        <v>40347.546134259261</v>
      </c>
      <c r="T2009" s="14">
        <f t="shared" si="191"/>
        <v>40413.875</v>
      </c>
    </row>
    <row r="2010" spans="1:20" ht="4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2">
        <f t="shared" si="186"/>
        <v>1.1707484768810599</v>
      </c>
      <c r="P2010" s="10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3">
        <f t="shared" si="190"/>
        <v>40761.312754629631</v>
      </c>
      <c r="T2010" s="14">
        <f t="shared" si="191"/>
        <v>40805.312754629631</v>
      </c>
    </row>
    <row r="2011" spans="1:20" ht="4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2">
        <f t="shared" si="186"/>
        <v>3.05158</v>
      </c>
      <c r="P2011" s="10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3">
        <f t="shared" si="190"/>
        <v>42661.031747685185</v>
      </c>
      <c r="T2011" s="14">
        <f t="shared" si="191"/>
        <v>42697.073414351857</v>
      </c>
    </row>
    <row r="2012" spans="1:20" ht="32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2">
        <f t="shared" si="186"/>
        <v>3.2005299999999997</v>
      </c>
      <c r="P2012" s="10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3">
        <f t="shared" si="190"/>
        <v>42570.704756944448</v>
      </c>
      <c r="T2012" s="14">
        <f t="shared" si="191"/>
        <v>42600.704756944448</v>
      </c>
    </row>
    <row r="2013" spans="1:20" ht="4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2">
        <f t="shared" si="186"/>
        <v>8.1956399999999991</v>
      </c>
      <c r="P2013" s="10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3">
        <f t="shared" si="190"/>
        <v>42347.066817129635</v>
      </c>
      <c r="T2013" s="14">
        <f t="shared" si="191"/>
        <v>42380.666666666664</v>
      </c>
    </row>
    <row r="2014" spans="1:20" ht="4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2">
        <f t="shared" si="186"/>
        <v>2.3490000000000002</v>
      </c>
      <c r="P2014" s="10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3">
        <f t="shared" si="190"/>
        <v>42010.53056712963</v>
      </c>
      <c r="T2014" s="14">
        <f t="shared" si="191"/>
        <v>42040.53056712963</v>
      </c>
    </row>
    <row r="2015" spans="1:20" ht="4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2">
        <f t="shared" si="186"/>
        <v>4.9491375</v>
      </c>
      <c r="P2015" s="10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3">
        <f t="shared" si="190"/>
        <v>42499.66914351852</v>
      </c>
      <c r="T2015" s="14">
        <f t="shared" si="191"/>
        <v>42559.66914351852</v>
      </c>
    </row>
    <row r="2016" spans="1:20" ht="4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2">
        <f t="shared" si="186"/>
        <v>78.137822333333332</v>
      </c>
      <c r="P2016" s="10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3">
        <f t="shared" si="190"/>
        <v>41323.922905092593</v>
      </c>
      <c r="T2016" s="14">
        <f t="shared" si="191"/>
        <v>41357.881238425929</v>
      </c>
    </row>
    <row r="2017" spans="1:20" ht="4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2">
        <f t="shared" si="186"/>
        <v>1.1300013888888889</v>
      </c>
      <c r="P2017" s="10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3">
        <f t="shared" si="190"/>
        <v>40765.585219907407</v>
      </c>
      <c r="T2017" s="14">
        <f t="shared" si="191"/>
        <v>40795.585219907407</v>
      </c>
    </row>
    <row r="2018" spans="1:20" ht="32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2">
        <f t="shared" si="186"/>
        <v>9.2154220000000002</v>
      </c>
      <c r="P2018" s="10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3">
        <f t="shared" si="190"/>
        <v>41312.589108796303</v>
      </c>
      <c r="T2018" s="14">
        <f t="shared" si="191"/>
        <v>41342.589108796303</v>
      </c>
    </row>
    <row r="2019" spans="1:20" ht="4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2">
        <f t="shared" si="186"/>
        <v>1.2510239999999999</v>
      </c>
      <c r="P2019" s="10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3">
        <f t="shared" si="190"/>
        <v>40960.765682870369</v>
      </c>
      <c r="T2019" s="14">
        <f t="shared" si="191"/>
        <v>40991.875</v>
      </c>
    </row>
    <row r="2020" spans="1:20" ht="4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2">
        <f t="shared" si="186"/>
        <v>1.0224343076923077</v>
      </c>
      <c r="P2020" s="10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3">
        <f t="shared" si="190"/>
        <v>42199.074178240742</v>
      </c>
      <c r="T2020" s="14">
        <f t="shared" si="191"/>
        <v>42229.074178240742</v>
      </c>
    </row>
    <row r="2021" spans="1:20" ht="48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2">
        <f t="shared" si="186"/>
        <v>4.8490975000000001</v>
      </c>
      <c r="P2021" s="10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3">
        <f t="shared" si="190"/>
        <v>42605.416909722226</v>
      </c>
      <c r="T2021" s="14">
        <f t="shared" si="191"/>
        <v>42635.416909722226</v>
      </c>
    </row>
    <row r="2022" spans="1:20" ht="4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2">
        <f t="shared" si="186"/>
        <v>1.9233333333333333</v>
      </c>
      <c r="P2022" s="10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3">
        <f t="shared" si="190"/>
        <v>41736.805833333339</v>
      </c>
      <c r="T2022" s="14">
        <f t="shared" si="191"/>
        <v>41773.669444444451</v>
      </c>
    </row>
    <row r="2023" spans="1:20" ht="4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2">
        <f t="shared" si="186"/>
        <v>2.8109999999999999</v>
      </c>
      <c r="P2023" s="10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3">
        <f t="shared" si="190"/>
        <v>41860.778900462967</v>
      </c>
      <c r="T2023" s="14">
        <f t="shared" si="191"/>
        <v>41905.778900462967</v>
      </c>
    </row>
    <row r="2024" spans="1:20" ht="4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2">
        <f t="shared" si="186"/>
        <v>1.2513700000000001</v>
      </c>
      <c r="P2024" s="10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3">
        <f t="shared" si="190"/>
        <v>42502.277453703711</v>
      </c>
      <c r="T2024" s="14">
        <f t="shared" si="191"/>
        <v>42532.277453703711</v>
      </c>
    </row>
    <row r="2025" spans="1:20" ht="48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2">
        <f t="shared" si="186"/>
        <v>1.61459</v>
      </c>
      <c r="P2025" s="10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3">
        <f t="shared" si="190"/>
        <v>42136.12908564815</v>
      </c>
      <c r="T2025" s="14">
        <f t="shared" si="191"/>
        <v>42166.12908564815</v>
      </c>
    </row>
    <row r="2026" spans="1:20" ht="4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2">
        <f t="shared" si="186"/>
        <v>5.8535000000000004</v>
      </c>
      <c r="P2026" s="10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3">
        <f t="shared" si="190"/>
        <v>41099.67527777778</v>
      </c>
      <c r="T2026" s="14">
        <f t="shared" si="191"/>
        <v>41133.833333333336</v>
      </c>
    </row>
    <row r="2027" spans="1:20" ht="4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2">
        <f t="shared" si="186"/>
        <v>2.0114999999999998</v>
      </c>
      <c r="P2027" s="10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3">
        <f t="shared" si="190"/>
        <v>42135.892893518518</v>
      </c>
      <c r="T2027" s="14">
        <f t="shared" si="191"/>
        <v>42165.892893518518</v>
      </c>
    </row>
    <row r="2028" spans="1:20" ht="32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2">
        <f t="shared" si="186"/>
        <v>1.3348307999999998</v>
      </c>
      <c r="P2028" s="10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3">
        <f t="shared" si="190"/>
        <v>41704.444270833337</v>
      </c>
      <c r="T2028" s="14">
        <f t="shared" si="191"/>
        <v>41749.874305555561</v>
      </c>
    </row>
    <row r="2029" spans="1:20" ht="4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2">
        <f t="shared" si="186"/>
        <v>1.2024900000000001</v>
      </c>
      <c r="P2029" s="10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3">
        <f t="shared" si="190"/>
        <v>42048.522210648145</v>
      </c>
      <c r="T2029" s="14">
        <f t="shared" si="191"/>
        <v>42093.480543981488</v>
      </c>
    </row>
    <row r="2030" spans="1:20" ht="32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2">
        <f t="shared" si="186"/>
        <v>1.2616666666666667</v>
      </c>
      <c r="P2030" s="10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3">
        <f t="shared" si="190"/>
        <v>40215.627384259264</v>
      </c>
      <c r="T2030" s="14">
        <f t="shared" si="191"/>
        <v>40252.621527777781</v>
      </c>
    </row>
    <row r="2031" spans="1:20" ht="32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2">
        <f t="shared" si="186"/>
        <v>3.6120000000000001</v>
      </c>
      <c r="P2031" s="10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3">
        <f t="shared" si="190"/>
        <v>41847.730104166672</v>
      </c>
      <c r="T2031" s="14">
        <f t="shared" si="191"/>
        <v>41877.730104166672</v>
      </c>
    </row>
    <row r="2032" spans="1:20" ht="4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2">
        <f t="shared" si="186"/>
        <v>2.26239013671875</v>
      </c>
      <c r="P2032" s="10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3">
        <f t="shared" si="190"/>
        <v>41212.704814814817</v>
      </c>
      <c r="T2032" s="14">
        <f t="shared" si="191"/>
        <v>41242.704814814817</v>
      </c>
    </row>
    <row r="2033" spans="1:20" ht="32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2">
        <f t="shared" si="186"/>
        <v>1.2035</v>
      </c>
      <c r="P2033" s="10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3">
        <f t="shared" si="190"/>
        <v>41975.03765046296</v>
      </c>
      <c r="T2033" s="14">
        <f t="shared" si="191"/>
        <v>42012.750000000007</v>
      </c>
    </row>
    <row r="2034" spans="1:20" ht="4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2">
        <f t="shared" si="186"/>
        <v>3.0418799999999999</v>
      </c>
      <c r="P2034" s="10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3">
        <f t="shared" si="190"/>
        <v>42689.274004629631</v>
      </c>
      <c r="T2034" s="14">
        <f t="shared" si="191"/>
        <v>42718.916666666664</v>
      </c>
    </row>
    <row r="2035" spans="1:20" ht="48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2">
        <f t="shared" si="186"/>
        <v>1.7867599999999999</v>
      </c>
      <c r="P2035" s="10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3">
        <f t="shared" si="190"/>
        <v>41724.790717592594</v>
      </c>
      <c r="T2035" s="14">
        <f t="shared" si="191"/>
        <v>41754.790717592594</v>
      </c>
    </row>
    <row r="2036" spans="1:20" ht="48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2">
        <f t="shared" si="186"/>
        <v>3.868199871794872</v>
      </c>
      <c r="P2036" s="10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3">
        <f t="shared" si="190"/>
        <v>42075.83834490741</v>
      </c>
      <c r="T2036" s="14">
        <f t="shared" si="191"/>
        <v>42130.998611111114</v>
      </c>
    </row>
    <row r="2037" spans="1:20" ht="4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2">
        <f t="shared" si="186"/>
        <v>2.1103642500000004</v>
      </c>
      <c r="P2037" s="10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3">
        <f t="shared" si="190"/>
        <v>42311.333414351851</v>
      </c>
      <c r="T2037" s="14">
        <f t="shared" si="191"/>
        <v>42356.750000000007</v>
      </c>
    </row>
    <row r="2038" spans="1:20" ht="4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2">
        <f t="shared" si="186"/>
        <v>1.3166833333333334</v>
      </c>
      <c r="P2038" s="10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3">
        <f t="shared" si="190"/>
        <v>41738.573136574072</v>
      </c>
      <c r="T2038" s="14">
        <f t="shared" si="191"/>
        <v>41768.573136574072</v>
      </c>
    </row>
    <row r="2039" spans="1:20" ht="4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2">
        <f t="shared" si="186"/>
        <v>3.0047639999999998</v>
      </c>
      <c r="P2039" s="10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3">
        <f t="shared" si="190"/>
        <v>41577.918437500004</v>
      </c>
      <c r="T2039" s="14">
        <f t="shared" si="191"/>
        <v>41637.960104166668</v>
      </c>
    </row>
    <row r="2040" spans="1:20" ht="4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2">
        <f t="shared" si="186"/>
        <v>4.2051249999999998</v>
      </c>
      <c r="P2040" s="10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3">
        <f t="shared" si="190"/>
        <v>41423.979409722226</v>
      </c>
      <c r="T2040" s="14">
        <f t="shared" si="191"/>
        <v>41456.458333333336</v>
      </c>
    </row>
    <row r="2041" spans="1:20" ht="32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2">
        <f t="shared" si="186"/>
        <v>1.362168</v>
      </c>
      <c r="P2041" s="10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3">
        <f t="shared" si="190"/>
        <v>42675.147280092591</v>
      </c>
      <c r="T2041" s="14">
        <f t="shared" si="191"/>
        <v>42704.915972222225</v>
      </c>
    </row>
    <row r="2042" spans="1:20" ht="32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2">
        <f t="shared" si="186"/>
        <v>2.4817133333333334</v>
      </c>
      <c r="P2042" s="10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3">
        <f t="shared" si="190"/>
        <v>41578.635451388887</v>
      </c>
      <c r="T2042" s="14">
        <f t="shared" si="191"/>
        <v>41593.677118055559</v>
      </c>
    </row>
    <row r="2043" spans="1:20" ht="4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2">
        <f t="shared" si="186"/>
        <v>1.8186315789473684</v>
      </c>
      <c r="P2043" s="10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3">
        <f t="shared" si="190"/>
        <v>42654.2341087963</v>
      </c>
      <c r="T2043" s="14">
        <f t="shared" si="191"/>
        <v>42684.275775462964</v>
      </c>
    </row>
    <row r="2044" spans="1:20" ht="4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2">
        <f t="shared" si="186"/>
        <v>1.2353000000000001</v>
      </c>
      <c r="P2044" s="10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3">
        <f t="shared" si="190"/>
        <v>42331.416365740741</v>
      </c>
      <c r="T2044" s="14">
        <f t="shared" si="191"/>
        <v>42391.416365740741</v>
      </c>
    </row>
    <row r="2045" spans="1:20" ht="4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2">
        <f t="shared" si="186"/>
        <v>5.0620938628158845</v>
      </c>
      <c r="P2045" s="10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3">
        <f t="shared" si="190"/>
        <v>42660.885150462964</v>
      </c>
      <c r="T2045" s="14">
        <f t="shared" si="191"/>
        <v>42714.915972222225</v>
      </c>
    </row>
    <row r="2046" spans="1:20" ht="4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2">
        <f t="shared" si="186"/>
        <v>1.0821333333333334</v>
      </c>
      <c r="P2046" s="10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3">
        <f t="shared" si="190"/>
        <v>42138.392523148148</v>
      </c>
      <c r="T2046" s="14">
        <f t="shared" si="191"/>
        <v>42168.392523148148</v>
      </c>
    </row>
    <row r="2047" spans="1:20" ht="4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2">
        <f t="shared" si="186"/>
        <v>8.1918387755102042</v>
      </c>
      <c r="P2047" s="10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3">
        <f t="shared" si="190"/>
        <v>41068.796840277784</v>
      </c>
      <c r="T2047" s="14">
        <f t="shared" si="191"/>
        <v>41098.796840277784</v>
      </c>
    </row>
    <row r="2048" spans="1:20" ht="4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2">
        <f t="shared" si="186"/>
        <v>1.2110000000000001</v>
      </c>
      <c r="P2048" s="10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3">
        <f t="shared" si="190"/>
        <v>41386.88013888889</v>
      </c>
      <c r="T2048" s="14">
        <f t="shared" si="191"/>
        <v>41416.88013888889</v>
      </c>
    </row>
    <row r="2049" spans="1:20" ht="4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2">
        <f t="shared" si="186"/>
        <v>1.0299897959183673</v>
      </c>
      <c r="P2049" s="10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3">
        <f t="shared" si="190"/>
        <v>42081.611921296302</v>
      </c>
      <c r="T2049" s="14">
        <f t="shared" si="191"/>
        <v>42110.708333333336</v>
      </c>
    </row>
    <row r="2050" spans="1:20" ht="4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2">
        <f t="shared" si="186"/>
        <v>1.4833229411764706</v>
      </c>
      <c r="P2050" s="10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3">
        <f t="shared" si="190"/>
        <v>41387.359849537039</v>
      </c>
      <c r="T2050" s="14">
        <f t="shared" si="191"/>
        <v>41417.359849537039</v>
      </c>
    </row>
    <row r="2051" spans="1:20" ht="16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2">
        <f t="shared" ref="O2051:O2114" si="192">E2051/D2051</f>
        <v>1.2019070000000001</v>
      </c>
      <c r="P2051" s="10">
        <f t="shared" ref="P2051:P2114" si="193">E2051/L2051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RIGHT(N2051,LEN(N2051)-FIND("/",N2051))</f>
        <v>hardware</v>
      </c>
      <c r="S2051" s="13">
        <f t="shared" ref="S2051:S2114" si="196">(J2051/86400)+25569+(-7/24)</f>
        <v>41575.235682870371</v>
      </c>
      <c r="T2051" s="14">
        <f t="shared" ref="T2051:T2114" si="197">(I2051/86400)+25569+(-7/24)</f>
        <v>41610.665972222225</v>
      </c>
    </row>
    <row r="2052" spans="1:20" ht="4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2">
        <f t="shared" si="192"/>
        <v>4.7327000000000004</v>
      </c>
      <c r="P2052" s="10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3">
        <f t="shared" si="196"/>
        <v>42114.77983796296</v>
      </c>
      <c r="T2052" s="14">
        <f t="shared" si="197"/>
        <v>42154.77983796296</v>
      </c>
    </row>
    <row r="2053" spans="1:20" ht="4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2">
        <f t="shared" si="192"/>
        <v>1.303625</v>
      </c>
      <c r="P2053" s="10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3">
        <f t="shared" si="196"/>
        <v>41603.730752314819</v>
      </c>
      <c r="T2053" s="14">
        <f t="shared" si="197"/>
        <v>41633.730752314819</v>
      </c>
    </row>
    <row r="2054" spans="1:20" ht="4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2">
        <f t="shared" si="192"/>
        <v>3.5304799999999998</v>
      </c>
      <c r="P2054" s="10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3">
        <f t="shared" si="196"/>
        <v>42374.792280092595</v>
      </c>
      <c r="T2054" s="14">
        <f t="shared" si="197"/>
        <v>42419.792280092595</v>
      </c>
    </row>
    <row r="2055" spans="1:20" ht="4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2">
        <f t="shared" si="192"/>
        <v>1.0102</v>
      </c>
      <c r="P2055" s="10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3">
        <f t="shared" si="196"/>
        <v>42303.325821759259</v>
      </c>
      <c r="T2055" s="14">
        <f t="shared" si="197"/>
        <v>42333.367488425931</v>
      </c>
    </row>
    <row r="2056" spans="1:20" ht="4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2">
        <f t="shared" si="192"/>
        <v>1.1359142857142857</v>
      </c>
      <c r="P2056" s="10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3">
        <f t="shared" si="196"/>
        <v>41731.22928240741</v>
      </c>
      <c r="T2056" s="14">
        <f t="shared" si="197"/>
        <v>41761.22928240741</v>
      </c>
    </row>
    <row r="2057" spans="1:20" ht="4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2">
        <f t="shared" si="192"/>
        <v>1.6741666666666666</v>
      </c>
      <c r="P2057" s="10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3">
        <f t="shared" si="196"/>
        <v>41946.38244212963</v>
      </c>
      <c r="T2057" s="14">
        <f t="shared" si="197"/>
        <v>41975.875000000007</v>
      </c>
    </row>
    <row r="2058" spans="1:20" ht="4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2">
        <f t="shared" si="192"/>
        <v>1.5345200000000001</v>
      </c>
      <c r="P2058" s="10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3">
        <f t="shared" si="196"/>
        <v>41351.469236111116</v>
      </c>
      <c r="T2058" s="14">
        <f t="shared" si="197"/>
        <v>41381.469236111116</v>
      </c>
    </row>
    <row r="2059" spans="1:20" ht="4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2">
        <f t="shared" si="192"/>
        <v>2.022322</v>
      </c>
      <c r="P2059" s="10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3">
        <f t="shared" si="196"/>
        <v>42396.202916666669</v>
      </c>
      <c r="T2059" s="14">
        <f t="shared" si="197"/>
        <v>42426.202916666669</v>
      </c>
    </row>
    <row r="2060" spans="1:20" ht="32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2">
        <f t="shared" si="192"/>
        <v>1.6828125</v>
      </c>
      <c r="P2060" s="10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3">
        <f t="shared" si="196"/>
        <v>42026.079050925931</v>
      </c>
      <c r="T2060" s="14">
        <f t="shared" si="197"/>
        <v>42065.541666666664</v>
      </c>
    </row>
    <row r="2061" spans="1:20" ht="4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2">
        <f t="shared" si="192"/>
        <v>1.4345666666666668</v>
      </c>
      <c r="P2061" s="10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3">
        <f t="shared" si="196"/>
        <v>42361.31081018519</v>
      </c>
      <c r="T2061" s="14">
        <f t="shared" si="197"/>
        <v>42400.624305555561</v>
      </c>
    </row>
    <row r="2062" spans="1:20" ht="4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2">
        <f t="shared" si="192"/>
        <v>1.964</v>
      </c>
      <c r="P2062" s="10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3">
        <f t="shared" si="196"/>
        <v>41783.351273148153</v>
      </c>
      <c r="T2062" s="14">
        <f t="shared" si="197"/>
        <v>41843.351273148153</v>
      </c>
    </row>
    <row r="2063" spans="1:20" ht="4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2">
        <f t="shared" si="192"/>
        <v>1.0791999999999999</v>
      </c>
      <c r="P2063" s="10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3">
        <f t="shared" si="196"/>
        <v>42705.472847222227</v>
      </c>
      <c r="T2063" s="14">
        <f t="shared" si="197"/>
        <v>42735.472847222227</v>
      </c>
    </row>
    <row r="2064" spans="1:20" ht="4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2">
        <f t="shared" si="192"/>
        <v>1.14977</v>
      </c>
      <c r="P2064" s="10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3">
        <f t="shared" si="196"/>
        <v>42423.091412037036</v>
      </c>
      <c r="T2064" s="14">
        <f t="shared" si="197"/>
        <v>42453.049745370372</v>
      </c>
    </row>
    <row r="2065" spans="1:20" ht="32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2">
        <f t="shared" si="192"/>
        <v>1.4804999999999999</v>
      </c>
      <c r="P2065" s="10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3">
        <f t="shared" si="196"/>
        <v>42472.440983796296</v>
      </c>
      <c r="T2065" s="14">
        <f t="shared" si="197"/>
        <v>42505.440983796296</v>
      </c>
    </row>
    <row r="2066" spans="1:20" ht="4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2">
        <f t="shared" si="192"/>
        <v>1.9116676082790633</v>
      </c>
      <c r="P2066" s="10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3">
        <f t="shared" si="196"/>
        <v>41389.073182870372</v>
      </c>
      <c r="T2066" s="14">
        <f t="shared" si="197"/>
        <v>41425.208333333336</v>
      </c>
    </row>
    <row r="2067" spans="1:20" ht="4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2">
        <f t="shared" si="192"/>
        <v>1.99215125</v>
      </c>
      <c r="P2067" s="10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3">
        <f t="shared" si="196"/>
        <v>41603.042002314818</v>
      </c>
      <c r="T2067" s="14">
        <f t="shared" si="197"/>
        <v>41633.042002314818</v>
      </c>
    </row>
    <row r="2068" spans="1:20" ht="4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2">
        <f t="shared" si="192"/>
        <v>2.1859999999999999</v>
      </c>
      <c r="P2068" s="10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3">
        <f t="shared" si="196"/>
        <v>41844.480127314819</v>
      </c>
      <c r="T2068" s="14">
        <f t="shared" si="197"/>
        <v>41874.480127314819</v>
      </c>
    </row>
    <row r="2069" spans="1:20" ht="4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2">
        <f t="shared" si="192"/>
        <v>1.2686868686868686</v>
      </c>
      <c r="P2069" s="10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3">
        <f t="shared" si="196"/>
        <v>42115.562222222223</v>
      </c>
      <c r="T2069" s="14">
        <f t="shared" si="197"/>
        <v>42148.562222222223</v>
      </c>
    </row>
    <row r="2070" spans="1:20" ht="4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2">
        <f t="shared" si="192"/>
        <v>1.0522388</v>
      </c>
      <c r="P2070" s="10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3">
        <f t="shared" si="196"/>
        <v>42633.549942129634</v>
      </c>
      <c r="T2070" s="14">
        <f t="shared" si="197"/>
        <v>42663.549942129634</v>
      </c>
    </row>
    <row r="2071" spans="1:20" ht="4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2">
        <f t="shared" si="192"/>
        <v>1.2840666000000001</v>
      </c>
      <c r="P2071" s="10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3">
        <f t="shared" si="196"/>
        <v>42340.680451388893</v>
      </c>
      <c r="T2071" s="14">
        <f t="shared" si="197"/>
        <v>42371.680451388893</v>
      </c>
    </row>
    <row r="2072" spans="1:20" ht="4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2">
        <f t="shared" si="192"/>
        <v>3.1732719999999999</v>
      </c>
      <c r="P2072" s="10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3">
        <f t="shared" si="196"/>
        <v>42519.364849537036</v>
      </c>
      <c r="T2072" s="14">
        <f t="shared" si="197"/>
        <v>42549.364849537036</v>
      </c>
    </row>
    <row r="2073" spans="1:20" ht="4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2">
        <f t="shared" si="192"/>
        <v>2.8073000000000001</v>
      </c>
      <c r="P2073" s="10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3">
        <f t="shared" si="196"/>
        <v>42599.987083333333</v>
      </c>
      <c r="T2073" s="14">
        <f t="shared" si="197"/>
        <v>42644.987083333333</v>
      </c>
    </row>
    <row r="2074" spans="1:20" ht="48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2">
        <f t="shared" si="192"/>
        <v>1.1073146853146854</v>
      </c>
      <c r="P2074" s="10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3">
        <f t="shared" si="196"/>
        <v>42467.289722222224</v>
      </c>
      <c r="T2074" s="14">
        <f t="shared" si="197"/>
        <v>42497.289722222224</v>
      </c>
    </row>
    <row r="2075" spans="1:20" ht="4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2">
        <f t="shared" si="192"/>
        <v>1.5260429999999998</v>
      </c>
      <c r="P2075" s="10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3">
        <f t="shared" si="196"/>
        <v>42087.376365740747</v>
      </c>
      <c r="T2075" s="14">
        <f t="shared" si="197"/>
        <v>42132.376365740747</v>
      </c>
    </row>
    <row r="2076" spans="1:20" ht="32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2">
        <f t="shared" si="192"/>
        <v>1.0249999999999999</v>
      </c>
      <c r="P2076" s="10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3">
        <f t="shared" si="196"/>
        <v>42466.534513888888</v>
      </c>
      <c r="T2076" s="14">
        <f t="shared" si="197"/>
        <v>42496.534513888888</v>
      </c>
    </row>
    <row r="2077" spans="1:20" ht="4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2">
        <f t="shared" si="192"/>
        <v>16.783738373837384</v>
      </c>
      <c r="P2077" s="10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3">
        <f t="shared" si="196"/>
        <v>41450.389907407407</v>
      </c>
      <c r="T2077" s="14">
        <f t="shared" si="197"/>
        <v>41480.389907407407</v>
      </c>
    </row>
    <row r="2078" spans="1:20" ht="32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2">
        <f t="shared" si="192"/>
        <v>5.4334915642458101</v>
      </c>
      <c r="P2078" s="10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3">
        <f t="shared" si="196"/>
        <v>41803.588993055557</v>
      </c>
      <c r="T2078" s="14">
        <f t="shared" si="197"/>
        <v>41843.588993055557</v>
      </c>
    </row>
    <row r="2079" spans="1:20" ht="4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2">
        <f t="shared" si="192"/>
        <v>1.1550800000000001</v>
      </c>
      <c r="P2079" s="10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3">
        <f t="shared" si="196"/>
        <v>42102.750879629632</v>
      </c>
      <c r="T2079" s="14">
        <f t="shared" si="197"/>
        <v>42160.583333333336</v>
      </c>
    </row>
    <row r="2080" spans="1:20" ht="4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2">
        <f t="shared" si="192"/>
        <v>1.3120499999999999</v>
      </c>
      <c r="P2080" s="10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3">
        <f t="shared" si="196"/>
        <v>42692.479826388888</v>
      </c>
      <c r="T2080" s="14">
        <f t="shared" si="197"/>
        <v>42722.479826388888</v>
      </c>
    </row>
    <row r="2081" spans="1:20" ht="48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2">
        <f t="shared" si="192"/>
        <v>2.8816999999999999</v>
      </c>
      <c r="P2081" s="10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3">
        <f t="shared" si="196"/>
        <v>42150.418900462966</v>
      </c>
      <c r="T2081" s="14">
        <f t="shared" si="197"/>
        <v>42180.500000000007</v>
      </c>
    </row>
    <row r="2082" spans="1:20" ht="4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2">
        <f t="shared" si="192"/>
        <v>5.0780000000000003</v>
      </c>
      <c r="P2082" s="10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3">
        <f t="shared" si="196"/>
        <v>42289.665509259263</v>
      </c>
      <c r="T2082" s="14">
        <f t="shared" si="197"/>
        <v>42319.707175925927</v>
      </c>
    </row>
    <row r="2083" spans="1:20" ht="4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2">
        <f t="shared" si="192"/>
        <v>1.1457142857142857</v>
      </c>
      <c r="P2083" s="10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3">
        <f t="shared" si="196"/>
        <v>41003.865219907406</v>
      </c>
      <c r="T2083" s="14">
        <f t="shared" si="197"/>
        <v>41044.915972222225</v>
      </c>
    </row>
    <row r="2084" spans="1:20" ht="4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2">
        <f t="shared" si="192"/>
        <v>1.1073333333333333</v>
      </c>
      <c r="P2084" s="10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3">
        <f t="shared" si="196"/>
        <v>40810.828657407408</v>
      </c>
      <c r="T2084" s="14">
        <f t="shared" si="197"/>
        <v>40870.87032407408</v>
      </c>
    </row>
    <row r="2085" spans="1:20" ht="4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2">
        <f t="shared" si="192"/>
        <v>1.1333333333333333</v>
      </c>
      <c r="P2085" s="10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3">
        <f t="shared" si="196"/>
        <v>41034.430497685185</v>
      </c>
      <c r="T2085" s="14">
        <f t="shared" si="197"/>
        <v>41064.430497685185</v>
      </c>
    </row>
    <row r="2086" spans="1:20" ht="4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2">
        <f t="shared" si="192"/>
        <v>1.0833333333333333</v>
      </c>
      <c r="P2086" s="10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3">
        <f t="shared" si="196"/>
        <v>41731.541458333333</v>
      </c>
      <c r="T2086" s="14">
        <f t="shared" si="197"/>
        <v>41762.999305555561</v>
      </c>
    </row>
    <row r="2087" spans="1:20" ht="48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2">
        <f t="shared" si="192"/>
        <v>1.2353333333333334</v>
      </c>
      <c r="P2087" s="10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3">
        <f t="shared" si="196"/>
        <v>41075.54383101852</v>
      </c>
      <c r="T2087" s="14">
        <f t="shared" si="197"/>
        <v>41105.54383101852</v>
      </c>
    </row>
    <row r="2088" spans="1:20" ht="4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2">
        <f t="shared" si="192"/>
        <v>1.0069999999999999</v>
      </c>
      <c r="P2088" s="10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3">
        <f t="shared" si="196"/>
        <v>40860.378842592596</v>
      </c>
      <c r="T2088" s="14">
        <f t="shared" si="197"/>
        <v>40890.915972222225</v>
      </c>
    </row>
    <row r="2089" spans="1:20" ht="48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2">
        <f t="shared" si="192"/>
        <v>1.0353333333333334</v>
      </c>
      <c r="P2089" s="10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3">
        <f t="shared" si="196"/>
        <v>40763.912708333337</v>
      </c>
      <c r="T2089" s="14">
        <f t="shared" si="197"/>
        <v>40793.912708333337</v>
      </c>
    </row>
    <row r="2090" spans="1:20" ht="4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2">
        <f t="shared" si="192"/>
        <v>1.1551066666666667</v>
      </c>
      <c r="P2090" s="10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3">
        <f t="shared" si="196"/>
        <v>40395.423055555562</v>
      </c>
      <c r="T2090" s="14">
        <f t="shared" si="197"/>
        <v>40431.874305555561</v>
      </c>
    </row>
    <row r="2091" spans="1:20" ht="32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2">
        <f t="shared" si="192"/>
        <v>1.2040040000000001</v>
      </c>
      <c r="P2091" s="10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3">
        <f t="shared" si="196"/>
        <v>41452.78465277778</v>
      </c>
      <c r="T2091" s="14">
        <f t="shared" si="197"/>
        <v>41487.78465277778</v>
      </c>
    </row>
    <row r="2092" spans="1:20" ht="4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2">
        <f t="shared" si="192"/>
        <v>1.1504037499999999</v>
      </c>
      <c r="P2092" s="10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3">
        <f t="shared" si="196"/>
        <v>41299.089756944442</v>
      </c>
      <c r="T2092" s="14">
        <f t="shared" si="197"/>
        <v>41329.089756944442</v>
      </c>
    </row>
    <row r="2093" spans="1:20" ht="4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2">
        <f t="shared" si="192"/>
        <v>1.2046777777777777</v>
      </c>
      <c r="P2093" s="10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3">
        <f t="shared" si="196"/>
        <v>40555.030995370376</v>
      </c>
      <c r="T2093" s="14">
        <f t="shared" si="197"/>
        <v>40603.541666666672</v>
      </c>
    </row>
    <row r="2094" spans="1:20" ht="4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2">
        <f t="shared" si="192"/>
        <v>1.0128333333333333</v>
      </c>
      <c r="P2094" s="10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3">
        <f t="shared" si="196"/>
        <v>40763.415879629632</v>
      </c>
      <c r="T2094" s="14">
        <f t="shared" si="197"/>
        <v>40823.415879629632</v>
      </c>
    </row>
    <row r="2095" spans="1:20" ht="4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2">
        <f t="shared" si="192"/>
        <v>1.0246666666666666</v>
      </c>
      <c r="P2095" s="10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3">
        <f t="shared" si="196"/>
        <v>41205.562870370377</v>
      </c>
      <c r="T2095" s="14">
        <f t="shared" si="197"/>
        <v>41265.604537037041</v>
      </c>
    </row>
    <row r="2096" spans="1:20" ht="48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2">
        <f t="shared" si="192"/>
        <v>1.2054285714285715</v>
      </c>
      <c r="P2096" s="10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3">
        <f t="shared" si="196"/>
        <v>40938.728356481486</v>
      </c>
      <c r="T2096" s="14">
        <f t="shared" si="197"/>
        <v>40972.833333333336</v>
      </c>
    </row>
    <row r="2097" spans="1:20" ht="4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2">
        <f t="shared" si="192"/>
        <v>1</v>
      </c>
      <c r="P2097" s="10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3">
        <f t="shared" si="196"/>
        <v>40758.441817129635</v>
      </c>
      <c r="T2097" s="14">
        <f t="shared" si="197"/>
        <v>40818.441817129635</v>
      </c>
    </row>
    <row r="2098" spans="1:20" ht="4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2">
        <f t="shared" si="192"/>
        <v>1.0166666666666666</v>
      </c>
      <c r="P2098" s="10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3">
        <f t="shared" si="196"/>
        <v>41192.466840277782</v>
      </c>
      <c r="T2098" s="14">
        <f t="shared" si="197"/>
        <v>41207.874305555561</v>
      </c>
    </row>
    <row r="2099" spans="1:20" ht="4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2">
        <f t="shared" si="192"/>
        <v>1</v>
      </c>
      <c r="P2099" s="10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3">
        <f t="shared" si="196"/>
        <v>40818.293229166673</v>
      </c>
      <c r="T2099" s="14">
        <f t="shared" si="197"/>
        <v>40878.334895833337</v>
      </c>
    </row>
    <row r="2100" spans="1:20" ht="4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2">
        <f t="shared" si="192"/>
        <v>1.0033333333333334</v>
      </c>
      <c r="P2100" s="10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3">
        <f t="shared" si="196"/>
        <v>40945.822164351855</v>
      </c>
      <c r="T2100" s="14">
        <f t="shared" si="197"/>
        <v>40975.822164351855</v>
      </c>
    </row>
    <row r="2101" spans="1:20" ht="16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2">
        <f t="shared" si="192"/>
        <v>1.3236666666666668</v>
      </c>
      <c r="P2101" s="10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3">
        <f t="shared" si="196"/>
        <v>42173.454675925932</v>
      </c>
      <c r="T2101" s="14">
        <f t="shared" si="197"/>
        <v>42186.861111111117</v>
      </c>
    </row>
    <row r="2102" spans="1:20" ht="4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2">
        <f t="shared" si="192"/>
        <v>1.3666666666666667</v>
      </c>
      <c r="P2102" s="10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3">
        <f t="shared" si="196"/>
        <v>41074.543298611112</v>
      </c>
      <c r="T2102" s="14">
        <f t="shared" si="197"/>
        <v>41089.874305555561</v>
      </c>
    </row>
    <row r="2103" spans="1:20" ht="4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2">
        <f t="shared" si="192"/>
        <v>1.1325000000000001</v>
      </c>
      <c r="P2103" s="10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3">
        <f t="shared" si="196"/>
        <v>40891.857800925929</v>
      </c>
      <c r="T2103" s="14">
        <f t="shared" si="197"/>
        <v>40951.857800925929</v>
      </c>
    </row>
    <row r="2104" spans="1:20" ht="4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2">
        <f t="shared" si="192"/>
        <v>1.36</v>
      </c>
      <c r="P2104" s="10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3">
        <f t="shared" si="196"/>
        <v>40638.576944444445</v>
      </c>
      <c r="T2104" s="14">
        <f t="shared" si="197"/>
        <v>40668.576944444445</v>
      </c>
    </row>
    <row r="2105" spans="1:20" ht="32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2">
        <f t="shared" si="192"/>
        <v>1.4612318374694613</v>
      </c>
      <c r="P2105" s="10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3">
        <f t="shared" si="196"/>
        <v>41192.463275462964</v>
      </c>
      <c r="T2105" s="14">
        <f t="shared" si="197"/>
        <v>41222.504942129635</v>
      </c>
    </row>
    <row r="2106" spans="1:20" ht="4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2">
        <f t="shared" si="192"/>
        <v>1.2949999999999999</v>
      </c>
      <c r="P2106" s="10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3">
        <f t="shared" si="196"/>
        <v>41393.782800925932</v>
      </c>
      <c r="T2106" s="14">
        <f t="shared" si="197"/>
        <v>41424.708333333336</v>
      </c>
    </row>
    <row r="2107" spans="1:20" ht="32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2">
        <f t="shared" si="192"/>
        <v>2.54</v>
      </c>
      <c r="P2107" s="10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3">
        <f t="shared" si="196"/>
        <v>41951.497141203705</v>
      </c>
      <c r="T2107" s="14">
        <f t="shared" si="197"/>
        <v>41963.875000000007</v>
      </c>
    </row>
    <row r="2108" spans="1:20" ht="4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2">
        <f t="shared" si="192"/>
        <v>1.0704545454545455</v>
      </c>
      <c r="P2108" s="10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3">
        <f t="shared" si="196"/>
        <v>41269.923310185186</v>
      </c>
      <c r="T2108" s="14">
        <f t="shared" si="197"/>
        <v>41299.923310185186</v>
      </c>
    </row>
    <row r="2109" spans="1:20" ht="4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2">
        <f t="shared" si="192"/>
        <v>1.0773299999999999</v>
      </c>
      <c r="P2109" s="10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3">
        <f t="shared" si="196"/>
        <v>41934.418900462966</v>
      </c>
      <c r="T2109" s="14">
        <f t="shared" si="197"/>
        <v>41955.46056712963</v>
      </c>
    </row>
    <row r="2110" spans="1:20" ht="48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2">
        <f t="shared" si="192"/>
        <v>1.0731250000000001</v>
      </c>
      <c r="P2110" s="10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3">
        <f t="shared" si="196"/>
        <v>41134.884027777778</v>
      </c>
      <c r="T2110" s="14">
        <f t="shared" si="197"/>
        <v>41161.871527777781</v>
      </c>
    </row>
    <row r="2111" spans="1:20" ht="32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2">
        <f t="shared" si="192"/>
        <v>1.06525</v>
      </c>
      <c r="P2111" s="10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3">
        <f t="shared" si="196"/>
        <v>42160.416863425933</v>
      </c>
      <c r="T2111" s="14">
        <f t="shared" si="197"/>
        <v>42190.416863425933</v>
      </c>
    </row>
    <row r="2112" spans="1:20" ht="32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2">
        <f t="shared" si="192"/>
        <v>1.0035000000000001</v>
      </c>
      <c r="P2112" s="10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3">
        <f t="shared" si="196"/>
        <v>41759.379270833335</v>
      </c>
      <c r="T2112" s="14">
        <f t="shared" si="197"/>
        <v>41786.915972222225</v>
      </c>
    </row>
    <row r="2113" spans="1:20" ht="4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2">
        <f t="shared" si="192"/>
        <v>1.0649999999999999</v>
      </c>
      <c r="P2113" s="10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3">
        <f t="shared" si="196"/>
        <v>40702.905381944445</v>
      </c>
      <c r="T2113" s="14">
        <f t="shared" si="197"/>
        <v>40769.75</v>
      </c>
    </row>
    <row r="2114" spans="1:20" ht="4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2">
        <f t="shared" si="192"/>
        <v>1</v>
      </c>
      <c r="P2114" s="10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3">
        <f t="shared" si="196"/>
        <v>41365.636493055557</v>
      </c>
      <c r="T2114" s="14">
        <f t="shared" si="197"/>
        <v>41379.636493055557</v>
      </c>
    </row>
    <row r="2115" spans="1:20" ht="32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2">
        <f t="shared" ref="O2115:O2178" si="198">E2115/D2115</f>
        <v>1.0485714285714285</v>
      </c>
      <c r="P2115" s="10">
        <f t="shared" ref="P2115:P2178" si="199">E2115/L2115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RIGHT(N2115,LEN(N2115)-FIND("/",N2115))</f>
        <v>indie rock</v>
      </c>
      <c r="S2115" s="13">
        <f t="shared" ref="S2115:S2178" si="202">(J2115/86400)+25569+(-7/24)</f>
        <v>41870.573796296296</v>
      </c>
      <c r="T2115" s="14">
        <f t="shared" ref="T2115:T2178" si="203">(I2115/86400)+25569+(-7/24)</f>
        <v>41905.573796296296</v>
      </c>
    </row>
    <row r="2116" spans="1:20" ht="4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2">
        <f t="shared" si="198"/>
        <v>1.0469999999999999</v>
      </c>
      <c r="P2116" s="10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3">
        <f t="shared" si="202"/>
        <v>40458.523958333339</v>
      </c>
      <c r="T2116" s="14">
        <f t="shared" si="203"/>
        <v>40520.915972222225</v>
      </c>
    </row>
    <row r="2117" spans="1:20" ht="4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2">
        <f t="shared" si="198"/>
        <v>2.2566666666666668</v>
      </c>
      <c r="P2117" s="10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3">
        <f t="shared" si="202"/>
        <v>40563.789363425931</v>
      </c>
      <c r="T2117" s="14">
        <f t="shared" si="203"/>
        <v>40593.789363425931</v>
      </c>
    </row>
    <row r="2118" spans="1:20" ht="4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2">
        <f t="shared" si="198"/>
        <v>1.0090416666666666</v>
      </c>
      <c r="P2118" s="10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3">
        <f t="shared" si="202"/>
        <v>41136.48614583334</v>
      </c>
      <c r="T2118" s="14">
        <f t="shared" si="203"/>
        <v>41184.48614583334</v>
      </c>
    </row>
    <row r="2119" spans="1:20" ht="4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2">
        <f t="shared" si="198"/>
        <v>1.4775</v>
      </c>
      <c r="P2119" s="10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3">
        <f t="shared" si="202"/>
        <v>42289.767928240741</v>
      </c>
      <c r="T2119" s="14">
        <f t="shared" si="203"/>
        <v>42303.915972222225</v>
      </c>
    </row>
    <row r="2120" spans="1:20" ht="32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2">
        <f t="shared" si="198"/>
        <v>1.3461099999999999</v>
      </c>
      <c r="P2120" s="10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3">
        <f t="shared" si="202"/>
        <v>40718.54787037037</v>
      </c>
      <c r="T2120" s="14">
        <f t="shared" si="203"/>
        <v>40748.54787037037</v>
      </c>
    </row>
    <row r="2121" spans="1:20" ht="4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2">
        <f t="shared" si="198"/>
        <v>1.0075000000000001</v>
      </c>
      <c r="P2121" s="10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3">
        <f t="shared" si="202"/>
        <v>41106.838483796302</v>
      </c>
      <c r="T2121" s="14">
        <f t="shared" si="203"/>
        <v>41136.838483796302</v>
      </c>
    </row>
    <row r="2122" spans="1:20" ht="4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2">
        <f t="shared" si="198"/>
        <v>1.00880375</v>
      </c>
      <c r="P2122" s="10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3">
        <f t="shared" si="202"/>
        <v>41591.67287037037</v>
      </c>
      <c r="T2122" s="14">
        <f t="shared" si="203"/>
        <v>41640.67287037037</v>
      </c>
    </row>
    <row r="2123" spans="1:20" ht="32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2">
        <f t="shared" si="198"/>
        <v>5.6800000000000002E-3</v>
      </c>
      <c r="P2123" s="10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3">
        <f t="shared" si="202"/>
        <v>42716.450787037036</v>
      </c>
      <c r="T2123" s="14">
        <f t="shared" si="203"/>
        <v>42746.450787037036</v>
      </c>
    </row>
    <row r="2124" spans="1:20" ht="32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2">
        <f t="shared" si="198"/>
        <v>3.875E-3</v>
      </c>
      <c r="P2124" s="10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3">
        <f t="shared" si="202"/>
        <v>42712.008900462963</v>
      </c>
      <c r="T2124" s="14">
        <f t="shared" si="203"/>
        <v>42742.008900462963</v>
      </c>
    </row>
    <row r="2125" spans="1:20" ht="64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2">
        <f t="shared" si="198"/>
        <v>0.1</v>
      </c>
      <c r="P2125" s="10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3">
        <f t="shared" si="202"/>
        <v>40198.133182870377</v>
      </c>
      <c r="T2125" s="14">
        <f t="shared" si="203"/>
        <v>40251.999305555561</v>
      </c>
    </row>
    <row r="2126" spans="1:20" ht="48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2">
        <f t="shared" si="198"/>
        <v>0.10454545454545454</v>
      </c>
      <c r="P2126" s="10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3">
        <f t="shared" si="202"/>
        <v>40463.736516203709</v>
      </c>
      <c r="T2126" s="14">
        <f t="shared" si="203"/>
        <v>40511.916666666672</v>
      </c>
    </row>
    <row r="2127" spans="1:20" ht="4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2">
        <f t="shared" si="198"/>
        <v>1.4200000000000001E-2</v>
      </c>
      <c r="P2127" s="10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3">
        <f t="shared" si="202"/>
        <v>42190.731863425928</v>
      </c>
      <c r="T2127" s="14">
        <f t="shared" si="203"/>
        <v>42220.731863425928</v>
      </c>
    </row>
    <row r="2128" spans="1:20" ht="4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2">
        <f t="shared" si="198"/>
        <v>5.0000000000000001E-4</v>
      </c>
      <c r="P2128" s="10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3">
        <f t="shared" si="202"/>
        <v>41951.681562500002</v>
      </c>
      <c r="T2128" s="14">
        <f t="shared" si="203"/>
        <v>41981.681562500002</v>
      </c>
    </row>
    <row r="2129" spans="1:20" ht="16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2">
        <f t="shared" si="198"/>
        <v>0.28842857142857142</v>
      </c>
      <c r="P2129" s="10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3">
        <f t="shared" si="202"/>
        <v>42045.213692129633</v>
      </c>
      <c r="T2129" s="14">
        <f t="shared" si="203"/>
        <v>42075.172025462969</v>
      </c>
    </row>
    <row r="2130" spans="1:20" ht="4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2">
        <f t="shared" si="198"/>
        <v>1.6666666666666668E-3</v>
      </c>
      <c r="P2130" s="10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3">
        <f t="shared" si="202"/>
        <v>41843.481122685189</v>
      </c>
      <c r="T2130" s="14">
        <f t="shared" si="203"/>
        <v>41903.481122685189</v>
      </c>
    </row>
    <row r="2131" spans="1:20" ht="4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2">
        <f t="shared" si="198"/>
        <v>0.11799999999999999</v>
      </c>
      <c r="P2131" s="10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3">
        <f t="shared" si="202"/>
        <v>42408.732638888891</v>
      </c>
      <c r="T2131" s="14">
        <f t="shared" si="203"/>
        <v>42438.732638888891</v>
      </c>
    </row>
    <row r="2132" spans="1:20" ht="32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2">
        <f t="shared" si="198"/>
        <v>2.0238095238095236E-3</v>
      </c>
      <c r="P2132" s="10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3">
        <f t="shared" si="202"/>
        <v>41831.794710648152</v>
      </c>
      <c r="T2132" s="14">
        <f t="shared" si="203"/>
        <v>41866.794710648152</v>
      </c>
    </row>
    <row r="2133" spans="1:20" ht="4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2">
        <f t="shared" si="198"/>
        <v>0.05</v>
      </c>
      <c r="P2133" s="10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3">
        <f t="shared" si="202"/>
        <v>42166.915405092594</v>
      </c>
      <c r="T2133" s="14">
        <f t="shared" si="203"/>
        <v>42196.915405092594</v>
      </c>
    </row>
    <row r="2134" spans="1:20" ht="4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2">
        <f t="shared" si="198"/>
        <v>2.1129899999999997E-2</v>
      </c>
      <c r="P2134" s="10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3">
        <f t="shared" si="202"/>
        <v>41643.195509259262</v>
      </c>
      <c r="T2134" s="14">
        <f t="shared" si="203"/>
        <v>41673.195509259262</v>
      </c>
    </row>
    <row r="2135" spans="1:20" ht="4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2">
        <f t="shared" si="198"/>
        <v>1.6E-2</v>
      </c>
      <c r="P2135" s="10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3">
        <f t="shared" si="202"/>
        <v>40618.805543981485</v>
      </c>
      <c r="T2135" s="14">
        <f t="shared" si="203"/>
        <v>40656.999305555561</v>
      </c>
    </row>
    <row r="2136" spans="1:20" ht="4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2">
        <f t="shared" si="198"/>
        <v>1.7333333333333333E-2</v>
      </c>
      <c r="P2136" s="10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3">
        <f t="shared" si="202"/>
        <v>41361.59480324074</v>
      </c>
      <c r="T2136" s="14">
        <f t="shared" si="203"/>
        <v>41391.59480324074</v>
      </c>
    </row>
    <row r="2137" spans="1:20" ht="4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2">
        <f t="shared" si="198"/>
        <v>9.5600000000000004E-2</v>
      </c>
      <c r="P2137" s="10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3">
        <f t="shared" si="202"/>
        <v>41156.671678240746</v>
      </c>
      <c r="T2137" s="14">
        <f t="shared" si="203"/>
        <v>41186.671678240746</v>
      </c>
    </row>
    <row r="2138" spans="1:20" ht="4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2">
        <f t="shared" si="198"/>
        <v>5.9612499999999998E-4</v>
      </c>
      <c r="P2138" s="10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3">
        <f t="shared" si="202"/>
        <v>41536.21743055556</v>
      </c>
      <c r="T2138" s="14">
        <f t="shared" si="203"/>
        <v>41566.21743055556</v>
      </c>
    </row>
    <row r="2139" spans="1:20" ht="4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2">
        <f t="shared" si="198"/>
        <v>0.28405999999999998</v>
      </c>
      <c r="P2139" s="10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3">
        <f t="shared" si="202"/>
        <v>41948.479502314818</v>
      </c>
      <c r="T2139" s="14">
        <f t="shared" si="203"/>
        <v>41978.479502314818</v>
      </c>
    </row>
    <row r="2140" spans="1:20" ht="32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2">
        <f t="shared" si="198"/>
        <v>0.128</v>
      </c>
      <c r="P2140" s="10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3">
        <f t="shared" si="202"/>
        <v>41556.72151620371</v>
      </c>
      <c r="T2140" s="14">
        <f t="shared" si="203"/>
        <v>41586.763182870374</v>
      </c>
    </row>
    <row r="2141" spans="1:20" ht="48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2">
        <f t="shared" si="198"/>
        <v>5.4199999999999998E-2</v>
      </c>
      <c r="P2141" s="10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3">
        <f t="shared" si="202"/>
        <v>42647.458425925928</v>
      </c>
      <c r="T2141" s="14">
        <f t="shared" si="203"/>
        <v>42677.458425925928</v>
      </c>
    </row>
    <row r="2142" spans="1:20" ht="4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2">
        <f t="shared" si="198"/>
        <v>1.1199999999999999E-3</v>
      </c>
      <c r="P2142" s="10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3">
        <f t="shared" si="202"/>
        <v>41255.541944444449</v>
      </c>
      <c r="T2142" s="14">
        <f t="shared" si="203"/>
        <v>41285.541944444449</v>
      </c>
    </row>
    <row r="2143" spans="1:20" ht="48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2">
        <f t="shared" si="198"/>
        <v>0</v>
      </c>
      <c r="P2143" s="10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3">
        <f t="shared" si="202"/>
        <v>41926.943969907406</v>
      </c>
      <c r="T2143" s="14">
        <f t="shared" si="203"/>
        <v>41956.985636574078</v>
      </c>
    </row>
    <row r="2144" spans="1:20" ht="48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2">
        <f t="shared" si="198"/>
        <v>5.7238095238095241E-2</v>
      </c>
      <c r="P2144" s="10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3">
        <f t="shared" si="202"/>
        <v>42340.409837962965</v>
      </c>
      <c r="T2144" s="14">
        <f t="shared" si="203"/>
        <v>42368.409837962965</v>
      </c>
    </row>
    <row r="2145" spans="1:20" ht="4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2">
        <f t="shared" si="198"/>
        <v>0.1125</v>
      </c>
      <c r="P2145" s="10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3">
        <f t="shared" si="202"/>
        <v>40332.595046296301</v>
      </c>
      <c r="T2145" s="14">
        <f t="shared" si="203"/>
        <v>40380.5</v>
      </c>
    </row>
    <row r="2146" spans="1:20" ht="32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2">
        <f t="shared" si="198"/>
        <v>1.7098591549295775E-2</v>
      </c>
      <c r="P2146" s="10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3">
        <f t="shared" si="202"/>
        <v>41499.255092592597</v>
      </c>
      <c r="T2146" s="14">
        <f t="shared" si="203"/>
        <v>41531.255092592597</v>
      </c>
    </row>
    <row r="2147" spans="1:20" ht="4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2">
        <f t="shared" si="198"/>
        <v>0.30433333333333334</v>
      </c>
      <c r="P2147" s="10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3">
        <f t="shared" si="202"/>
        <v>41574.945763888893</v>
      </c>
      <c r="T2147" s="14">
        <f t="shared" si="203"/>
        <v>41604.987430555557</v>
      </c>
    </row>
    <row r="2148" spans="1:20" ht="48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2">
        <f t="shared" si="198"/>
        <v>2.0000000000000001E-4</v>
      </c>
      <c r="P2148" s="10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3">
        <f t="shared" si="202"/>
        <v>42397.38784722222</v>
      </c>
      <c r="T2148" s="14">
        <f t="shared" si="203"/>
        <v>42411.38784722222</v>
      </c>
    </row>
    <row r="2149" spans="1:20" ht="16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2">
        <f t="shared" si="198"/>
        <v>6.9641025641025639E-3</v>
      </c>
      <c r="P2149" s="10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3">
        <f t="shared" si="202"/>
        <v>41927.004027777781</v>
      </c>
      <c r="T2149" s="14">
        <f t="shared" si="203"/>
        <v>41959.045694444452</v>
      </c>
    </row>
    <row r="2150" spans="1:20" ht="4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2">
        <f t="shared" si="198"/>
        <v>0.02</v>
      </c>
      <c r="P2150" s="10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3">
        <f t="shared" si="202"/>
        <v>42066.441921296304</v>
      </c>
      <c r="T2150" s="14">
        <f t="shared" si="203"/>
        <v>42096.400254629632</v>
      </c>
    </row>
    <row r="2151" spans="1:20" ht="48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2">
        <f t="shared" si="198"/>
        <v>0</v>
      </c>
      <c r="P2151" s="10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3">
        <f t="shared" si="202"/>
        <v>40354.733287037037</v>
      </c>
      <c r="T2151" s="14">
        <f t="shared" si="203"/>
        <v>40389.708333333336</v>
      </c>
    </row>
    <row r="2152" spans="1:20" ht="16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2">
        <f t="shared" si="198"/>
        <v>8.0999999999999996E-3</v>
      </c>
      <c r="P2152" s="10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3">
        <f t="shared" si="202"/>
        <v>42533.993043981485</v>
      </c>
      <c r="T2152" s="14">
        <f t="shared" si="203"/>
        <v>42563.993043981485</v>
      </c>
    </row>
    <row r="2153" spans="1:20" ht="4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2">
        <f t="shared" si="198"/>
        <v>2.6222222222222224E-3</v>
      </c>
      <c r="P2153" s="10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3">
        <f t="shared" si="202"/>
        <v>42520.555717592593</v>
      </c>
      <c r="T2153" s="14">
        <f t="shared" si="203"/>
        <v>42550.555717592593</v>
      </c>
    </row>
    <row r="2154" spans="1:20" ht="4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2">
        <f t="shared" si="198"/>
        <v>1.6666666666666668E-3</v>
      </c>
      <c r="P2154" s="10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3">
        <f t="shared" si="202"/>
        <v>41683.540613425932</v>
      </c>
      <c r="T2154" s="14">
        <f t="shared" si="203"/>
        <v>41713.49894675926</v>
      </c>
    </row>
    <row r="2155" spans="1:20" ht="4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2">
        <f t="shared" si="198"/>
        <v>9.1244548809124457E-5</v>
      </c>
      <c r="P2155" s="10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3">
        <f t="shared" si="202"/>
        <v>41974.619421296295</v>
      </c>
      <c r="T2155" s="14">
        <f t="shared" si="203"/>
        <v>42014.040972222225</v>
      </c>
    </row>
    <row r="2156" spans="1:20" ht="32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2">
        <f t="shared" si="198"/>
        <v>8.0000000000000002E-3</v>
      </c>
      <c r="P2156" s="10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3">
        <f t="shared" si="202"/>
        <v>41647.340590277781</v>
      </c>
      <c r="T2156" s="14">
        <f t="shared" si="203"/>
        <v>41667.340590277781</v>
      </c>
    </row>
    <row r="2157" spans="1:20" ht="4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2">
        <f t="shared" si="198"/>
        <v>2.3E-2</v>
      </c>
      <c r="P2157" s="10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3">
        <f t="shared" si="202"/>
        <v>42430.45584490741</v>
      </c>
      <c r="T2157" s="14">
        <f t="shared" si="203"/>
        <v>42460.414178240746</v>
      </c>
    </row>
    <row r="2158" spans="1:20" ht="32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2">
        <f t="shared" si="198"/>
        <v>2.6660714285714284E-2</v>
      </c>
      <c r="P2158" s="10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3">
        <f t="shared" si="202"/>
        <v>41488.562569444446</v>
      </c>
      <c r="T2158" s="14">
        <f t="shared" si="203"/>
        <v>41533.562569444446</v>
      </c>
    </row>
    <row r="2159" spans="1:20" ht="32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2">
        <f t="shared" si="198"/>
        <v>0.28192</v>
      </c>
      <c r="P2159" s="10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3">
        <f t="shared" si="202"/>
        <v>42694.689618055556</v>
      </c>
      <c r="T2159" s="14">
        <f t="shared" si="203"/>
        <v>42727.040972222225</v>
      </c>
    </row>
    <row r="2160" spans="1:20" ht="4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2">
        <f t="shared" si="198"/>
        <v>6.5900366666666668E-2</v>
      </c>
      <c r="P2160" s="10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3">
        <f t="shared" si="202"/>
        <v>41264.562199074076</v>
      </c>
      <c r="T2160" s="14">
        <f t="shared" si="203"/>
        <v>41309.562199074076</v>
      </c>
    </row>
    <row r="2161" spans="1:20" ht="64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2">
        <f t="shared" si="198"/>
        <v>7.2222222222222219E-3</v>
      </c>
      <c r="P2161" s="10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3">
        <f t="shared" si="202"/>
        <v>40710.439513888894</v>
      </c>
      <c r="T2161" s="14">
        <f t="shared" si="203"/>
        <v>40740.439513888894</v>
      </c>
    </row>
    <row r="2162" spans="1:20" ht="4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2">
        <f t="shared" si="198"/>
        <v>8.5000000000000006E-3</v>
      </c>
      <c r="P2162" s="10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3">
        <f t="shared" si="202"/>
        <v>41018.42019675926</v>
      </c>
      <c r="T2162" s="14">
        <f t="shared" si="203"/>
        <v>41048.42019675926</v>
      </c>
    </row>
    <row r="2163" spans="1:20" ht="32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2">
        <f t="shared" si="198"/>
        <v>1.1575</v>
      </c>
      <c r="P2163" s="10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3">
        <f t="shared" si="202"/>
        <v>42240.56086805556</v>
      </c>
      <c r="T2163" s="14">
        <f t="shared" si="203"/>
        <v>42270.56086805556</v>
      </c>
    </row>
    <row r="2164" spans="1:20" ht="4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2">
        <f t="shared" si="198"/>
        <v>1.1226666666666667</v>
      </c>
      <c r="P2164" s="10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3">
        <f t="shared" si="202"/>
        <v>41813.474432870375</v>
      </c>
      <c r="T2164" s="14">
        <f t="shared" si="203"/>
        <v>41844.474432870375</v>
      </c>
    </row>
    <row r="2165" spans="1:20" ht="4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2">
        <f t="shared" si="198"/>
        <v>1.3220000000000001</v>
      </c>
      <c r="P2165" s="10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3">
        <f t="shared" si="202"/>
        <v>42111.607870370375</v>
      </c>
      <c r="T2165" s="14">
        <f t="shared" si="203"/>
        <v>42162.868055555555</v>
      </c>
    </row>
    <row r="2166" spans="1:20" ht="32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2">
        <f t="shared" si="198"/>
        <v>1.0263636363636364</v>
      </c>
      <c r="P2166" s="10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3">
        <f t="shared" si="202"/>
        <v>42515.426087962966</v>
      </c>
      <c r="T2166" s="14">
        <f t="shared" si="203"/>
        <v>42545.874305555561</v>
      </c>
    </row>
    <row r="2167" spans="1:20" ht="4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2">
        <f t="shared" si="198"/>
        <v>1.3864000000000001</v>
      </c>
      <c r="P2167" s="10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3">
        <f t="shared" si="202"/>
        <v>42438.3754050926</v>
      </c>
      <c r="T2167" s="14">
        <f t="shared" si="203"/>
        <v>42468.333738425928</v>
      </c>
    </row>
    <row r="2168" spans="1:20" ht="48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2">
        <f t="shared" si="198"/>
        <v>1.466</v>
      </c>
      <c r="P2168" s="10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3">
        <f t="shared" si="202"/>
        <v>41933.54650462963</v>
      </c>
      <c r="T2168" s="14">
        <f t="shared" si="203"/>
        <v>41978.588171296295</v>
      </c>
    </row>
    <row r="2169" spans="1:20" ht="32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2">
        <f t="shared" si="198"/>
        <v>1.2</v>
      </c>
      <c r="P2169" s="10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3">
        <f t="shared" si="202"/>
        <v>41152.774733796301</v>
      </c>
      <c r="T2169" s="14">
        <f t="shared" si="203"/>
        <v>41166.774733796301</v>
      </c>
    </row>
    <row r="2170" spans="1:20" ht="32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2">
        <f t="shared" si="198"/>
        <v>1.215816111111111</v>
      </c>
      <c r="P2170" s="10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3">
        <f t="shared" si="202"/>
        <v>42745.308576388888</v>
      </c>
      <c r="T2170" s="14">
        <f t="shared" si="203"/>
        <v>42775.916666666664</v>
      </c>
    </row>
    <row r="2171" spans="1:20" ht="48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2">
        <f t="shared" si="198"/>
        <v>1</v>
      </c>
      <c r="P2171" s="10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3">
        <f t="shared" si="202"/>
        <v>42793.409155092595</v>
      </c>
      <c r="T2171" s="14">
        <f t="shared" si="203"/>
        <v>42796.409155092595</v>
      </c>
    </row>
    <row r="2172" spans="1:20" ht="4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2">
        <f t="shared" si="198"/>
        <v>1.8085714285714285</v>
      </c>
      <c r="P2172" s="10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3">
        <f t="shared" si="202"/>
        <v>42198.458587962967</v>
      </c>
      <c r="T2172" s="14">
        <f t="shared" si="203"/>
        <v>42238.458587962967</v>
      </c>
    </row>
    <row r="2173" spans="1:20" ht="4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2">
        <f t="shared" si="198"/>
        <v>1.0607500000000001</v>
      </c>
      <c r="P2173" s="10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3">
        <f t="shared" si="202"/>
        <v>42141.665451388886</v>
      </c>
      <c r="T2173" s="14">
        <f t="shared" si="203"/>
        <v>42176.916666666664</v>
      </c>
    </row>
    <row r="2174" spans="1:20" ht="48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2">
        <f t="shared" si="198"/>
        <v>1</v>
      </c>
      <c r="P2174" s="10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3">
        <f t="shared" si="202"/>
        <v>42082.28842592593</v>
      </c>
      <c r="T2174" s="14">
        <f t="shared" si="203"/>
        <v>42112.28842592593</v>
      </c>
    </row>
    <row r="2175" spans="1:20" ht="4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2">
        <f t="shared" si="198"/>
        <v>1.2692857142857144</v>
      </c>
      <c r="P2175" s="10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3">
        <f t="shared" si="202"/>
        <v>41495.400960648149</v>
      </c>
      <c r="T2175" s="14">
        <f t="shared" si="203"/>
        <v>41526.874305555561</v>
      </c>
    </row>
    <row r="2176" spans="1:20" ht="4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2">
        <f t="shared" si="198"/>
        <v>1.0297499999999999</v>
      </c>
      <c r="P2176" s="10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3">
        <f t="shared" si="202"/>
        <v>42465.251238425924</v>
      </c>
      <c r="T2176" s="14">
        <f t="shared" si="203"/>
        <v>42495.251238425924</v>
      </c>
    </row>
    <row r="2177" spans="1:20" ht="4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2">
        <f t="shared" si="198"/>
        <v>2.5</v>
      </c>
      <c r="P2177" s="10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3">
        <f t="shared" si="202"/>
        <v>42564.71743055556</v>
      </c>
      <c r="T2177" s="14">
        <f t="shared" si="203"/>
        <v>42571.71743055556</v>
      </c>
    </row>
    <row r="2178" spans="1:20" ht="4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2">
        <f t="shared" si="198"/>
        <v>1.2602</v>
      </c>
      <c r="P2178" s="10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3">
        <f t="shared" si="202"/>
        <v>42096.341539351859</v>
      </c>
      <c r="T2178" s="14">
        <f t="shared" si="203"/>
        <v>42126.341539351859</v>
      </c>
    </row>
    <row r="2179" spans="1:20" ht="64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2">
        <f t="shared" ref="O2179:O2242" si="204">E2179/D2179</f>
        <v>1.0012000000000001</v>
      </c>
      <c r="P2179" s="10">
        <f t="shared" ref="P2179:P2242" si="205">E2179/L2179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RIGHT(N2179,LEN(N2179)-FIND("/",N2179))</f>
        <v>rock</v>
      </c>
      <c r="S2179" s="13">
        <f t="shared" ref="S2179:S2242" si="208">(J2179/86400)+25569+(-7/24)</f>
        <v>42501.959108796298</v>
      </c>
      <c r="T2179" s="14">
        <f t="shared" ref="T2179:T2242" si="209">(I2179/86400)+25569+(-7/24)</f>
        <v>42526.959108796298</v>
      </c>
    </row>
    <row r="2180" spans="1:20" ht="4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2">
        <f t="shared" si="204"/>
        <v>1.3864000000000001</v>
      </c>
      <c r="P2180" s="10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3">
        <f t="shared" si="208"/>
        <v>42723.344872685186</v>
      </c>
      <c r="T2180" s="14">
        <f t="shared" si="209"/>
        <v>42753.344872685186</v>
      </c>
    </row>
    <row r="2181" spans="1:20" ht="32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2">
        <f t="shared" si="204"/>
        <v>1.6140000000000001</v>
      </c>
      <c r="P2181" s="10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3">
        <f t="shared" si="208"/>
        <v>42074.879537037043</v>
      </c>
      <c r="T2181" s="14">
        <f t="shared" si="209"/>
        <v>42104.879537037043</v>
      </c>
    </row>
    <row r="2182" spans="1:20" ht="32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2">
        <f t="shared" si="204"/>
        <v>1.071842</v>
      </c>
      <c r="P2182" s="10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3">
        <f t="shared" si="208"/>
        <v>42279.378101851857</v>
      </c>
      <c r="T2182" s="14">
        <f t="shared" si="209"/>
        <v>42321.419768518521</v>
      </c>
    </row>
    <row r="2183" spans="1:20" ht="4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2">
        <f t="shared" si="204"/>
        <v>1.5309999999999999</v>
      </c>
      <c r="P2183" s="10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3">
        <f t="shared" si="208"/>
        <v>42772.713576388887</v>
      </c>
      <c r="T2183" s="14">
        <f t="shared" si="209"/>
        <v>42786.713576388887</v>
      </c>
    </row>
    <row r="2184" spans="1:20" ht="32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2">
        <f t="shared" si="204"/>
        <v>5.2416666666666663</v>
      </c>
      <c r="P2184" s="10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3">
        <f t="shared" si="208"/>
        <v>41879.609085648153</v>
      </c>
      <c r="T2184" s="14">
        <f t="shared" si="209"/>
        <v>41914.609085648153</v>
      </c>
    </row>
    <row r="2185" spans="1:20" ht="4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2">
        <f t="shared" si="204"/>
        <v>4.8927777777777779</v>
      </c>
      <c r="P2185" s="10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3">
        <f t="shared" si="208"/>
        <v>42745.073807870373</v>
      </c>
      <c r="T2185" s="14">
        <f t="shared" si="209"/>
        <v>42774.916666666664</v>
      </c>
    </row>
    <row r="2186" spans="1:20" ht="48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2">
        <f t="shared" si="204"/>
        <v>2.8473999999999999</v>
      </c>
      <c r="P2186" s="10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3">
        <f t="shared" si="208"/>
        <v>42380.398622685192</v>
      </c>
      <c r="T2186" s="14">
        <f t="shared" si="209"/>
        <v>42394.375000000007</v>
      </c>
    </row>
    <row r="2187" spans="1:20" ht="4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2">
        <f t="shared" si="204"/>
        <v>18.569700000000001</v>
      </c>
      <c r="P2187" s="10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3">
        <f t="shared" si="208"/>
        <v>41319.058321759258</v>
      </c>
      <c r="T2187" s="14">
        <f t="shared" si="209"/>
        <v>41359.058321759258</v>
      </c>
    </row>
    <row r="2188" spans="1:20" ht="32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2">
        <f t="shared" si="204"/>
        <v>1.0967499999999999</v>
      </c>
      <c r="P2188" s="10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3">
        <f t="shared" si="208"/>
        <v>42583.323414351857</v>
      </c>
      <c r="T2188" s="14">
        <f t="shared" si="209"/>
        <v>42619.791666666664</v>
      </c>
    </row>
    <row r="2189" spans="1:20" ht="4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2">
        <f t="shared" si="204"/>
        <v>10.146425000000001</v>
      </c>
      <c r="P2189" s="10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3">
        <f t="shared" si="208"/>
        <v>42067.917430555557</v>
      </c>
      <c r="T2189" s="14">
        <f t="shared" si="209"/>
        <v>42096.874305555561</v>
      </c>
    </row>
    <row r="2190" spans="1:20" ht="4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2">
        <f t="shared" si="204"/>
        <v>4.1217692027666546</v>
      </c>
      <c r="P2190" s="10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3">
        <f t="shared" si="208"/>
        <v>42633.294456018521</v>
      </c>
      <c r="T2190" s="14">
        <f t="shared" si="209"/>
        <v>42668.416666666664</v>
      </c>
    </row>
    <row r="2191" spans="1:20" ht="4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2">
        <f t="shared" si="204"/>
        <v>5.0324999999999998</v>
      </c>
      <c r="P2191" s="10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3">
        <f t="shared" si="208"/>
        <v>42467.496527777781</v>
      </c>
      <c r="T2191" s="14">
        <f t="shared" si="209"/>
        <v>42481.625000000007</v>
      </c>
    </row>
    <row r="2192" spans="1:20" ht="4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2">
        <f t="shared" si="204"/>
        <v>1.8461052631578947</v>
      </c>
      <c r="P2192" s="10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3">
        <f t="shared" si="208"/>
        <v>42417.333379629628</v>
      </c>
      <c r="T2192" s="14">
        <f t="shared" si="209"/>
        <v>42451.999305555561</v>
      </c>
    </row>
    <row r="2193" spans="1:20" ht="4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2">
        <f t="shared" si="204"/>
        <v>1.1973333333333334</v>
      </c>
      <c r="P2193" s="10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3">
        <f t="shared" si="208"/>
        <v>42768.541979166672</v>
      </c>
      <c r="T2193" s="14">
        <f t="shared" si="209"/>
        <v>42780.541979166672</v>
      </c>
    </row>
    <row r="2194" spans="1:20" ht="48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2">
        <f t="shared" si="204"/>
        <v>10.812401666666668</v>
      </c>
      <c r="P2194" s="10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3">
        <f t="shared" si="208"/>
        <v>42691.559537037036</v>
      </c>
      <c r="T2194" s="14">
        <f t="shared" si="209"/>
        <v>42719.666666666664</v>
      </c>
    </row>
    <row r="2195" spans="1:20" ht="48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2">
        <f t="shared" si="204"/>
        <v>4.5237333333333334</v>
      </c>
      <c r="P2195" s="10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3">
        <f t="shared" si="208"/>
        <v>42664.114259259259</v>
      </c>
      <c r="T2195" s="14">
        <f t="shared" si="209"/>
        <v>42694.915972222225</v>
      </c>
    </row>
    <row r="2196" spans="1:20" ht="48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2">
        <f t="shared" si="204"/>
        <v>5.3737000000000004</v>
      </c>
      <c r="P2196" s="10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3">
        <f t="shared" si="208"/>
        <v>42425.466319444451</v>
      </c>
      <c r="T2196" s="14">
        <f t="shared" si="209"/>
        <v>42455.42465277778</v>
      </c>
    </row>
    <row r="2197" spans="1:20" ht="32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2">
        <f t="shared" si="204"/>
        <v>1.2032608695652174</v>
      </c>
      <c r="P2197" s="10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3">
        <f t="shared" si="208"/>
        <v>42197.48032407408</v>
      </c>
      <c r="T2197" s="14">
        <f t="shared" si="209"/>
        <v>42227.48032407408</v>
      </c>
    </row>
    <row r="2198" spans="1:20" ht="32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2">
        <f t="shared" si="204"/>
        <v>1.1383571428571428</v>
      </c>
      <c r="P2198" s="10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3">
        <f t="shared" si="208"/>
        <v>42675.195625</v>
      </c>
      <c r="T2198" s="14">
        <f t="shared" si="209"/>
        <v>42706.000000000007</v>
      </c>
    </row>
    <row r="2199" spans="1:20" ht="4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2">
        <f t="shared" si="204"/>
        <v>9.5103109999999997</v>
      </c>
      <c r="P2199" s="10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3">
        <f t="shared" si="208"/>
        <v>42033.292349537041</v>
      </c>
      <c r="T2199" s="14">
        <f t="shared" si="209"/>
        <v>42063.292349537041</v>
      </c>
    </row>
    <row r="2200" spans="1:20" ht="4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2">
        <f t="shared" si="204"/>
        <v>1.3289249999999999</v>
      </c>
      <c r="P2200" s="10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3">
        <f t="shared" si="208"/>
        <v>42292.222222222226</v>
      </c>
      <c r="T2200" s="14">
        <f t="shared" si="209"/>
        <v>42322.263888888891</v>
      </c>
    </row>
    <row r="2201" spans="1:20" ht="32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2">
        <f t="shared" si="204"/>
        <v>1.4697777777777778</v>
      </c>
      <c r="P2201" s="10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3">
        <f t="shared" si="208"/>
        <v>42262.124976851854</v>
      </c>
      <c r="T2201" s="14">
        <f t="shared" si="209"/>
        <v>42292.124976851854</v>
      </c>
    </row>
    <row r="2202" spans="1:20" ht="4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2">
        <f t="shared" si="204"/>
        <v>5.4215</v>
      </c>
      <c r="P2202" s="10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3">
        <f t="shared" si="208"/>
        <v>42163.334120370368</v>
      </c>
      <c r="T2202" s="14">
        <f t="shared" si="209"/>
        <v>42190.833333333336</v>
      </c>
    </row>
    <row r="2203" spans="1:20" ht="4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2">
        <f t="shared" si="204"/>
        <v>3.8271818181818182</v>
      </c>
      <c r="P2203" s="10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3">
        <f t="shared" si="208"/>
        <v>41276.555150462962</v>
      </c>
      <c r="T2203" s="14">
        <f t="shared" si="209"/>
        <v>41290.555150462962</v>
      </c>
    </row>
    <row r="2204" spans="1:20" ht="32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2">
        <f t="shared" si="204"/>
        <v>7.0418124999999998</v>
      </c>
      <c r="P2204" s="10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3">
        <f t="shared" si="208"/>
        <v>41184.557500000003</v>
      </c>
      <c r="T2204" s="14">
        <f t="shared" si="209"/>
        <v>41214.557500000003</v>
      </c>
    </row>
    <row r="2205" spans="1:20" ht="4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2">
        <f t="shared" si="204"/>
        <v>1.0954999999999999</v>
      </c>
      <c r="P2205" s="10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3">
        <f t="shared" si="208"/>
        <v>42241.568078703705</v>
      </c>
      <c r="T2205" s="14">
        <f t="shared" si="209"/>
        <v>42271.568078703705</v>
      </c>
    </row>
    <row r="2206" spans="1:20" ht="4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2">
        <f t="shared" si="204"/>
        <v>1.3286666666666667</v>
      </c>
      <c r="P2206" s="10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3">
        <f t="shared" si="208"/>
        <v>41312.019895833335</v>
      </c>
      <c r="T2206" s="14">
        <f t="shared" si="209"/>
        <v>41342.019895833335</v>
      </c>
    </row>
    <row r="2207" spans="1:20" ht="4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2">
        <f t="shared" si="204"/>
        <v>1.52</v>
      </c>
      <c r="P2207" s="10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3">
        <f t="shared" si="208"/>
        <v>41031.529965277783</v>
      </c>
      <c r="T2207" s="14">
        <f t="shared" si="209"/>
        <v>41061.529965277783</v>
      </c>
    </row>
    <row r="2208" spans="1:20" ht="4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2">
        <f t="shared" si="204"/>
        <v>1.0272727272727273</v>
      </c>
      <c r="P2208" s="10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3">
        <f t="shared" si="208"/>
        <v>40996.965555555558</v>
      </c>
      <c r="T2208" s="14">
        <f t="shared" si="209"/>
        <v>41014.965555555558</v>
      </c>
    </row>
    <row r="2209" spans="1:20" ht="4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2">
        <f t="shared" si="204"/>
        <v>1</v>
      </c>
      <c r="P2209" s="10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3">
        <f t="shared" si="208"/>
        <v>41563.902465277781</v>
      </c>
      <c r="T2209" s="14">
        <f t="shared" si="209"/>
        <v>41593.944131944445</v>
      </c>
    </row>
    <row r="2210" spans="1:20" ht="4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2">
        <f t="shared" si="204"/>
        <v>1.016</v>
      </c>
      <c r="P2210" s="10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3">
        <f t="shared" si="208"/>
        <v>40946.590578703705</v>
      </c>
      <c r="T2210" s="14">
        <f t="shared" si="209"/>
        <v>41005.875</v>
      </c>
    </row>
    <row r="2211" spans="1:20" ht="32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2">
        <f t="shared" si="204"/>
        <v>1.508</v>
      </c>
      <c r="P2211" s="10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3">
        <f t="shared" si="208"/>
        <v>41732.188009259262</v>
      </c>
      <c r="T2211" s="14">
        <f t="shared" si="209"/>
        <v>41743.666666666672</v>
      </c>
    </row>
    <row r="2212" spans="1:20" ht="4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2">
        <f t="shared" si="204"/>
        <v>1.11425</v>
      </c>
      <c r="P2212" s="10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3">
        <f t="shared" si="208"/>
        <v>40955.774421296301</v>
      </c>
      <c r="T2212" s="14">
        <f t="shared" si="209"/>
        <v>41013.441666666673</v>
      </c>
    </row>
    <row r="2213" spans="1:20" ht="48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2">
        <f t="shared" si="204"/>
        <v>1.956</v>
      </c>
      <c r="P2213" s="10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3">
        <f t="shared" si="208"/>
        <v>41716.493344907409</v>
      </c>
      <c r="T2213" s="14">
        <f t="shared" si="209"/>
        <v>41738.999305555561</v>
      </c>
    </row>
    <row r="2214" spans="1:20" ht="48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2">
        <f t="shared" si="204"/>
        <v>1.1438333333333333</v>
      </c>
      <c r="P2214" s="10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3">
        <f t="shared" si="208"/>
        <v>41548.455752314818</v>
      </c>
      <c r="T2214" s="14">
        <f t="shared" si="209"/>
        <v>41581.75</v>
      </c>
    </row>
    <row r="2215" spans="1:20" ht="48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2">
        <f t="shared" si="204"/>
        <v>2</v>
      </c>
      <c r="P2215" s="10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3">
        <f t="shared" si="208"/>
        <v>42109.534479166665</v>
      </c>
      <c r="T2215" s="14">
        <f t="shared" si="209"/>
        <v>42139.534479166665</v>
      </c>
    </row>
    <row r="2216" spans="1:20" ht="4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2">
        <f t="shared" si="204"/>
        <v>2.9250166666666666</v>
      </c>
      <c r="P2216" s="10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3">
        <f t="shared" si="208"/>
        <v>41646.500555555562</v>
      </c>
      <c r="T2216" s="14">
        <f t="shared" si="209"/>
        <v>41676.500555555562</v>
      </c>
    </row>
    <row r="2217" spans="1:20" ht="32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2">
        <f t="shared" si="204"/>
        <v>1.5636363636363637</v>
      </c>
      <c r="P2217" s="10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3">
        <f t="shared" si="208"/>
        <v>40958.425601851857</v>
      </c>
      <c r="T2217" s="14">
        <f t="shared" si="209"/>
        <v>40980.999305555561</v>
      </c>
    </row>
    <row r="2218" spans="1:20" ht="4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2">
        <f t="shared" si="204"/>
        <v>1.0566666666666666</v>
      </c>
      <c r="P2218" s="10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3">
        <f t="shared" si="208"/>
        <v>42194.460011574076</v>
      </c>
      <c r="T2218" s="14">
        <f t="shared" si="209"/>
        <v>42208.460011574076</v>
      </c>
    </row>
    <row r="2219" spans="1:20" ht="4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2">
        <f t="shared" si="204"/>
        <v>1.0119047619047619</v>
      </c>
      <c r="P2219" s="10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3">
        <f t="shared" si="208"/>
        <v>42299.48510416667</v>
      </c>
      <c r="T2219" s="14">
        <f t="shared" si="209"/>
        <v>42310.041666666664</v>
      </c>
    </row>
    <row r="2220" spans="1:20" ht="4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2">
        <f t="shared" si="204"/>
        <v>1.2283299999999999</v>
      </c>
      <c r="P2220" s="10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3">
        <f t="shared" si="208"/>
        <v>41127.520636574074</v>
      </c>
      <c r="T2220" s="14">
        <f t="shared" si="209"/>
        <v>41149.708333333336</v>
      </c>
    </row>
    <row r="2221" spans="1:20" ht="4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2">
        <f t="shared" si="204"/>
        <v>1.0149999999999999</v>
      </c>
      <c r="P2221" s="10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3">
        <f t="shared" si="208"/>
        <v>42205.427222222228</v>
      </c>
      <c r="T2221" s="14">
        <f t="shared" si="209"/>
        <v>42235.427222222228</v>
      </c>
    </row>
    <row r="2222" spans="1:20" ht="4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2">
        <f t="shared" si="204"/>
        <v>1.0114285714285713</v>
      </c>
      <c r="P2222" s="10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3">
        <f t="shared" si="208"/>
        <v>41451.768935185188</v>
      </c>
      <c r="T2222" s="14">
        <f t="shared" si="209"/>
        <v>41481.768935185188</v>
      </c>
    </row>
    <row r="2223" spans="1:20" ht="4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2">
        <f t="shared" si="204"/>
        <v>1.0811999999999999</v>
      </c>
      <c r="P2223" s="10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3">
        <f t="shared" si="208"/>
        <v>42452.375104166669</v>
      </c>
      <c r="T2223" s="14">
        <f t="shared" si="209"/>
        <v>42482.708333333336</v>
      </c>
    </row>
    <row r="2224" spans="1:20" ht="4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2">
        <f t="shared" si="204"/>
        <v>1.6259999999999999</v>
      </c>
      <c r="P2224" s="10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3">
        <f t="shared" si="208"/>
        <v>40906.495914351857</v>
      </c>
      <c r="T2224" s="14">
        <f t="shared" si="209"/>
        <v>40936.495914351857</v>
      </c>
    </row>
    <row r="2225" spans="1:20" ht="48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2">
        <f t="shared" si="204"/>
        <v>1.0580000000000001</v>
      </c>
      <c r="P2225" s="10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3">
        <f t="shared" si="208"/>
        <v>42152.349166666674</v>
      </c>
      <c r="T2225" s="14">
        <f t="shared" si="209"/>
        <v>42182.349166666674</v>
      </c>
    </row>
    <row r="2226" spans="1:20" ht="4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2">
        <f t="shared" si="204"/>
        <v>2.4315000000000002</v>
      </c>
      <c r="P2226" s="10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3">
        <f t="shared" si="208"/>
        <v>42644.375868055555</v>
      </c>
      <c r="T2226" s="14">
        <f t="shared" si="209"/>
        <v>42672.500000000007</v>
      </c>
    </row>
    <row r="2227" spans="1:20" ht="4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2">
        <f t="shared" si="204"/>
        <v>9.4483338095238096</v>
      </c>
      <c r="P2227" s="10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3">
        <f t="shared" si="208"/>
        <v>41873.500173611115</v>
      </c>
      <c r="T2227" s="14">
        <f t="shared" si="209"/>
        <v>41903.500173611115</v>
      </c>
    </row>
    <row r="2228" spans="1:20" ht="4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2">
        <f t="shared" si="204"/>
        <v>1.0846283333333333</v>
      </c>
      <c r="P2228" s="10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3">
        <f t="shared" si="208"/>
        <v>42381.507199074076</v>
      </c>
      <c r="T2228" s="14">
        <f t="shared" si="209"/>
        <v>42411.915972222225</v>
      </c>
    </row>
    <row r="2229" spans="1:20" ht="4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2">
        <f t="shared" si="204"/>
        <v>1.5737692307692308</v>
      </c>
      <c r="P2229" s="10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3">
        <f t="shared" si="208"/>
        <v>41561.515682870369</v>
      </c>
      <c r="T2229" s="14">
        <f t="shared" si="209"/>
        <v>41591.557349537041</v>
      </c>
    </row>
    <row r="2230" spans="1:20" ht="48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2">
        <f t="shared" si="204"/>
        <v>11.744899999999999</v>
      </c>
      <c r="P2230" s="10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3">
        <f t="shared" si="208"/>
        <v>42201.986527777779</v>
      </c>
      <c r="T2230" s="14">
        <f t="shared" si="209"/>
        <v>42231.986527777779</v>
      </c>
    </row>
    <row r="2231" spans="1:20" ht="4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2">
        <f t="shared" si="204"/>
        <v>1.7104755366949576</v>
      </c>
      <c r="P2231" s="10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3">
        <f t="shared" si="208"/>
        <v>41484.372581018521</v>
      </c>
      <c r="T2231" s="14">
        <f t="shared" si="209"/>
        <v>41519.875</v>
      </c>
    </row>
    <row r="2232" spans="1:20" ht="48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2">
        <f t="shared" si="204"/>
        <v>1.2595294117647058</v>
      </c>
      <c r="P2232" s="10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3">
        <f t="shared" si="208"/>
        <v>41724.589432870373</v>
      </c>
      <c r="T2232" s="14">
        <f t="shared" si="209"/>
        <v>41754.589432870373</v>
      </c>
    </row>
    <row r="2233" spans="1:20" ht="4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2">
        <f t="shared" si="204"/>
        <v>12.121296000000001</v>
      </c>
      <c r="P2233" s="10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3">
        <f t="shared" si="208"/>
        <v>41423.61922453704</v>
      </c>
      <c r="T2233" s="14">
        <f t="shared" si="209"/>
        <v>41449.916666666672</v>
      </c>
    </row>
    <row r="2234" spans="1:20" ht="4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2">
        <f t="shared" si="204"/>
        <v>4.9580000000000002</v>
      </c>
      <c r="P2234" s="10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3">
        <f t="shared" si="208"/>
        <v>41806.50240740741</v>
      </c>
      <c r="T2234" s="14">
        <f t="shared" si="209"/>
        <v>41838.833333333336</v>
      </c>
    </row>
    <row r="2235" spans="1:20" ht="4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2">
        <f t="shared" si="204"/>
        <v>3.3203999999999998</v>
      </c>
      <c r="P2235" s="10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3">
        <f t="shared" si="208"/>
        <v>42331.087256944447</v>
      </c>
      <c r="T2235" s="14">
        <f t="shared" si="209"/>
        <v>42351.708333333336</v>
      </c>
    </row>
    <row r="2236" spans="1:20" ht="4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2">
        <f t="shared" si="204"/>
        <v>11.65</v>
      </c>
      <c r="P2236" s="10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3">
        <f t="shared" si="208"/>
        <v>42710.532951388894</v>
      </c>
      <c r="T2236" s="14">
        <f t="shared" si="209"/>
        <v>42740.532951388894</v>
      </c>
    </row>
    <row r="2237" spans="1:20" ht="32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2">
        <f t="shared" si="204"/>
        <v>1.5331538461538461</v>
      </c>
      <c r="P2237" s="10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3">
        <f t="shared" si="208"/>
        <v>42061.730451388888</v>
      </c>
      <c r="T2237" s="14">
        <f t="shared" si="209"/>
        <v>42091.688784722224</v>
      </c>
    </row>
    <row r="2238" spans="1:20" ht="32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2">
        <f t="shared" si="204"/>
        <v>5.3710714285714287</v>
      </c>
      <c r="P2238" s="10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3">
        <f t="shared" si="208"/>
        <v>42371.325497685182</v>
      </c>
      <c r="T2238" s="14">
        <f t="shared" si="209"/>
        <v>42401.325497685182</v>
      </c>
    </row>
    <row r="2239" spans="1:20" ht="4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2">
        <f t="shared" si="204"/>
        <v>3.5292777777777777</v>
      </c>
      <c r="P2239" s="10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3">
        <f t="shared" si="208"/>
        <v>41914.7116087963</v>
      </c>
      <c r="T2239" s="14">
        <f t="shared" si="209"/>
        <v>41955.040972222225</v>
      </c>
    </row>
    <row r="2240" spans="1:20" ht="32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2">
        <f t="shared" si="204"/>
        <v>1.3740000000000001</v>
      </c>
      <c r="P2240" s="10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3">
        <f t="shared" si="208"/>
        <v>42774.330046296302</v>
      </c>
      <c r="T2240" s="14">
        <f t="shared" si="209"/>
        <v>42804.330046296302</v>
      </c>
    </row>
    <row r="2241" spans="1:20" ht="32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2">
        <f t="shared" si="204"/>
        <v>1.2802667999999999</v>
      </c>
      <c r="P2241" s="10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3">
        <f t="shared" si="208"/>
        <v>41572.66682870371</v>
      </c>
      <c r="T2241" s="14">
        <f t="shared" si="209"/>
        <v>41608.876388888893</v>
      </c>
    </row>
    <row r="2242" spans="1:20" ht="4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2">
        <f t="shared" si="204"/>
        <v>2.7067999999999999</v>
      </c>
      <c r="P2242" s="10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3">
        <f t="shared" si="208"/>
        <v>42452.534074074072</v>
      </c>
      <c r="T2242" s="14">
        <f t="shared" si="209"/>
        <v>42482.534074074072</v>
      </c>
    </row>
    <row r="2243" spans="1:20" ht="4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2">
        <f t="shared" ref="O2243:O2306" si="210">E2243/D2243</f>
        <v>8.0640000000000001</v>
      </c>
      <c r="P2243" s="10">
        <f t="shared" ref="P2243:P2306" si="211">E2243/L2243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RIGHT(N2243,LEN(N2243)-FIND("/",N2243))</f>
        <v>tabletop games</v>
      </c>
      <c r="S2243" s="13">
        <f t="shared" ref="S2243:S2306" si="214">(J2243/86400)+25569+(-7/24)</f>
        <v>42766.535879629628</v>
      </c>
      <c r="T2243" s="14">
        <f t="shared" ref="T2243:T2306" si="215">(I2243/86400)+25569+(-7/24)</f>
        <v>42796.535879629628</v>
      </c>
    </row>
    <row r="2244" spans="1:20" ht="32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2">
        <f t="shared" si="210"/>
        <v>13.600976000000001</v>
      </c>
      <c r="P2244" s="10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3">
        <f t="shared" si="214"/>
        <v>41569.283946759264</v>
      </c>
      <c r="T2244" s="14">
        <f t="shared" si="215"/>
        <v>41604.834722222229</v>
      </c>
    </row>
    <row r="2245" spans="1:20" ht="4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2">
        <f t="shared" si="210"/>
        <v>9302.5</v>
      </c>
      <c r="P2245" s="10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3">
        <f t="shared" si="214"/>
        <v>42800.459374999999</v>
      </c>
      <c r="T2245" s="14">
        <f t="shared" si="215"/>
        <v>42806.833333333336</v>
      </c>
    </row>
    <row r="2246" spans="1:20" ht="4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2">
        <f t="shared" si="210"/>
        <v>3.7702</v>
      </c>
      <c r="P2246" s="10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3">
        <f t="shared" si="214"/>
        <v>42647.52715277778</v>
      </c>
      <c r="T2246" s="14">
        <f t="shared" si="215"/>
        <v>42659.562500000007</v>
      </c>
    </row>
    <row r="2247" spans="1:20" ht="4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2">
        <f t="shared" si="210"/>
        <v>26.47025</v>
      </c>
      <c r="P2247" s="10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3">
        <f t="shared" si="214"/>
        <v>41660.416863425926</v>
      </c>
      <c r="T2247" s="14">
        <f t="shared" si="215"/>
        <v>41691.458333333336</v>
      </c>
    </row>
    <row r="2248" spans="1:20" ht="4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2">
        <f t="shared" si="210"/>
        <v>1.0012000000000001</v>
      </c>
      <c r="P2248" s="10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3">
        <f t="shared" si="214"/>
        <v>42221.500115740746</v>
      </c>
      <c r="T2248" s="14">
        <f t="shared" si="215"/>
        <v>42251.500115740746</v>
      </c>
    </row>
    <row r="2249" spans="1:20" ht="32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2">
        <f t="shared" si="210"/>
        <v>1.0445405405405406</v>
      </c>
      <c r="P2249" s="10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3">
        <f t="shared" si="214"/>
        <v>42200.374594907415</v>
      </c>
      <c r="T2249" s="14">
        <f t="shared" si="215"/>
        <v>42214.374594907415</v>
      </c>
    </row>
    <row r="2250" spans="1:20" ht="4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2">
        <f t="shared" si="210"/>
        <v>1.0721428571428571</v>
      </c>
      <c r="P2250" s="10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3">
        <f t="shared" si="214"/>
        <v>42688.584236111114</v>
      </c>
      <c r="T2250" s="14">
        <f t="shared" si="215"/>
        <v>42718.584236111114</v>
      </c>
    </row>
    <row r="2251" spans="1:20" ht="4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2">
        <f t="shared" si="210"/>
        <v>1.6877142857142857</v>
      </c>
      <c r="P2251" s="10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3">
        <f t="shared" si="214"/>
        <v>41336.411631944451</v>
      </c>
      <c r="T2251" s="14">
        <f t="shared" si="215"/>
        <v>41366.36996527778</v>
      </c>
    </row>
    <row r="2252" spans="1:20" ht="4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2">
        <f t="shared" si="210"/>
        <v>9.7511200000000002</v>
      </c>
      <c r="P2252" s="10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3">
        <f t="shared" si="214"/>
        <v>42676.713807870372</v>
      </c>
      <c r="T2252" s="14">
        <f t="shared" si="215"/>
        <v>42706.755474537036</v>
      </c>
    </row>
    <row r="2253" spans="1:20" ht="4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2">
        <f t="shared" si="210"/>
        <v>1.3444929411764706</v>
      </c>
      <c r="P2253" s="10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3">
        <f t="shared" si="214"/>
        <v>41846.054131944446</v>
      </c>
      <c r="T2253" s="14">
        <f t="shared" si="215"/>
        <v>41867.054131944446</v>
      </c>
    </row>
    <row r="2254" spans="1:20" ht="4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2">
        <f t="shared" si="210"/>
        <v>2.722777777777778</v>
      </c>
      <c r="P2254" s="10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3">
        <f t="shared" si="214"/>
        <v>42573.036319444444</v>
      </c>
      <c r="T2254" s="14">
        <f t="shared" si="215"/>
        <v>42588.036319444444</v>
      </c>
    </row>
    <row r="2255" spans="1:20" ht="4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2">
        <f t="shared" si="210"/>
        <v>1.1268750000000001</v>
      </c>
      <c r="P2255" s="10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3">
        <f t="shared" si="214"/>
        <v>42296.339664351857</v>
      </c>
      <c r="T2255" s="14">
        <f t="shared" si="215"/>
        <v>42326.381331018521</v>
      </c>
    </row>
    <row r="2256" spans="1:20" ht="32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2">
        <f t="shared" si="210"/>
        <v>4.5979999999999999</v>
      </c>
      <c r="P2256" s="10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3">
        <f t="shared" si="214"/>
        <v>42752.356111111112</v>
      </c>
      <c r="T2256" s="14">
        <f t="shared" si="215"/>
        <v>42759.356111111112</v>
      </c>
    </row>
    <row r="2257" spans="1:20" ht="32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2">
        <f t="shared" si="210"/>
        <v>2.8665822784810127</v>
      </c>
      <c r="P2257" s="10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3">
        <f t="shared" si="214"/>
        <v>42467.660312500004</v>
      </c>
      <c r="T2257" s="14">
        <f t="shared" si="215"/>
        <v>42497.660312500004</v>
      </c>
    </row>
    <row r="2258" spans="1:20" ht="4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2">
        <f t="shared" si="210"/>
        <v>2.2270833333333333</v>
      </c>
      <c r="P2258" s="10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3">
        <f t="shared" si="214"/>
        <v>42682.160254629627</v>
      </c>
      <c r="T2258" s="14">
        <f t="shared" si="215"/>
        <v>42696.160254629627</v>
      </c>
    </row>
    <row r="2259" spans="1:20" ht="48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2">
        <f t="shared" si="210"/>
        <v>6.3613999999999997</v>
      </c>
      <c r="P2259" s="10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3">
        <f t="shared" si="214"/>
        <v>42505.645011574081</v>
      </c>
      <c r="T2259" s="14">
        <f t="shared" si="215"/>
        <v>42540.666666666664</v>
      </c>
    </row>
    <row r="2260" spans="1:20" ht="32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2">
        <f t="shared" si="210"/>
        <v>1.4650000000000001</v>
      </c>
      <c r="P2260" s="10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3">
        <f t="shared" si="214"/>
        <v>42136.459340277775</v>
      </c>
      <c r="T2260" s="14">
        <f t="shared" si="215"/>
        <v>42166.459340277775</v>
      </c>
    </row>
    <row r="2261" spans="1:20" ht="4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2">
        <f t="shared" si="210"/>
        <v>18.670999999999999</v>
      </c>
      <c r="P2261" s="10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3">
        <f t="shared" si="214"/>
        <v>42702.513148148151</v>
      </c>
      <c r="T2261" s="14">
        <f t="shared" si="215"/>
        <v>42712.513148148151</v>
      </c>
    </row>
    <row r="2262" spans="1:20" ht="4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2">
        <f t="shared" si="210"/>
        <v>3.2692000000000001</v>
      </c>
      <c r="P2262" s="10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3">
        <f t="shared" si="214"/>
        <v>41694.725115740745</v>
      </c>
      <c r="T2262" s="14">
        <f t="shared" si="215"/>
        <v>41724.68344907408</v>
      </c>
    </row>
    <row r="2263" spans="1:20" ht="4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2">
        <f t="shared" si="210"/>
        <v>7.7949999999999999</v>
      </c>
      <c r="P2263" s="10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3">
        <f t="shared" si="214"/>
        <v>42759.43310185185</v>
      </c>
      <c r="T2263" s="14">
        <f t="shared" si="215"/>
        <v>42780.43310185185</v>
      </c>
    </row>
    <row r="2264" spans="1:20" ht="32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2">
        <f t="shared" si="210"/>
        <v>1.5415151515151515</v>
      </c>
      <c r="P2264" s="10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3">
        <f t="shared" si="214"/>
        <v>41926.293495370373</v>
      </c>
      <c r="T2264" s="14">
        <f t="shared" si="215"/>
        <v>41960.708333333336</v>
      </c>
    </row>
    <row r="2265" spans="1:20" ht="4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2">
        <f t="shared" si="210"/>
        <v>1.1554666666666666</v>
      </c>
      <c r="P2265" s="10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3">
        <f t="shared" si="214"/>
        <v>42014.540659722225</v>
      </c>
      <c r="T2265" s="14">
        <f t="shared" si="215"/>
        <v>42035.540659722225</v>
      </c>
    </row>
    <row r="2266" spans="1:20" ht="48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2">
        <f t="shared" si="210"/>
        <v>1.8003333333333333</v>
      </c>
      <c r="P2266" s="10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3">
        <f t="shared" si="214"/>
        <v>42496.290671296294</v>
      </c>
      <c r="T2266" s="14">
        <f t="shared" si="215"/>
        <v>42512.833333333336</v>
      </c>
    </row>
    <row r="2267" spans="1:20" ht="4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2">
        <f t="shared" si="210"/>
        <v>2.9849999999999999</v>
      </c>
      <c r="P2267" s="10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3">
        <f t="shared" si="214"/>
        <v>42689.561423611114</v>
      </c>
      <c r="T2267" s="14">
        <f t="shared" si="215"/>
        <v>42696.561423611114</v>
      </c>
    </row>
    <row r="2268" spans="1:20" ht="4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2">
        <f t="shared" si="210"/>
        <v>3.2026666666666666</v>
      </c>
      <c r="P2268" s="10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3">
        <f t="shared" si="214"/>
        <v>42469.583240740743</v>
      </c>
      <c r="T2268" s="14">
        <f t="shared" si="215"/>
        <v>42486.791666666664</v>
      </c>
    </row>
    <row r="2269" spans="1:20" ht="4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2">
        <f t="shared" si="210"/>
        <v>3.80525</v>
      </c>
      <c r="P2269" s="10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3">
        <f t="shared" si="214"/>
        <v>41968.538159722222</v>
      </c>
      <c r="T2269" s="14">
        <f t="shared" si="215"/>
        <v>41993.750000000007</v>
      </c>
    </row>
    <row r="2270" spans="1:20" ht="4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2">
        <f t="shared" si="210"/>
        <v>1.026</v>
      </c>
      <c r="P2270" s="10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3">
        <f t="shared" si="214"/>
        <v>42775.790682870378</v>
      </c>
      <c r="T2270" s="14">
        <f t="shared" si="215"/>
        <v>42805.790682870378</v>
      </c>
    </row>
    <row r="2271" spans="1:20" ht="4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2">
        <f t="shared" si="210"/>
        <v>18.016400000000001</v>
      </c>
      <c r="P2271" s="10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3">
        <f t="shared" si="214"/>
        <v>42776.412766203706</v>
      </c>
      <c r="T2271" s="14">
        <f t="shared" si="215"/>
        <v>42800.916666666664</v>
      </c>
    </row>
    <row r="2272" spans="1:20" ht="4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2">
        <f t="shared" si="210"/>
        <v>7.2024800000000004</v>
      </c>
      <c r="P2272" s="10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3">
        <f t="shared" si="214"/>
        <v>42725.577696759261</v>
      </c>
      <c r="T2272" s="14">
        <f t="shared" si="215"/>
        <v>42745.624305555561</v>
      </c>
    </row>
    <row r="2273" spans="1:20" ht="4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2">
        <f t="shared" si="210"/>
        <v>2.8309000000000002</v>
      </c>
      <c r="P2273" s="10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3">
        <f t="shared" si="214"/>
        <v>42683.708379629628</v>
      </c>
      <c r="T2273" s="14">
        <f t="shared" si="215"/>
        <v>42713.708379629628</v>
      </c>
    </row>
    <row r="2274" spans="1:20" ht="4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2">
        <f t="shared" si="210"/>
        <v>13.566000000000001</v>
      </c>
      <c r="P2274" s="10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3">
        <f t="shared" si="214"/>
        <v>42315.407824074078</v>
      </c>
      <c r="T2274" s="14">
        <f t="shared" si="215"/>
        <v>42345.407824074078</v>
      </c>
    </row>
    <row r="2275" spans="1:20" ht="4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2">
        <f t="shared" si="210"/>
        <v>2.2035999999999998</v>
      </c>
      <c r="P2275" s="10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3">
        <f t="shared" si="214"/>
        <v>42781.257430555554</v>
      </c>
      <c r="T2275" s="14">
        <f t="shared" si="215"/>
        <v>42806.215763888897</v>
      </c>
    </row>
    <row r="2276" spans="1:20" ht="48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2">
        <f t="shared" si="210"/>
        <v>1.196</v>
      </c>
      <c r="P2276" s="10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3">
        <f t="shared" si="214"/>
        <v>41663.208993055559</v>
      </c>
      <c r="T2276" s="14">
        <f t="shared" si="215"/>
        <v>41693.208993055559</v>
      </c>
    </row>
    <row r="2277" spans="1:20" ht="4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2">
        <f t="shared" si="210"/>
        <v>4.0776923076923079</v>
      </c>
      <c r="P2277" s="10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3">
        <f t="shared" si="214"/>
        <v>41965.324988425928</v>
      </c>
      <c r="T2277" s="14">
        <f t="shared" si="215"/>
        <v>41995.324988425928</v>
      </c>
    </row>
    <row r="2278" spans="1:20" ht="48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2">
        <f t="shared" si="210"/>
        <v>1.0581826105905425</v>
      </c>
      <c r="P2278" s="10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3">
        <f t="shared" si="214"/>
        <v>41614.359826388893</v>
      </c>
      <c r="T2278" s="14">
        <f t="shared" si="215"/>
        <v>41644.359826388893</v>
      </c>
    </row>
    <row r="2279" spans="1:20" ht="4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2">
        <f t="shared" si="210"/>
        <v>1.4108235294117648</v>
      </c>
      <c r="P2279" s="10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3">
        <f t="shared" si="214"/>
        <v>40936.386840277781</v>
      </c>
      <c r="T2279" s="14">
        <f t="shared" si="215"/>
        <v>40966.386840277781</v>
      </c>
    </row>
    <row r="2280" spans="1:20" ht="32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2">
        <f t="shared" si="210"/>
        <v>2.7069999999999999</v>
      </c>
      <c r="P2280" s="10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3">
        <f t="shared" si="214"/>
        <v>42338.417442129634</v>
      </c>
      <c r="T2280" s="14">
        <f t="shared" si="215"/>
        <v>42372.665972222225</v>
      </c>
    </row>
    <row r="2281" spans="1:20" ht="4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2">
        <f t="shared" si="210"/>
        <v>1.538</v>
      </c>
      <c r="P2281" s="10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3">
        <f t="shared" si="214"/>
        <v>42020.51503472223</v>
      </c>
      <c r="T2281" s="14">
        <f t="shared" si="215"/>
        <v>42038.875000000007</v>
      </c>
    </row>
    <row r="2282" spans="1:20" ht="48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2">
        <f t="shared" si="210"/>
        <v>4.0357653061224488</v>
      </c>
      <c r="P2282" s="10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3">
        <f t="shared" si="214"/>
        <v>42234.333229166667</v>
      </c>
      <c r="T2282" s="14">
        <f t="shared" si="215"/>
        <v>42264.333229166667</v>
      </c>
    </row>
    <row r="2283" spans="1:20" ht="4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2">
        <f t="shared" si="210"/>
        <v>1.85</v>
      </c>
      <c r="P2283" s="10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3">
        <f t="shared" si="214"/>
        <v>40686.99417824074</v>
      </c>
      <c r="T2283" s="14">
        <f t="shared" si="215"/>
        <v>40748.993055555555</v>
      </c>
    </row>
    <row r="2284" spans="1:20" ht="32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2">
        <f t="shared" si="210"/>
        <v>1.8533333333333333</v>
      </c>
      <c r="P2284" s="10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3">
        <f t="shared" si="214"/>
        <v>42322.882939814815</v>
      </c>
      <c r="T2284" s="14">
        <f t="shared" si="215"/>
        <v>42382.882939814815</v>
      </c>
    </row>
    <row r="2285" spans="1:20" ht="4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2">
        <f t="shared" si="210"/>
        <v>1.0085533333333332</v>
      </c>
      <c r="P2285" s="10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3">
        <f t="shared" si="214"/>
        <v>40977.833379629628</v>
      </c>
      <c r="T2285" s="14">
        <f t="shared" si="215"/>
        <v>41037.791712962964</v>
      </c>
    </row>
    <row r="2286" spans="1:20" ht="32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2">
        <f t="shared" si="210"/>
        <v>1.0622116666666668</v>
      </c>
      <c r="P2286" s="10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3">
        <f t="shared" si="214"/>
        <v>40585.505150462966</v>
      </c>
      <c r="T2286" s="14">
        <f t="shared" si="215"/>
        <v>40613.875</v>
      </c>
    </row>
    <row r="2287" spans="1:20" ht="4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2">
        <f t="shared" si="210"/>
        <v>1.2136666666666667</v>
      </c>
      <c r="P2287" s="10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3">
        <f t="shared" si="214"/>
        <v>41058.894016203711</v>
      </c>
      <c r="T2287" s="14">
        <f t="shared" si="215"/>
        <v>41088.894016203711</v>
      </c>
    </row>
    <row r="2288" spans="1:20" ht="4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2">
        <f t="shared" si="210"/>
        <v>1.0006666666666666</v>
      </c>
      <c r="P2288" s="10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3">
        <f t="shared" si="214"/>
        <v>41494.6719212963</v>
      </c>
      <c r="T2288" s="14">
        <f t="shared" si="215"/>
        <v>41522.874305555561</v>
      </c>
    </row>
    <row r="2289" spans="1:20" ht="4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2">
        <f t="shared" si="210"/>
        <v>1.1997755555555556</v>
      </c>
      <c r="P2289" s="10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3">
        <f t="shared" si="214"/>
        <v>41792.375694444447</v>
      </c>
      <c r="T2289" s="14">
        <f t="shared" si="215"/>
        <v>41813.375694444447</v>
      </c>
    </row>
    <row r="2290" spans="1:20" ht="4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2">
        <f t="shared" si="210"/>
        <v>1.0009999999999999</v>
      </c>
      <c r="P2290" s="10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3">
        <f t="shared" si="214"/>
        <v>41067.53575231482</v>
      </c>
      <c r="T2290" s="14">
        <f t="shared" si="215"/>
        <v>41086.458333333336</v>
      </c>
    </row>
    <row r="2291" spans="1:20" ht="4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2">
        <f t="shared" si="210"/>
        <v>1.0740000000000001</v>
      </c>
      <c r="P2291" s="10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3">
        <f t="shared" si="214"/>
        <v>41571.706712962965</v>
      </c>
      <c r="T2291" s="14">
        <f t="shared" si="215"/>
        <v>41614.681944444448</v>
      </c>
    </row>
    <row r="2292" spans="1:20" ht="4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2">
        <f t="shared" si="210"/>
        <v>1.0406666666666666</v>
      </c>
      <c r="P2292" s="10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3">
        <f t="shared" si="214"/>
        <v>40069.962152777778</v>
      </c>
      <c r="T2292" s="14">
        <f t="shared" si="215"/>
        <v>40148.416666666672</v>
      </c>
    </row>
    <row r="2293" spans="1:20" ht="4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2">
        <f t="shared" si="210"/>
        <v>1.728</v>
      </c>
      <c r="P2293" s="10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3">
        <f t="shared" si="214"/>
        <v>40987.685393518521</v>
      </c>
      <c r="T2293" s="14">
        <f t="shared" si="215"/>
        <v>41021.875</v>
      </c>
    </row>
    <row r="2294" spans="1:20" ht="4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2">
        <f t="shared" si="210"/>
        <v>1.072505</v>
      </c>
      <c r="P2294" s="10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3">
        <f t="shared" si="214"/>
        <v>40987.405972222223</v>
      </c>
      <c r="T2294" s="14">
        <f t="shared" si="215"/>
        <v>41017.405972222223</v>
      </c>
    </row>
    <row r="2295" spans="1:20" ht="32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2">
        <f t="shared" si="210"/>
        <v>1.0823529411764705</v>
      </c>
      <c r="P2295" s="10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3">
        <f t="shared" si="214"/>
        <v>41151.416655092595</v>
      </c>
      <c r="T2295" s="14">
        <f t="shared" si="215"/>
        <v>41176.874305555561</v>
      </c>
    </row>
    <row r="2296" spans="1:20" ht="4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2">
        <f t="shared" si="210"/>
        <v>1.4608079999999999</v>
      </c>
      <c r="P2296" s="10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3">
        <f t="shared" si="214"/>
        <v>41264.431481481486</v>
      </c>
      <c r="T2296" s="14">
        <f t="shared" si="215"/>
        <v>41294.431481481486</v>
      </c>
    </row>
    <row r="2297" spans="1:20" ht="4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2">
        <f t="shared" si="210"/>
        <v>1.2524999999999999</v>
      </c>
      <c r="P2297" s="10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3">
        <f t="shared" si="214"/>
        <v>41270.662685185183</v>
      </c>
      <c r="T2297" s="14">
        <f t="shared" si="215"/>
        <v>41300.662685185183</v>
      </c>
    </row>
    <row r="2298" spans="1:20" ht="4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2">
        <f t="shared" si="210"/>
        <v>1.4907142857142857</v>
      </c>
      <c r="P2298" s="10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3">
        <f t="shared" si="214"/>
        <v>40927.440115740741</v>
      </c>
      <c r="T2298" s="14">
        <f t="shared" si="215"/>
        <v>40962.440115740741</v>
      </c>
    </row>
    <row r="2299" spans="1:20" ht="32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2">
        <f t="shared" si="210"/>
        <v>1.006</v>
      </c>
      <c r="P2299" s="10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3">
        <f t="shared" si="214"/>
        <v>40947.750567129631</v>
      </c>
      <c r="T2299" s="14">
        <f t="shared" si="215"/>
        <v>40981.874305555561</v>
      </c>
    </row>
    <row r="2300" spans="1:20" ht="4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2">
        <f t="shared" si="210"/>
        <v>1.0507333333333333</v>
      </c>
      <c r="P2300" s="10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3">
        <f t="shared" si="214"/>
        <v>41694.548993055556</v>
      </c>
      <c r="T2300" s="14">
        <f t="shared" si="215"/>
        <v>41724.507326388892</v>
      </c>
    </row>
    <row r="2301" spans="1:20" ht="4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2">
        <f t="shared" si="210"/>
        <v>3.5016666666666665</v>
      </c>
      <c r="P2301" s="10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3">
        <f t="shared" si="214"/>
        <v>40564.740844907406</v>
      </c>
      <c r="T2301" s="14">
        <f t="shared" si="215"/>
        <v>40579.740844907406</v>
      </c>
    </row>
    <row r="2302" spans="1:20" ht="4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2">
        <f t="shared" si="210"/>
        <v>1.0125</v>
      </c>
      <c r="P2302" s="10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3">
        <f t="shared" si="214"/>
        <v>41074.435370370375</v>
      </c>
      <c r="T2302" s="14">
        <f t="shared" si="215"/>
        <v>41088.435370370375</v>
      </c>
    </row>
    <row r="2303" spans="1:20" ht="32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2">
        <f t="shared" si="210"/>
        <v>1.336044</v>
      </c>
      <c r="P2303" s="10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3">
        <f t="shared" si="214"/>
        <v>41415.85527777778</v>
      </c>
      <c r="T2303" s="14">
        <f t="shared" si="215"/>
        <v>41445.85527777778</v>
      </c>
    </row>
    <row r="2304" spans="1:20" ht="4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2">
        <f t="shared" si="210"/>
        <v>1.7065217391304348</v>
      </c>
      <c r="P2304" s="10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3">
        <f t="shared" si="214"/>
        <v>41605.576782407406</v>
      </c>
      <c r="T2304" s="14">
        <f t="shared" si="215"/>
        <v>41639</v>
      </c>
    </row>
    <row r="2305" spans="1:20" ht="4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2">
        <f t="shared" si="210"/>
        <v>1.0935829457364341</v>
      </c>
      <c r="P2305" s="10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3">
        <f t="shared" si="214"/>
        <v>40849.819398148153</v>
      </c>
      <c r="T2305" s="14">
        <f t="shared" si="215"/>
        <v>40889.861064814817</v>
      </c>
    </row>
    <row r="2306" spans="1:20" ht="4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2">
        <f t="shared" si="210"/>
        <v>1.0070033333333335</v>
      </c>
      <c r="P2306" s="10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3">
        <f t="shared" si="214"/>
        <v>40502.524201388893</v>
      </c>
      <c r="T2306" s="14">
        <f t="shared" si="215"/>
        <v>40543.915972222225</v>
      </c>
    </row>
    <row r="2307" spans="1:20" ht="4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2">
        <f t="shared" ref="O2307:O2370" si="216">E2307/D2307</f>
        <v>1.0122777777777778</v>
      </c>
      <c r="P2307" s="10">
        <f t="shared" ref="P2307:P2370" si="217">E2307/L2307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RIGHT(N2307,LEN(N2307)-FIND("/",N2307))</f>
        <v>indie rock</v>
      </c>
      <c r="S2307" s="13">
        <f t="shared" ref="S2307:S2370" si="220">(J2307/86400)+25569+(-7/24)</f>
        <v>41834.403611111113</v>
      </c>
      <c r="T2307" s="14">
        <f t="shared" ref="T2307:T2370" si="221">(I2307/86400)+25569+(-7/24)</f>
        <v>41859.458333333336</v>
      </c>
    </row>
    <row r="2308" spans="1:20" ht="4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2">
        <f t="shared" si="216"/>
        <v>1.0675857142857144</v>
      </c>
      <c r="P2308" s="10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3">
        <f t="shared" si="220"/>
        <v>40947.876493055555</v>
      </c>
      <c r="T2308" s="14">
        <f t="shared" si="221"/>
        <v>40977.876493055555</v>
      </c>
    </row>
    <row r="2309" spans="1:20" ht="4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2">
        <f t="shared" si="216"/>
        <v>1.0665777537961894</v>
      </c>
      <c r="P2309" s="10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3">
        <f t="shared" si="220"/>
        <v>41004.510798611118</v>
      </c>
      <c r="T2309" s="14">
        <f t="shared" si="221"/>
        <v>41034.510740740741</v>
      </c>
    </row>
    <row r="2310" spans="1:20" ht="4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2">
        <f t="shared" si="216"/>
        <v>1.0130622</v>
      </c>
      <c r="P2310" s="10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3">
        <f t="shared" si="220"/>
        <v>41851.671250000007</v>
      </c>
      <c r="T2310" s="14">
        <f t="shared" si="221"/>
        <v>41879.75</v>
      </c>
    </row>
    <row r="2311" spans="1:20" ht="4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2">
        <f t="shared" si="216"/>
        <v>1.0667450000000001</v>
      </c>
      <c r="P2311" s="10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3">
        <f t="shared" si="220"/>
        <v>41307.696030092593</v>
      </c>
      <c r="T2311" s="14">
        <f t="shared" si="221"/>
        <v>41342.696030092593</v>
      </c>
    </row>
    <row r="2312" spans="1:20" ht="48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2">
        <f t="shared" si="216"/>
        <v>4.288397837837838</v>
      </c>
      <c r="P2312" s="10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3">
        <f t="shared" si="220"/>
        <v>41324.502488425926</v>
      </c>
      <c r="T2312" s="14">
        <f t="shared" si="221"/>
        <v>41354.460821759261</v>
      </c>
    </row>
    <row r="2313" spans="1:20" ht="4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2">
        <f t="shared" si="216"/>
        <v>1.0411111111111111</v>
      </c>
      <c r="P2313" s="10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3">
        <f t="shared" si="220"/>
        <v>41735.712835648148</v>
      </c>
      <c r="T2313" s="14">
        <f t="shared" si="221"/>
        <v>41765.712835648148</v>
      </c>
    </row>
    <row r="2314" spans="1:20" ht="4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2">
        <f t="shared" si="216"/>
        <v>1.0786666666666667</v>
      </c>
      <c r="P2314" s="10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3">
        <f t="shared" si="220"/>
        <v>41716.341180555559</v>
      </c>
      <c r="T2314" s="14">
        <f t="shared" si="221"/>
        <v>41747.666666666672</v>
      </c>
    </row>
    <row r="2315" spans="1:20" ht="32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2">
        <f t="shared" si="216"/>
        <v>1.7584040000000001</v>
      </c>
      <c r="P2315" s="10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3">
        <f t="shared" si="220"/>
        <v>41002.666967592595</v>
      </c>
      <c r="T2315" s="14">
        <f t="shared" si="221"/>
        <v>41032.666967592595</v>
      </c>
    </row>
    <row r="2316" spans="1:20" ht="4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2">
        <f t="shared" si="216"/>
        <v>1.5697000000000001</v>
      </c>
      <c r="P2316" s="10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3">
        <f t="shared" si="220"/>
        <v>41037.259918981486</v>
      </c>
      <c r="T2316" s="14">
        <f t="shared" si="221"/>
        <v>41067.259918981486</v>
      </c>
    </row>
    <row r="2317" spans="1:20" ht="32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2">
        <f t="shared" si="216"/>
        <v>1.026</v>
      </c>
      <c r="P2317" s="10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3">
        <f t="shared" si="220"/>
        <v>41004.434525462966</v>
      </c>
      <c r="T2317" s="14">
        <f t="shared" si="221"/>
        <v>41034.434525462966</v>
      </c>
    </row>
    <row r="2318" spans="1:20" ht="48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2">
        <f t="shared" si="216"/>
        <v>1.0404266666666666</v>
      </c>
      <c r="P2318" s="10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3">
        <f t="shared" si="220"/>
        <v>40079.43344907408</v>
      </c>
      <c r="T2318" s="14">
        <f t="shared" si="221"/>
        <v>40156.474999999999</v>
      </c>
    </row>
    <row r="2319" spans="1:20" ht="4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2">
        <f t="shared" si="216"/>
        <v>1.04</v>
      </c>
      <c r="P2319" s="10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3">
        <f t="shared" si="220"/>
        <v>40192.250567129631</v>
      </c>
      <c r="T2319" s="14">
        <f t="shared" si="221"/>
        <v>40223.916666666672</v>
      </c>
    </row>
    <row r="2320" spans="1:20" ht="64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2">
        <f t="shared" si="216"/>
        <v>1.2105999999999999</v>
      </c>
      <c r="P2320" s="10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3">
        <f t="shared" si="220"/>
        <v>40050.352013888893</v>
      </c>
      <c r="T2320" s="14">
        <f t="shared" si="221"/>
        <v>40081.874305555561</v>
      </c>
    </row>
    <row r="2321" spans="1:20" ht="4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2">
        <f t="shared" si="216"/>
        <v>1.077</v>
      </c>
      <c r="P2321" s="10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3">
        <f t="shared" si="220"/>
        <v>41592.790335648147</v>
      </c>
      <c r="T2321" s="14">
        <f t="shared" si="221"/>
        <v>41622.790335648147</v>
      </c>
    </row>
    <row r="2322" spans="1:20" ht="4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2">
        <f t="shared" si="216"/>
        <v>1.0866</v>
      </c>
      <c r="P2322" s="10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3">
        <f t="shared" si="220"/>
        <v>41696.525462962964</v>
      </c>
      <c r="T2322" s="14">
        <f t="shared" si="221"/>
        <v>41731.483796296299</v>
      </c>
    </row>
    <row r="2323" spans="1:20" ht="4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2">
        <f t="shared" si="216"/>
        <v>0.39120962394619685</v>
      </c>
      <c r="P2323" s="10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3">
        <f t="shared" si="220"/>
        <v>42798.968761574077</v>
      </c>
      <c r="T2323" s="14">
        <f t="shared" si="221"/>
        <v>42828.927094907405</v>
      </c>
    </row>
    <row r="2324" spans="1:20" ht="4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2">
        <f t="shared" si="216"/>
        <v>3.1481481481481478E-2</v>
      </c>
      <c r="P2324" s="10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3">
        <f t="shared" si="220"/>
        <v>42804.603807870371</v>
      </c>
      <c r="T2324" s="14">
        <f t="shared" si="221"/>
        <v>42834.562141203707</v>
      </c>
    </row>
    <row r="2325" spans="1:20" ht="4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2">
        <f t="shared" si="216"/>
        <v>0.48</v>
      </c>
      <c r="P2325" s="10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3">
        <f t="shared" si="220"/>
        <v>42807.463506944448</v>
      </c>
      <c r="T2325" s="14">
        <f t="shared" si="221"/>
        <v>42814.463506944448</v>
      </c>
    </row>
    <row r="2326" spans="1:20" ht="32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2">
        <f t="shared" si="216"/>
        <v>0.20733333333333334</v>
      </c>
      <c r="P2326" s="10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3">
        <f t="shared" si="220"/>
        <v>42790.593576388892</v>
      </c>
      <c r="T2326" s="14">
        <f t="shared" si="221"/>
        <v>42820.55190972222</v>
      </c>
    </row>
    <row r="2327" spans="1:20" ht="4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2">
        <f t="shared" si="216"/>
        <v>0.08</v>
      </c>
      <c r="P2327" s="10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3">
        <f t="shared" si="220"/>
        <v>42793.730682870373</v>
      </c>
      <c r="T2327" s="14">
        <f t="shared" si="221"/>
        <v>42823.689016203709</v>
      </c>
    </row>
    <row r="2328" spans="1:20" ht="48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2">
        <f t="shared" si="216"/>
        <v>7.1999999999999998E-3</v>
      </c>
      <c r="P2328" s="10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3">
        <f t="shared" si="220"/>
        <v>42803.742453703708</v>
      </c>
      <c r="T2328" s="14">
        <f t="shared" si="221"/>
        <v>42855.416666666664</v>
      </c>
    </row>
    <row r="2329" spans="1:20" ht="32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2">
        <f t="shared" si="216"/>
        <v>5.2609431428571432</v>
      </c>
      <c r="P2329" s="10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3">
        <f t="shared" si="220"/>
        <v>41842.625462962962</v>
      </c>
      <c r="T2329" s="14">
        <f t="shared" si="221"/>
        <v>41877.625462962962</v>
      </c>
    </row>
    <row r="2330" spans="1:20" ht="64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2">
        <f t="shared" si="216"/>
        <v>2.5445000000000002</v>
      </c>
      <c r="P2330" s="10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3">
        <f t="shared" si="220"/>
        <v>42139.490011574075</v>
      </c>
      <c r="T2330" s="14">
        <f t="shared" si="221"/>
        <v>42169.490011574075</v>
      </c>
    </row>
    <row r="2331" spans="1:20" ht="4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2">
        <f t="shared" si="216"/>
        <v>1.0591999999999999</v>
      </c>
      <c r="P2331" s="10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3">
        <f t="shared" si="220"/>
        <v>41807.332708333335</v>
      </c>
      <c r="T2331" s="14">
        <f t="shared" si="221"/>
        <v>41837.332708333335</v>
      </c>
    </row>
    <row r="2332" spans="1:20" ht="4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2">
        <f t="shared" si="216"/>
        <v>1.0242285714285715</v>
      </c>
      <c r="P2332" s="10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3">
        <f t="shared" si="220"/>
        <v>42332.608136574076</v>
      </c>
      <c r="T2332" s="14">
        <f t="shared" si="221"/>
        <v>42362.708333333336</v>
      </c>
    </row>
    <row r="2333" spans="1:20" ht="4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2">
        <f t="shared" si="216"/>
        <v>1.4431375</v>
      </c>
      <c r="P2333" s="10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3">
        <f t="shared" si="220"/>
        <v>41838.714004629634</v>
      </c>
      <c r="T2333" s="14">
        <f t="shared" si="221"/>
        <v>41868.714004629634</v>
      </c>
    </row>
    <row r="2334" spans="1:20" ht="4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2">
        <f t="shared" si="216"/>
        <v>1.06308</v>
      </c>
      <c r="P2334" s="10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3">
        <f t="shared" si="220"/>
        <v>42011.336469907408</v>
      </c>
      <c r="T2334" s="14">
        <f t="shared" si="221"/>
        <v>42041.336469907408</v>
      </c>
    </row>
    <row r="2335" spans="1:20" ht="4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2">
        <f t="shared" si="216"/>
        <v>2.1216666666666666</v>
      </c>
      <c r="P2335" s="10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3">
        <f t="shared" si="220"/>
        <v>41767.358680555561</v>
      </c>
      <c r="T2335" s="14">
        <f t="shared" si="221"/>
        <v>41788.451388888891</v>
      </c>
    </row>
    <row r="2336" spans="1:20" ht="4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2">
        <f t="shared" si="216"/>
        <v>1.0195000000000001</v>
      </c>
      <c r="P2336" s="10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3">
        <f t="shared" si="220"/>
        <v>41918.378449074073</v>
      </c>
      <c r="T2336" s="14">
        <f t="shared" si="221"/>
        <v>41948.44027777778</v>
      </c>
    </row>
    <row r="2337" spans="1:20" ht="4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2">
        <f t="shared" si="216"/>
        <v>1.0227200000000001</v>
      </c>
      <c r="P2337" s="10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3">
        <f t="shared" si="220"/>
        <v>41771.280590277784</v>
      </c>
      <c r="T2337" s="14">
        <f t="shared" si="221"/>
        <v>41801.280590277784</v>
      </c>
    </row>
    <row r="2338" spans="1:20" ht="4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2">
        <f t="shared" si="216"/>
        <v>5.2073254999999996</v>
      </c>
      <c r="P2338" s="10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3">
        <f t="shared" si="220"/>
        <v>41666.633043981485</v>
      </c>
      <c r="T2338" s="14">
        <f t="shared" si="221"/>
        <v>41706.633043981485</v>
      </c>
    </row>
    <row r="2339" spans="1:20" ht="32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2">
        <f t="shared" si="216"/>
        <v>1.1065833333333333</v>
      </c>
      <c r="P2339" s="10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3">
        <f t="shared" si="220"/>
        <v>41786.34887731482</v>
      </c>
      <c r="T2339" s="14">
        <f t="shared" si="221"/>
        <v>41816.34887731482</v>
      </c>
    </row>
    <row r="2340" spans="1:20" ht="4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2">
        <f t="shared" si="216"/>
        <v>1.0114333333333334</v>
      </c>
      <c r="P2340" s="10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3">
        <f t="shared" si="220"/>
        <v>41789.605138888895</v>
      </c>
      <c r="T2340" s="14">
        <f t="shared" si="221"/>
        <v>41819.605138888895</v>
      </c>
    </row>
    <row r="2341" spans="1:20" ht="4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2">
        <f t="shared" si="216"/>
        <v>2.9420799999999998</v>
      </c>
      <c r="P2341" s="10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3">
        <f t="shared" si="220"/>
        <v>42692.508206018516</v>
      </c>
      <c r="T2341" s="14">
        <f t="shared" si="221"/>
        <v>42723.040972222225</v>
      </c>
    </row>
    <row r="2342" spans="1:20" ht="4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2">
        <f t="shared" si="216"/>
        <v>1.0577749999999999</v>
      </c>
      <c r="P2342" s="10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3">
        <f t="shared" si="220"/>
        <v>42643.351134259261</v>
      </c>
      <c r="T2342" s="14">
        <f t="shared" si="221"/>
        <v>42673.351134259261</v>
      </c>
    </row>
    <row r="2343" spans="1:20" ht="4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2">
        <f t="shared" si="216"/>
        <v>0</v>
      </c>
      <c r="P2343" s="10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3">
        <f t="shared" si="220"/>
        <v>42167.522037037044</v>
      </c>
      <c r="T2343" s="14">
        <f t="shared" si="221"/>
        <v>42197.522037037044</v>
      </c>
    </row>
    <row r="2344" spans="1:20" ht="48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2">
        <f t="shared" si="216"/>
        <v>0</v>
      </c>
      <c r="P2344" s="10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3">
        <f t="shared" si="220"/>
        <v>41897.410532407412</v>
      </c>
      <c r="T2344" s="14">
        <f t="shared" si="221"/>
        <v>41917.916666666672</v>
      </c>
    </row>
    <row r="2345" spans="1:20" ht="4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2">
        <f t="shared" si="216"/>
        <v>0.03</v>
      </c>
      <c r="P2345" s="10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3">
        <f t="shared" si="220"/>
        <v>42327.533622685187</v>
      </c>
      <c r="T2345" s="14">
        <f t="shared" si="221"/>
        <v>42377.532638888886</v>
      </c>
    </row>
    <row r="2346" spans="1:20" ht="48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2">
        <f t="shared" si="216"/>
        <v>1E-3</v>
      </c>
      <c r="P2346" s="10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3">
        <f t="shared" si="220"/>
        <v>42515.435983796298</v>
      </c>
      <c r="T2346" s="14">
        <f t="shared" si="221"/>
        <v>42545.435983796298</v>
      </c>
    </row>
    <row r="2347" spans="1:20" ht="4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2">
        <f t="shared" si="216"/>
        <v>0</v>
      </c>
      <c r="P2347" s="10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3">
        <f t="shared" si="220"/>
        <v>42059.710138888891</v>
      </c>
      <c r="T2347" s="14">
        <f t="shared" si="221"/>
        <v>42094.693749999999</v>
      </c>
    </row>
    <row r="2348" spans="1:20" ht="4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2">
        <f t="shared" si="216"/>
        <v>6.4999999999999997E-4</v>
      </c>
      <c r="P2348" s="10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3">
        <f t="shared" si="220"/>
        <v>42615.507303240745</v>
      </c>
      <c r="T2348" s="14">
        <f t="shared" si="221"/>
        <v>42660.507303240745</v>
      </c>
    </row>
    <row r="2349" spans="1:20" ht="4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2">
        <f t="shared" si="216"/>
        <v>1.4999999999999999E-2</v>
      </c>
      <c r="P2349" s="10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3">
        <f t="shared" si="220"/>
        <v>42577.315694444442</v>
      </c>
      <c r="T2349" s="14">
        <f t="shared" si="221"/>
        <v>42607.315694444442</v>
      </c>
    </row>
    <row r="2350" spans="1:20" ht="4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2">
        <f t="shared" si="216"/>
        <v>3.8571428571428572E-3</v>
      </c>
      <c r="P2350" s="10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3">
        <f t="shared" si="220"/>
        <v>42360.640486111115</v>
      </c>
      <c r="T2350" s="14">
        <f t="shared" si="221"/>
        <v>42420.640486111115</v>
      </c>
    </row>
    <row r="2351" spans="1:20" ht="4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2">
        <f t="shared" si="216"/>
        <v>0</v>
      </c>
      <c r="P2351" s="10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3">
        <f t="shared" si="220"/>
        <v>42198.484120370376</v>
      </c>
      <c r="T2351" s="14">
        <f t="shared" si="221"/>
        <v>42227.484120370376</v>
      </c>
    </row>
    <row r="2352" spans="1:20" ht="32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2">
        <f t="shared" si="216"/>
        <v>0</v>
      </c>
      <c r="P2352" s="10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3">
        <f t="shared" si="220"/>
        <v>42708.550578703704</v>
      </c>
      <c r="T2352" s="14">
        <f t="shared" si="221"/>
        <v>42738.550578703704</v>
      </c>
    </row>
    <row r="2353" spans="1:20" ht="32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2">
        <f t="shared" si="216"/>
        <v>5.7142857142857143E-3</v>
      </c>
      <c r="P2353" s="10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3">
        <f t="shared" si="220"/>
        <v>42093.809479166674</v>
      </c>
      <c r="T2353" s="14">
        <f t="shared" si="221"/>
        <v>42123.809479166674</v>
      </c>
    </row>
    <row r="2354" spans="1:20" ht="4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2">
        <f t="shared" si="216"/>
        <v>0</v>
      </c>
      <c r="P2354" s="10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3">
        <f t="shared" si="220"/>
        <v>42101.342037037037</v>
      </c>
      <c r="T2354" s="14">
        <f t="shared" si="221"/>
        <v>42161.342037037037</v>
      </c>
    </row>
    <row r="2355" spans="1:20" ht="4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2">
        <f t="shared" si="216"/>
        <v>0</v>
      </c>
      <c r="P2355" s="10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3">
        <f t="shared" si="220"/>
        <v>42103.384513888894</v>
      </c>
      <c r="T2355" s="14">
        <f t="shared" si="221"/>
        <v>42115.384513888894</v>
      </c>
    </row>
    <row r="2356" spans="1:20" ht="4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2">
        <f t="shared" si="216"/>
        <v>7.1428571428571429E-4</v>
      </c>
      <c r="P2356" s="10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3">
        <f t="shared" si="220"/>
        <v>41954.431250000001</v>
      </c>
      <c r="T2356" s="14">
        <f t="shared" si="221"/>
        <v>42014.431250000001</v>
      </c>
    </row>
    <row r="2357" spans="1:20" ht="4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2">
        <f t="shared" si="216"/>
        <v>6.875E-3</v>
      </c>
      <c r="P2357" s="10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3">
        <f t="shared" si="220"/>
        <v>42096.626574074078</v>
      </c>
      <c r="T2357" s="14">
        <f t="shared" si="221"/>
        <v>42126.626574074078</v>
      </c>
    </row>
    <row r="2358" spans="1:20" ht="32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2">
        <f t="shared" si="216"/>
        <v>0</v>
      </c>
      <c r="P2358" s="10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3">
        <f t="shared" si="220"/>
        <v>42130.491944444446</v>
      </c>
      <c r="T2358" s="14">
        <f t="shared" si="221"/>
        <v>42160.491944444446</v>
      </c>
    </row>
    <row r="2359" spans="1:20" ht="32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2">
        <f t="shared" si="216"/>
        <v>0</v>
      </c>
      <c r="P2359" s="10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3">
        <f t="shared" si="220"/>
        <v>42264.328449074077</v>
      </c>
      <c r="T2359" s="14">
        <f t="shared" si="221"/>
        <v>42294.328449074077</v>
      </c>
    </row>
    <row r="2360" spans="1:20" ht="4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2">
        <f t="shared" si="216"/>
        <v>0</v>
      </c>
      <c r="P2360" s="10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3">
        <f t="shared" si="220"/>
        <v>41978.63930555556</v>
      </c>
      <c r="T2360" s="14">
        <f t="shared" si="221"/>
        <v>42034.73541666667</v>
      </c>
    </row>
    <row r="2361" spans="1:20" ht="4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2">
        <f t="shared" si="216"/>
        <v>0.14680000000000001</v>
      </c>
      <c r="P2361" s="10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3">
        <f t="shared" si="220"/>
        <v>42159.357916666668</v>
      </c>
      <c r="T2361" s="14">
        <f t="shared" si="221"/>
        <v>42219.357916666668</v>
      </c>
    </row>
    <row r="2362" spans="1:20" ht="4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2">
        <f t="shared" si="216"/>
        <v>4.0000000000000002E-4</v>
      </c>
      <c r="P2362" s="10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3">
        <f t="shared" si="220"/>
        <v>42377.415277777785</v>
      </c>
      <c r="T2362" s="14">
        <f t="shared" si="221"/>
        <v>42407.415277777785</v>
      </c>
    </row>
    <row r="2363" spans="1:20" ht="48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2">
        <f t="shared" si="216"/>
        <v>0</v>
      </c>
      <c r="P2363" s="10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3">
        <f t="shared" si="220"/>
        <v>42466.567222222227</v>
      </c>
      <c r="T2363" s="14">
        <f t="shared" si="221"/>
        <v>42490.625000000007</v>
      </c>
    </row>
    <row r="2364" spans="1:20" ht="32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2">
        <f t="shared" si="216"/>
        <v>0.2857142857142857</v>
      </c>
      <c r="P2364" s="10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3">
        <f t="shared" si="220"/>
        <v>41954.396643518521</v>
      </c>
      <c r="T2364" s="14">
        <f t="shared" si="221"/>
        <v>41984.396643518521</v>
      </c>
    </row>
    <row r="2365" spans="1:20" ht="48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2">
        <f t="shared" si="216"/>
        <v>0</v>
      </c>
      <c r="P2365" s="10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3">
        <f t="shared" si="220"/>
        <v>42321.719907407409</v>
      </c>
      <c r="T2365" s="14">
        <f t="shared" si="221"/>
        <v>42366.719907407409</v>
      </c>
    </row>
    <row r="2366" spans="1:20" ht="32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2">
        <f t="shared" si="216"/>
        <v>0</v>
      </c>
      <c r="P2366" s="10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3">
        <f t="shared" si="220"/>
        <v>42248.643009259256</v>
      </c>
      <c r="T2366" s="14">
        <f t="shared" si="221"/>
        <v>42303.643009259256</v>
      </c>
    </row>
    <row r="2367" spans="1:20" ht="4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2">
        <f t="shared" si="216"/>
        <v>0</v>
      </c>
      <c r="P2367" s="10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3">
        <f t="shared" si="220"/>
        <v>42346.444733796299</v>
      </c>
      <c r="T2367" s="14">
        <f t="shared" si="221"/>
        <v>42386.666666666664</v>
      </c>
    </row>
    <row r="2368" spans="1:20" ht="4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2">
        <f t="shared" si="216"/>
        <v>0.1052</v>
      </c>
      <c r="P2368" s="10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3">
        <f t="shared" si="220"/>
        <v>42268.239965277775</v>
      </c>
      <c r="T2368" s="14">
        <f t="shared" si="221"/>
        <v>42298.239965277775</v>
      </c>
    </row>
    <row r="2369" spans="1:20" ht="4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2">
        <f t="shared" si="216"/>
        <v>1.34E-2</v>
      </c>
      <c r="P2369" s="10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3">
        <f t="shared" si="220"/>
        <v>42425.678425925929</v>
      </c>
      <c r="T2369" s="14">
        <f t="shared" si="221"/>
        <v>42485.636759259265</v>
      </c>
    </row>
    <row r="2370" spans="1:20" ht="4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2">
        <f t="shared" si="216"/>
        <v>2.5000000000000001E-3</v>
      </c>
      <c r="P2370" s="10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3">
        <f t="shared" si="220"/>
        <v>42063.430150462962</v>
      </c>
      <c r="T2370" s="14">
        <f t="shared" si="221"/>
        <v>42108.388483796298</v>
      </c>
    </row>
    <row r="2371" spans="1:20" ht="4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2">
        <f t="shared" ref="O2371:O2434" si="222">E2371/D2371</f>
        <v>0</v>
      </c>
      <c r="P2371" s="10" t="e">
        <f t="shared" ref="P2371:P2434" si="223">E2371/L2371</f>
        <v>#DIV/0!</v>
      </c>
      <c r="Q2371" s="3" t="str">
        <f t="shared" ref="Q2371:Q2434" si="224">LEFT(N2371,FIND("/",N2371)-1)</f>
        <v>technology</v>
      </c>
      <c r="R2371" s="3" t="str">
        <f t="shared" ref="R2371:R2434" si="225">RIGHT(N2371,LEN(N2371)-FIND("/",N2371))</f>
        <v>web</v>
      </c>
      <c r="S2371" s="13">
        <f t="shared" ref="S2371:S2434" si="226">(J2371/86400)+25569+(-7/24)</f>
        <v>42380.520960648151</v>
      </c>
      <c r="T2371" s="14">
        <f t="shared" ref="T2371:T2434" si="227">(I2371/86400)+25569+(-7/24)</f>
        <v>42410.520960648151</v>
      </c>
    </row>
    <row r="2372" spans="1:20" ht="48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2">
        <f t="shared" si="222"/>
        <v>3.2799999999999999E-3</v>
      </c>
      <c r="P2372" s="10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3">
        <f t="shared" si="226"/>
        <v>41960.897465277776</v>
      </c>
      <c r="T2372" s="14">
        <f t="shared" si="227"/>
        <v>41990.897465277776</v>
      </c>
    </row>
    <row r="2373" spans="1:20" ht="4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2">
        <f t="shared" si="222"/>
        <v>0</v>
      </c>
      <c r="P2373" s="10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3">
        <f t="shared" si="226"/>
        <v>42150.486064814817</v>
      </c>
      <c r="T2373" s="14">
        <f t="shared" si="227"/>
        <v>42180.486064814817</v>
      </c>
    </row>
    <row r="2374" spans="1:20" ht="4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2">
        <f t="shared" si="222"/>
        <v>3.272727272727273E-2</v>
      </c>
      <c r="P2374" s="10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3">
        <f t="shared" si="226"/>
        <v>42087.777442129627</v>
      </c>
      <c r="T2374" s="14">
        <f t="shared" si="227"/>
        <v>42117.777442129627</v>
      </c>
    </row>
    <row r="2375" spans="1:20" ht="32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2">
        <f t="shared" si="222"/>
        <v>5.8823529411764708E-5</v>
      </c>
      <c r="P2375" s="10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3">
        <f t="shared" si="226"/>
        <v>42215.370648148149</v>
      </c>
      <c r="T2375" s="14">
        <f t="shared" si="227"/>
        <v>42245.370648148149</v>
      </c>
    </row>
    <row r="2376" spans="1:20" ht="48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2">
        <f t="shared" si="222"/>
        <v>4.5454545454545455E-4</v>
      </c>
      <c r="P2376" s="10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3">
        <f t="shared" si="226"/>
        <v>42017.551620370374</v>
      </c>
      <c r="T2376" s="14">
        <f t="shared" si="227"/>
        <v>42047.551620370374</v>
      </c>
    </row>
    <row r="2377" spans="1:20" ht="48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2">
        <f t="shared" si="222"/>
        <v>0</v>
      </c>
      <c r="P2377" s="10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3">
        <f t="shared" si="226"/>
        <v>42592.544409722228</v>
      </c>
      <c r="T2377" s="14">
        <f t="shared" si="227"/>
        <v>42622.544409722228</v>
      </c>
    </row>
    <row r="2378" spans="1:20" ht="4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2">
        <f t="shared" si="222"/>
        <v>0.10877666666666666</v>
      </c>
      <c r="P2378" s="10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3">
        <f t="shared" si="226"/>
        <v>42318.63386574074</v>
      </c>
      <c r="T2378" s="14">
        <f t="shared" si="227"/>
        <v>42348.63386574074</v>
      </c>
    </row>
    <row r="2379" spans="1:20" ht="4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2">
        <f t="shared" si="222"/>
        <v>0</v>
      </c>
      <c r="P2379" s="10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3">
        <f t="shared" si="226"/>
        <v>42669.578506944446</v>
      </c>
      <c r="T2379" s="14">
        <f t="shared" si="227"/>
        <v>42699.620173611118</v>
      </c>
    </row>
    <row r="2380" spans="1:20" ht="32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2">
        <f t="shared" si="222"/>
        <v>0</v>
      </c>
      <c r="P2380" s="10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3">
        <f t="shared" si="226"/>
        <v>42212.721412037041</v>
      </c>
      <c r="T2380" s="14">
        <f t="shared" si="227"/>
        <v>42241.721412037041</v>
      </c>
    </row>
    <row r="2381" spans="1:20" ht="32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2">
        <f t="shared" si="222"/>
        <v>0</v>
      </c>
      <c r="P2381" s="10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3">
        <f t="shared" si="226"/>
        <v>42236.724722222229</v>
      </c>
      <c r="T2381" s="14">
        <f t="shared" si="227"/>
        <v>42281.724722222229</v>
      </c>
    </row>
    <row r="2382" spans="1:20" ht="4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2">
        <f t="shared" si="222"/>
        <v>3.6666666666666666E-3</v>
      </c>
      <c r="P2382" s="10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3">
        <f t="shared" si="226"/>
        <v>42248.501643518517</v>
      </c>
      <c r="T2382" s="14">
        <f t="shared" si="227"/>
        <v>42278.501643518517</v>
      </c>
    </row>
    <row r="2383" spans="1:20" ht="4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2">
        <f t="shared" si="222"/>
        <v>1.8193398957730169E-2</v>
      </c>
      <c r="P2383" s="10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3">
        <f t="shared" si="226"/>
        <v>42074.644074074073</v>
      </c>
      <c r="T2383" s="14">
        <f t="shared" si="227"/>
        <v>42104.644074074073</v>
      </c>
    </row>
    <row r="2384" spans="1:20" ht="64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2">
        <f t="shared" si="222"/>
        <v>2.5000000000000001E-2</v>
      </c>
      <c r="P2384" s="10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3">
        <f t="shared" si="226"/>
        <v>42194.895868055559</v>
      </c>
      <c r="T2384" s="14">
        <f t="shared" si="227"/>
        <v>42219.895868055559</v>
      </c>
    </row>
    <row r="2385" spans="1:20" ht="4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2">
        <f t="shared" si="222"/>
        <v>4.3499999999999997E-2</v>
      </c>
      <c r="P2385" s="10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3">
        <f t="shared" si="226"/>
        <v>42026.765127314815</v>
      </c>
      <c r="T2385" s="14">
        <f t="shared" si="227"/>
        <v>42056.765127314815</v>
      </c>
    </row>
    <row r="2386" spans="1:20" ht="48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2">
        <f t="shared" si="222"/>
        <v>8.0000000000000002E-3</v>
      </c>
      <c r="P2386" s="10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3">
        <f t="shared" si="226"/>
        <v>41926.775960648149</v>
      </c>
      <c r="T2386" s="14">
        <f t="shared" si="227"/>
        <v>41956.81762731482</v>
      </c>
    </row>
    <row r="2387" spans="1:20" ht="4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2">
        <f t="shared" si="222"/>
        <v>1.2123076923076924E-2</v>
      </c>
      <c r="P2387" s="10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3">
        <f t="shared" si="226"/>
        <v>42191.410092592596</v>
      </c>
      <c r="T2387" s="14">
        <f t="shared" si="227"/>
        <v>42221.410092592596</v>
      </c>
    </row>
    <row r="2388" spans="1:20" ht="4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2">
        <f t="shared" si="222"/>
        <v>0</v>
      </c>
      <c r="P2388" s="10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3">
        <f t="shared" si="226"/>
        <v>41954.546574074076</v>
      </c>
      <c r="T2388" s="14">
        <f t="shared" si="227"/>
        <v>42014.546574074076</v>
      </c>
    </row>
    <row r="2389" spans="1:20" ht="48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2">
        <f t="shared" si="222"/>
        <v>6.8399999999999997E-3</v>
      </c>
      <c r="P2389" s="10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3">
        <f t="shared" si="226"/>
        <v>42528.334953703707</v>
      </c>
      <c r="T2389" s="14">
        <f t="shared" si="227"/>
        <v>42573.334953703707</v>
      </c>
    </row>
    <row r="2390" spans="1:20" ht="4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2">
        <f t="shared" si="222"/>
        <v>1.2513513513513513E-2</v>
      </c>
      <c r="P2390" s="10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3">
        <f t="shared" si="226"/>
        <v>41989.562025462968</v>
      </c>
      <c r="T2390" s="14">
        <f t="shared" si="227"/>
        <v>42019.520138888889</v>
      </c>
    </row>
    <row r="2391" spans="1:20" ht="48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2">
        <f t="shared" si="222"/>
        <v>1.8749999999999999E-3</v>
      </c>
      <c r="P2391" s="10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3">
        <f t="shared" si="226"/>
        <v>42179.361712962964</v>
      </c>
      <c r="T2391" s="14">
        <f t="shared" si="227"/>
        <v>42210.624305555561</v>
      </c>
    </row>
    <row r="2392" spans="1:20" ht="4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2">
        <f t="shared" si="222"/>
        <v>0</v>
      </c>
      <c r="P2392" s="10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3">
        <f t="shared" si="226"/>
        <v>41967.970648148148</v>
      </c>
      <c r="T2392" s="14">
        <f t="shared" si="227"/>
        <v>42007.970648148148</v>
      </c>
    </row>
    <row r="2393" spans="1:20" ht="32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2">
        <f t="shared" si="222"/>
        <v>1.25E-3</v>
      </c>
      <c r="P2393" s="10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3">
        <f t="shared" si="226"/>
        <v>42064.502824074072</v>
      </c>
      <c r="T2393" s="14">
        <f t="shared" si="227"/>
        <v>42094.461157407415</v>
      </c>
    </row>
    <row r="2394" spans="1:20" ht="48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2">
        <f t="shared" si="222"/>
        <v>0</v>
      </c>
      <c r="P2394" s="10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3">
        <f t="shared" si="226"/>
        <v>42275.828969907408</v>
      </c>
      <c r="T2394" s="14">
        <f t="shared" si="227"/>
        <v>42305.828969907408</v>
      </c>
    </row>
    <row r="2395" spans="1:20" ht="4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2">
        <f t="shared" si="222"/>
        <v>5.0000000000000001E-4</v>
      </c>
      <c r="P2395" s="10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3">
        <f t="shared" si="226"/>
        <v>42194.356678240743</v>
      </c>
      <c r="T2395" s="14">
        <f t="shared" si="227"/>
        <v>42224.356678240743</v>
      </c>
    </row>
    <row r="2396" spans="1:20" ht="4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2">
        <f t="shared" si="222"/>
        <v>5.9999999999999995E-4</v>
      </c>
      <c r="P2396" s="10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3">
        <f t="shared" si="226"/>
        <v>42031.070520833331</v>
      </c>
      <c r="T2396" s="14">
        <f t="shared" si="227"/>
        <v>42061.070520833331</v>
      </c>
    </row>
    <row r="2397" spans="1:20" ht="4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2">
        <f t="shared" si="222"/>
        <v>0</v>
      </c>
      <c r="P2397" s="10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3">
        <f t="shared" si="226"/>
        <v>42716.829710648155</v>
      </c>
      <c r="T2397" s="14">
        <f t="shared" si="227"/>
        <v>42745.081250000003</v>
      </c>
    </row>
    <row r="2398" spans="1:20" ht="4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2">
        <f t="shared" si="222"/>
        <v>2E-3</v>
      </c>
      <c r="P2398" s="10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3">
        <f t="shared" si="226"/>
        <v>42262.557384259264</v>
      </c>
      <c r="T2398" s="14">
        <f t="shared" si="227"/>
        <v>42292.557384259264</v>
      </c>
    </row>
    <row r="2399" spans="1:20" ht="4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2">
        <f t="shared" si="222"/>
        <v>0</v>
      </c>
      <c r="P2399" s="10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3">
        <f t="shared" si="226"/>
        <v>41976.593240740745</v>
      </c>
      <c r="T2399" s="14">
        <f t="shared" si="227"/>
        <v>42006.593240740745</v>
      </c>
    </row>
    <row r="2400" spans="1:20" ht="4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2">
        <f t="shared" si="222"/>
        <v>0</v>
      </c>
      <c r="P2400" s="10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3">
        <f t="shared" si="226"/>
        <v>42157.624814814822</v>
      </c>
      <c r="T2400" s="14">
        <f t="shared" si="227"/>
        <v>42187.624814814822</v>
      </c>
    </row>
    <row r="2401" spans="1:20" ht="4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2">
        <f t="shared" si="222"/>
        <v>0</v>
      </c>
      <c r="P2401" s="10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3">
        <f t="shared" si="226"/>
        <v>41956.561412037037</v>
      </c>
      <c r="T2401" s="14">
        <f t="shared" si="227"/>
        <v>41991.561412037037</v>
      </c>
    </row>
    <row r="2402" spans="1:20" ht="4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2">
        <f t="shared" si="222"/>
        <v>0</v>
      </c>
      <c r="P2402" s="10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3">
        <f t="shared" si="226"/>
        <v>42443.976435185185</v>
      </c>
      <c r="T2402" s="14">
        <f t="shared" si="227"/>
        <v>42473.976435185185</v>
      </c>
    </row>
    <row r="2403" spans="1:20" ht="4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2">
        <f t="shared" si="222"/>
        <v>7.1785714285714283E-3</v>
      </c>
      <c r="P2403" s="10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3">
        <f t="shared" si="226"/>
        <v>42374.531203703707</v>
      </c>
      <c r="T2403" s="14">
        <f t="shared" si="227"/>
        <v>42434.531203703707</v>
      </c>
    </row>
    <row r="2404" spans="1:20" ht="16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2">
        <f t="shared" si="222"/>
        <v>4.3333333333333331E-3</v>
      </c>
      <c r="P2404" s="10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3">
        <f t="shared" si="226"/>
        <v>42107.388090277782</v>
      </c>
      <c r="T2404" s="14">
        <f t="shared" si="227"/>
        <v>42137.388090277782</v>
      </c>
    </row>
    <row r="2405" spans="1:20" ht="4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2">
        <f t="shared" si="222"/>
        <v>0.16833333333333333</v>
      </c>
      <c r="P2405" s="10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3">
        <f t="shared" si="226"/>
        <v>42399.590949074081</v>
      </c>
      <c r="T2405" s="14">
        <f t="shared" si="227"/>
        <v>42459.54928240741</v>
      </c>
    </row>
    <row r="2406" spans="1:20" ht="4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2">
        <f t="shared" si="222"/>
        <v>0</v>
      </c>
      <c r="P2406" s="10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3">
        <f t="shared" si="226"/>
        <v>42341.747766203705</v>
      </c>
      <c r="T2406" s="14">
        <f t="shared" si="227"/>
        <v>42371.747766203705</v>
      </c>
    </row>
    <row r="2407" spans="1:20" ht="32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2">
        <f t="shared" si="222"/>
        <v>0.22520000000000001</v>
      </c>
      <c r="P2407" s="10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3">
        <f t="shared" si="226"/>
        <v>42595.293692129628</v>
      </c>
      <c r="T2407" s="14">
        <f t="shared" si="227"/>
        <v>42616.293692129628</v>
      </c>
    </row>
    <row r="2408" spans="1:20" ht="4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2">
        <f t="shared" si="222"/>
        <v>0.41384615384615386</v>
      </c>
      <c r="P2408" s="10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3">
        <f t="shared" si="226"/>
        <v>41982.819328703707</v>
      </c>
      <c r="T2408" s="14">
        <f t="shared" si="227"/>
        <v>42022.819328703707</v>
      </c>
    </row>
    <row r="2409" spans="1:20" ht="64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2">
        <f t="shared" si="222"/>
        <v>0.25259090909090909</v>
      </c>
      <c r="P2409" s="10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3">
        <f t="shared" si="226"/>
        <v>42082.283888888887</v>
      </c>
      <c r="T2409" s="14">
        <f t="shared" si="227"/>
        <v>42104.958333333336</v>
      </c>
    </row>
    <row r="2410" spans="1:20" ht="32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2">
        <f t="shared" si="222"/>
        <v>2E-3</v>
      </c>
      <c r="P2410" s="10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3">
        <f t="shared" si="226"/>
        <v>41918.849039351851</v>
      </c>
      <c r="T2410" s="14">
        <f t="shared" si="227"/>
        <v>41948.890706018523</v>
      </c>
    </row>
    <row r="2411" spans="1:20" ht="32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2">
        <f t="shared" si="222"/>
        <v>1.84E-2</v>
      </c>
      <c r="P2411" s="10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3">
        <f t="shared" si="226"/>
        <v>42204.584201388891</v>
      </c>
      <c r="T2411" s="14">
        <f t="shared" si="227"/>
        <v>42234.584201388891</v>
      </c>
    </row>
    <row r="2412" spans="1:20" ht="64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2">
        <f t="shared" si="222"/>
        <v>0</v>
      </c>
      <c r="P2412" s="10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3">
        <f t="shared" si="226"/>
        <v>42224.116608796299</v>
      </c>
      <c r="T2412" s="14">
        <f t="shared" si="227"/>
        <v>42254.116608796299</v>
      </c>
    </row>
    <row r="2413" spans="1:20" ht="48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2">
        <f t="shared" si="222"/>
        <v>6.0400000000000002E-3</v>
      </c>
      <c r="P2413" s="10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3">
        <f t="shared" si="226"/>
        <v>42211.440763888888</v>
      </c>
      <c r="T2413" s="14">
        <f t="shared" si="227"/>
        <v>42241.440763888888</v>
      </c>
    </row>
    <row r="2414" spans="1:20" ht="48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2">
        <f t="shared" si="222"/>
        <v>0</v>
      </c>
      <c r="P2414" s="10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3">
        <f t="shared" si="226"/>
        <v>42655.445289351854</v>
      </c>
      <c r="T2414" s="14">
        <f t="shared" si="227"/>
        <v>42700.486956018525</v>
      </c>
    </row>
    <row r="2415" spans="1:20" ht="4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2">
        <f t="shared" si="222"/>
        <v>8.3333333333333332E-3</v>
      </c>
      <c r="P2415" s="10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3">
        <f t="shared" si="226"/>
        <v>41759.818078703705</v>
      </c>
      <c r="T2415" s="14">
        <f t="shared" si="227"/>
        <v>41790.6875</v>
      </c>
    </row>
    <row r="2416" spans="1:20" ht="4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2">
        <f t="shared" si="222"/>
        <v>3.0666666666666665E-2</v>
      </c>
      <c r="P2416" s="10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3">
        <f t="shared" si="226"/>
        <v>42198.40347222222</v>
      </c>
      <c r="T2416" s="14">
        <f t="shared" si="227"/>
        <v>42237.874305555561</v>
      </c>
    </row>
    <row r="2417" spans="1:20" ht="4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2">
        <f t="shared" si="222"/>
        <v>5.5833333333333334E-3</v>
      </c>
      <c r="P2417" s="10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3">
        <f t="shared" si="226"/>
        <v>42536.571134259262</v>
      </c>
      <c r="T2417" s="14">
        <f t="shared" si="227"/>
        <v>42566.571134259262</v>
      </c>
    </row>
    <row r="2418" spans="1:20" ht="4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2">
        <f t="shared" si="222"/>
        <v>2.5000000000000001E-4</v>
      </c>
      <c r="P2418" s="10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3">
        <f t="shared" si="226"/>
        <v>42019.446099537039</v>
      </c>
      <c r="T2418" s="14">
        <f t="shared" si="227"/>
        <v>42077.333333333336</v>
      </c>
    </row>
    <row r="2419" spans="1:20" ht="4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2">
        <f t="shared" si="222"/>
        <v>0</v>
      </c>
      <c r="P2419" s="10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3">
        <f t="shared" si="226"/>
        <v>41831.592442129629</v>
      </c>
      <c r="T2419" s="14">
        <f t="shared" si="227"/>
        <v>41861.592442129629</v>
      </c>
    </row>
    <row r="2420" spans="1:20" ht="16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2">
        <f t="shared" si="222"/>
        <v>2.0000000000000001E-4</v>
      </c>
      <c r="P2420" s="10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3">
        <f t="shared" si="226"/>
        <v>42027.565324074072</v>
      </c>
      <c r="T2420" s="14">
        <f t="shared" si="227"/>
        <v>42087.523657407415</v>
      </c>
    </row>
    <row r="2421" spans="1:20" ht="48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2">
        <f t="shared" si="222"/>
        <v>0</v>
      </c>
      <c r="P2421" s="10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3">
        <f t="shared" si="226"/>
        <v>41993.446631944447</v>
      </c>
      <c r="T2421" s="14">
        <f t="shared" si="227"/>
        <v>42053.446631944447</v>
      </c>
    </row>
    <row r="2422" spans="1:20" ht="4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2">
        <f t="shared" si="222"/>
        <v>0.14825133372851215</v>
      </c>
      <c r="P2422" s="10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3">
        <f t="shared" si="226"/>
        <v>41892.737210648149</v>
      </c>
      <c r="T2422" s="14">
        <f t="shared" si="227"/>
        <v>41952.778877314813</v>
      </c>
    </row>
    <row r="2423" spans="1:20" ht="32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2">
        <f t="shared" si="222"/>
        <v>1.6666666666666666E-4</v>
      </c>
      <c r="P2423" s="10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3">
        <f t="shared" si="226"/>
        <v>42026.395787037043</v>
      </c>
      <c r="T2423" s="14">
        <f t="shared" si="227"/>
        <v>42056.395787037043</v>
      </c>
    </row>
    <row r="2424" spans="1:20" ht="32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2">
        <f t="shared" si="222"/>
        <v>2E-3</v>
      </c>
      <c r="P2424" s="10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3">
        <f t="shared" si="226"/>
        <v>42044.433287037034</v>
      </c>
      <c r="T2424" s="14">
        <f t="shared" si="227"/>
        <v>42074.391620370377</v>
      </c>
    </row>
    <row r="2425" spans="1:20" ht="4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2">
        <f t="shared" si="222"/>
        <v>1.3333333333333334E-4</v>
      </c>
      <c r="P2425" s="10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3">
        <f t="shared" si="226"/>
        <v>41974.413078703707</v>
      </c>
      <c r="T2425" s="14">
        <f t="shared" si="227"/>
        <v>42004.413078703707</v>
      </c>
    </row>
    <row r="2426" spans="1:20" ht="32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2">
        <f t="shared" si="222"/>
        <v>1.24E-2</v>
      </c>
      <c r="P2426" s="10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3">
        <f t="shared" si="226"/>
        <v>41909.600787037038</v>
      </c>
      <c r="T2426" s="14">
        <f t="shared" si="227"/>
        <v>41939.600787037038</v>
      </c>
    </row>
    <row r="2427" spans="1:20" ht="4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2">
        <f t="shared" si="222"/>
        <v>2.8571428571428574E-4</v>
      </c>
      <c r="P2427" s="10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3">
        <f t="shared" si="226"/>
        <v>42502.622094907412</v>
      </c>
      <c r="T2427" s="14">
        <f t="shared" si="227"/>
        <v>42517.62777777778</v>
      </c>
    </row>
    <row r="2428" spans="1:20" ht="4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2">
        <f t="shared" si="222"/>
        <v>0</v>
      </c>
      <c r="P2428" s="10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3">
        <f t="shared" si="226"/>
        <v>42163.878379629634</v>
      </c>
      <c r="T2428" s="14">
        <f t="shared" si="227"/>
        <v>42223.878379629634</v>
      </c>
    </row>
    <row r="2429" spans="1:20" ht="32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2">
        <f t="shared" si="222"/>
        <v>2.0000000000000002E-5</v>
      </c>
      <c r="P2429" s="10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3">
        <f t="shared" si="226"/>
        <v>42412.027002314819</v>
      </c>
      <c r="T2429" s="14">
        <f t="shared" si="227"/>
        <v>42451.985335648154</v>
      </c>
    </row>
    <row r="2430" spans="1:20" ht="32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2">
        <f t="shared" si="222"/>
        <v>2.8571428571428571E-5</v>
      </c>
      <c r="P2430" s="10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3">
        <f t="shared" si="226"/>
        <v>42045.492488425931</v>
      </c>
      <c r="T2430" s="14">
        <f t="shared" si="227"/>
        <v>42075.450821759259</v>
      </c>
    </row>
    <row r="2431" spans="1:20" ht="4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2">
        <f t="shared" si="222"/>
        <v>1.4321428571428572E-2</v>
      </c>
      <c r="P2431" s="10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3">
        <f t="shared" si="226"/>
        <v>42734.587569444448</v>
      </c>
      <c r="T2431" s="14">
        <f t="shared" si="227"/>
        <v>42771.405555555561</v>
      </c>
    </row>
    <row r="2432" spans="1:20" ht="48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2">
        <f t="shared" si="222"/>
        <v>7.0000000000000001E-3</v>
      </c>
      <c r="P2432" s="10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3">
        <f t="shared" si="226"/>
        <v>42381.839166666665</v>
      </c>
      <c r="T2432" s="14">
        <f t="shared" si="227"/>
        <v>42411.839166666665</v>
      </c>
    </row>
    <row r="2433" spans="1:20" ht="32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2">
        <f t="shared" si="222"/>
        <v>2.0000000000000002E-5</v>
      </c>
      <c r="P2433" s="10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3">
        <f t="shared" si="226"/>
        <v>42488.808020833334</v>
      </c>
      <c r="T2433" s="14">
        <f t="shared" si="227"/>
        <v>42548.808020833334</v>
      </c>
    </row>
    <row r="2434" spans="1:20" ht="4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2">
        <f t="shared" si="222"/>
        <v>1.4285714285714287E-4</v>
      </c>
      <c r="P2434" s="10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3">
        <f t="shared" si="226"/>
        <v>42040.927048611113</v>
      </c>
      <c r="T2434" s="14">
        <f t="shared" si="227"/>
        <v>42070.927048611113</v>
      </c>
    </row>
    <row r="2435" spans="1:20" ht="4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2">
        <f t="shared" ref="O2435:O2498" si="228">E2435/D2435</f>
        <v>0</v>
      </c>
      <c r="P2435" s="10" t="e">
        <f t="shared" ref="P2435:P2498" si="229">E2435/L2435</f>
        <v>#DIV/0!</v>
      </c>
      <c r="Q2435" s="3" t="str">
        <f t="shared" ref="Q2435:Q2498" si="230">LEFT(N2435,FIND("/",N2435)-1)</f>
        <v>food</v>
      </c>
      <c r="R2435" s="3" t="str">
        <f t="shared" ref="R2435:R2498" si="231">RIGHT(N2435,LEN(N2435)-FIND("/",N2435))</f>
        <v>food trucks</v>
      </c>
      <c r="S2435" s="13">
        <f t="shared" ref="S2435:S2498" si="232">(J2435/86400)+25569+(-7/24)</f>
        <v>42397.608136574076</v>
      </c>
      <c r="T2435" s="14">
        <f t="shared" ref="T2435:T2498" si="233">(I2435/86400)+25569+(-7/24)</f>
        <v>42427.608136574076</v>
      </c>
    </row>
    <row r="2436" spans="1:20" ht="4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2">
        <f t="shared" si="228"/>
        <v>1.2999999999999999E-3</v>
      </c>
      <c r="P2436" s="10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3">
        <f t="shared" si="232"/>
        <v>42179.894375000003</v>
      </c>
      <c r="T2436" s="14">
        <f t="shared" si="233"/>
        <v>42219.894375000003</v>
      </c>
    </row>
    <row r="2437" spans="1:20" ht="4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2">
        <f t="shared" si="228"/>
        <v>4.8960000000000002E-3</v>
      </c>
      <c r="P2437" s="10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3">
        <f t="shared" si="232"/>
        <v>42251.985949074078</v>
      </c>
      <c r="T2437" s="14">
        <f t="shared" si="233"/>
        <v>42281.985949074078</v>
      </c>
    </row>
    <row r="2438" spans="1:20" ht="4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2">
        <f t="shared" si="228"/>
        <v>3.8461538461538462E-4</v>
      </c>
      <c r="P2438" s="10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3">
        <f t="shared" si="232"/>
        <v>42338.32372685185</v>
      </c>
      <c r="T2438" s="14">
        <f t="shared" si="233"/>
        <v>42398.32372685185</v>
      </c>
    </row>
    <row r="2439" spans="1:20" ht="4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2">
        <f t="shared" si="228"/>
        <v>0</v>
      </c>
      <c r="P2439" s="10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3">
        <f t="shared" si="232"/>
        <v>42031.673472222225</v>
      </c>
      <c r="T2439" s="14">
        <f t="shared" si="233"/>
        <v>42080.458333333336</v>
      </c>
    </row>
    <row r="2440" spans="1:20" ht="48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2">
        <f t="shared" si="228"/>
        <v>3.3333333333333335E-3</v>
      </c>
      <c r="P2440" s="10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3">
        <f t="shared" si="232"/>
        <v>42285.623402777775</v>
      </c>
      <c r="T2440" s="14">
        <f t="shared" si="233"/>
        <v>42345.665069444447</v>
      </c>
    </row>
    <row r="2441" spans="1:20" ht="48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2">
        <f t="shared" si="228"/>
        <v>0</v>
      </c>
      <c r="P2441" s="10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3">
        <f t="shared" si="232"/>
        <v>42265.526956018519</v>
      </c>
      <c r="T2441" s="14">
        <f t="shared" si="233"/>
        <v>42295.526956018519</v>
      </c>
    </row>
    <row r="2442" spans="1:20" ht="32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2">
        <f t="shared" si="228"/>
        <v>2E-3</v>
      </c>
      <c r="P2442" s="10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3">
        <f t="shared" si="232"/>
        <v>42383.60778935186</v>
      </c>
      <c r="T2442" s="14">
        <f t="shared" si="233"/>
        <v>42413.60778935186</v>
      </c>
    </row>
    <row r="2443" spans="1:20" ht="32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2">
        <f t="shared" si="228"/>
        <v>1.0788</v>
      </c>
      <c r="P2443" s="10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3">
        <f t="shared" si="232"/>
        <v>42186.833958333336</v>
      </c>
      <c r="T2443" s="14">
        <f t="shared" si="233"/>
        <v>42207.915972222225</v>
      </c>
    </row>
    <row r="2444" spans="1:20" ht="32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2">
        <f t="shared" si="228"/>
        <v>1.2594166666666666</v>
      </c>
      <c r="P2444" s="10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3">
        <f t="shared" si="232"/>
        <v>42052.375324074077</v>
      </c>
      <c r="T2444" s="14">
        <f t="shared" si="233"/>
        <v>42082.333657407413</v>
      </c>
    </row>
    <row r="2445" spans="1:20" ht="48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2">
        <f t="shared" si="228"/>
        <v>2.0251494999999999</v>
      </c>
      <c r="P2445" s="10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3">
        <f t="shared" si="232"/>
        <v>41836.333587962967</v>
      </c>
      <c r="T2445" s="14">
        <f t="shared" si="233"/>
        <v>41866.333587962967</v>
      </c>
    </row>
    <row r="2446" spans="1:20" ht="4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2">
        <f t="shared" si="228"/>
        <v>1.0860000000000001</v>
      </c>
      <c r="P2446" s="10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3">
        <f t="shared" si="232"/>
        <v>42485.462858796302</v>
      </c>
      <c r="T2446" s="14">
        <f t="shared" si="233"/>
        <v>42515.462858796302</v>
      </c>
    </row>
    <row r="2447" spans="1:20" ht="64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2">
        <f t="shared" si="228"/>
        <v>1.728</v>
      </c>
      <c r="P2447" s="10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3">
        <f t="shared" si="232"/>
        <v>42242.898391203707</v>
      </c>
      <c r="T2447" s="14">
        <f t="shared" si="233"/>
        <v>42272.898391203707</v>
      </c>
    </row>
    <row r="2448" spans="1:20" ht="48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2">
        <f t="shared" si="228"/>
        <v>1.6798</v>
      </c>
      <c r="P2448" s="10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3">
        <f t="shared" si="232"/>
        <v>42670.311006944445</v>
      </c>
      <c r="T2448" s="14">
        <f t="shared" si="233"/>
        <v>42700.352673611116</v>
      </c>
    </row>
    <row r="2449" spans="1:20" ht="4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2">
        <f t="shared" si="228"/>
        <v>4.2720000000000002</v>
      </c>
      <c r="P2449" s="10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3">
        <f t="shared" si="232"/>
        <v>42654.178159722222</v>
      </c>
      <c r="T2449" s="14">
        <f t="shared" si="233"/>
        <v>42685.875000000007</v>
      </c>
    </row>
    <row r="2450" spans="1:20" ht="4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2">
        <f t="shared" si="228"/>
        <v>1.075</v>
      </c>
      <c r="P2450" s="10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3">
        <f t="shared" si="232"/>
        <v>42607.024456018517</v>
      </c>
      <c r="T2450" s="14">
        <f t="shared" si="233"/>
        <v>42612.941666666673</v>
      </c>
    </row>
    <row r="2451" spans="1:20" ht="4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2">
        <f t="shared" si="228"/>
        <v>1.08</v>
      </c>
      <c r="P2451" s="10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3">
        <f t="shared" si="232"/>
        <v>41942.850868055561</v>
      </c>
      <c r="T2451" s="14">
        <f t="shared" si="233"/>
        <v>41972.892534722225</v>
      </c>
    </row>
    <row r="2452" spans="1:20" ht="4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2">
        <f t="shared" si="228"/>
        <v>1.0153353333333335</v>
      </c>
      <c r="P2452" s="10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3">
        <f t="shared" si="232"/>
        <v>41901.780740740745</v>
      </c>
      <c r="T2452" s="14">
        <f t="shared" si="233"/>
        <v>41939.84097222222</v>
      </c>
    </row>
    <row r="2453" spans="1:20" ht="4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2">
        <f t="shared" si="228"/>
        <v>1.1545000000000001</v>
      </c>
      <c r="P2453" s="10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3">
        <f t="shared" si="232"/>
        <v>42779.616782407415</v>
      </c>
      <c r="T2453" s="14">
        <f t="shared" si="233"/>
        <v>42799.616782407415</v>
      </c>
    </row>
    <row r="2454" spans="1:20" ht="4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2">
        <f t="shared" si="228"/>
        <v>1.335</v>
      </c>
      <c r="P2454" s="10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3">
        <f t="shared" si="232"/>
        <v>42338.552083333336</v>
      </c>
      <c r="T2454" s="14">
        <f t="shared" si="233"/>
        <v>42367.666666666664</v>
      </c>
    </row>
    <row r="2455" spans="1:20" ht="4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2">
        <f t="shared" si="228"/>
        <v>1.5469999999999999</v>
      </c>
      <c r="P2455" s="10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3">
        <f t="shared" si="232"/>
        <v>42738.400567129633</v>
      </c>
      <c r="T2455" s="14">
        <f t="shared" si="233"/>
        <v>42768.400567129633</v>
      </c>
    </row>
    <row r="2456" spans="1:20" ht="4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2">
        <f t="shared" si="228"/>
        <v>1.0084571428571429</v>
      </c>
      <c r="P2456" s="10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3">
        <f t="shared" si="232"/>
        <v>42769.909814814819</v>
      </c>
      <c r="T2456" s="14">
        <f t="shared" si="233"/>
        <v>42804.909814814819</v>
      </c>
    </row>
    <row r="2457" spans="1:20" ht="4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2">
        <f t="shared" si="228"/>
        <v>1.82</v>
      </c>
      <c r="P2457" s="10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3">
        <f t="shared" si="232"/>
        <v>42452.490162037044</v>
      </c>
      <c r="T2457" s="14">
        <f t="shared" si="233"/>
        <v>42480.490162037044</v>
      </c>
    </row>
    <row r="2458" spans="1:20" ht="4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2">
        <f t="shared" si="228"/>
        <v>1.8086666666666666</v>
      </c>
      <c r="P2458" s="10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3">
        <f t="shared" si="232"/>
        <v>42761.669432870374</v>
      </c>
      <c r="T2458" s="14">
        <f t="shared" si="233"/>
        <v>42791.669432870374</v>
      </c>
    </row>
    <row r="2459" spans="1:20" ht="4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2">
        <f t="shared" si="228"/>
        <v>1.0230434782608695</v>
      </c>
      <c r="P2459" s="10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3">
        <f t="shared" si="232"/>
        <v>42423.310833333337</v>
      </c>
      <c r="T2459" s="14">
        <f t="shared" si="233"/>
        <v>42453.269166666672</v>
      </c>
    </row>
    <row r="2460" spans="1:20" ht="48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2">
        <f t="shared" si="228"/>
        <v>1.1017999999999999</v>
      </c>
      <c r="P2460" s="10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3">
        <f t="shared" si="232"/>
        <v>42495.580069444448</v>
      </c>
      <c r="T2460" s="14">
        <f t="shared" si="233"/>
        <v>42530.500000000007</v>
      </c>
    </row>
    <row r="2461" spans="1:20" ht="4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2">
        <f t="shared" si="228"/>
        <v>1.0225</v>
      </c>
      <c r="P2461" s="10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3">
        <f t="shared" si="232"/>
        <v>42407.345891203709</v>
      </c>
      <c r="T2461" s="14">
        <f t="shared" si="233"/>
        <v>42452.304224537038</v>
      </c>
    </row>
    <row r="2462" spans="1:20" ht="4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2">
        <f t="shared" si="228"/>
        <v>1.0078823529411765</v>
      </c>
      <c r="P2462" s="10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3">
        <f t="shared" si="232"/>
        <v>42703.895451388897</v>
      </c>
      <c r="T2462" s="14">
        <f t="shared" si="233"/>
        <v>42737.886805555558</v>
      </c>
    </row>
    <row r="2463" spans="1:20" ht="4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2">
        <f t="shared" si="228"/>
        <v>1.038</v>
      </c>
      <c r="P2463" s="10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3">
        <f t="shared" si="232"/>
        <v>40783.721030092594</v>
      </c>
      <c r="T2463" s="14">
        <f t="shared" si="233"/>
        <v>40816.833333333336</v>
      </c>
    </row>
    <row r="2464" spans="1:20" ht="4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2">
        <f t="shared" si="228"/>
        <v>1.1070833333333334</v>
      </c>
      <c r="P2464" s="10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3">
        <f t="shared" si="232"/>
        <v>41088.894629629634</v>
      </c>
      <c r="T2464" s="14">
        <f t="shared" si="233"/>
        <v>41108.894629629634</v>
      </c>
    </row>
    <row r="2465" spans="1:20" ht="16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2">
        <f t="shared" si="228"/>
        <v>1.1625000000000001</v>
      </c>
      <c r="P2465" s="10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3">
        <f t="shared" si="232"/>
        <v>41340.819733796299</v>
      </c>
      <c r="T2465" s="14">
        <f t="shared" si="233"/>
        <v>41380.5</v>
      </c>
    </row>
    <row r="2466" spans="1:20" ht="4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2">
        <f t="shared" si="228"/>
        <v>1.111</v>
      </c>
      <c r="P2466" s="10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3">
        <f t="shared" si="232"/>
        <v>42248.608761574076</v>
      </c>
      <c r="T2466" s="14">
        <f t="shared" si="233"/>
        <v>42277.520138888889</v>
      </c>
    </row>
    <row r="2467" spans="1:20" ht="32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2">
        <f t="shared" si="228"/>
        <v>1.8014285714285714</v>
      </c>
      <c r="P2467" s="10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3">
        <f t="shared" si="232"/>
        <v>41145.42763888889</v>
      </c>
      <c r="T2467" s="14">
        <f t="shared" si="233"/>
        <v>41175.42763888889</v>
      </c>
    </row>
    <row r="2468" spans="1:20" ht="4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2">
        <f t="shared" si="228"/>
        <v>1</v>
      </c>
      <c r="P2468" s="10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3">
        <f t="shared" si="232"/>
        <v>41372.810798611114</v>
      </c>
      <c r="T2468" s="14">
        <f t="shared" si="233"/>
        <v>41402.810798611114</v>
      </c>
    </row>
    <row r="2469" spans="1:20" ht="4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2">
        <f t="shared" si="228"/>
        <v>1.1850000000000001</v>
      </c>
      <c r="P2469" s="10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3">
        <f t="shared" si="232"/>
        <v>41025.582534722227</v>
      </c>
      <c r="T2469" s="14">
        <f t="shared" si="233"/>
        <v>41039.416666666672</v>
      </c>
    </row>
    <row r="2470" spans="1:20" ht="32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2">
        <f t="shared" si="228"/>
        <v>1.0721700000000001</v>
      </c>
      <c r="P2470" s="10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3">
        <f t="shared" si="232"/>
        <v>41173.86251157408</v>
      </c>
      <c r="T2470" s="14">
        <f t="shared" si="233"/>
        <v>41209.916666666672</v>
      </c>
    </row>
    <row r="2471" spans="1:20" ht="4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2">
        <f t="shared" si="228"/>
        <v>1.1366666666666667</v>
      </c>
      <c r="P2471" s="10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3">
        <f t="shared" si="232"/>
        <v>40557.138067129628</v>
      </c>
      <c r="T2471" s="14">
        <f t="shared" si="233"/>
        <v>40582.138067129628</v>
      </c>
    </row>
    <row r="2472" spans="1:20" ht="4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2">
        <f t="shared" si="228"/>
        <v>1.0316400000000001</v>
      </c>
      <c r="P2472" s="10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3">
        <f t="shared" si="232"/>
        <v>41022.783043981486</v>
      </c>
      <c r="T2472" s="14">
        <f t="shared" si="233"/>
        <v>41052.783043981486</v>
      </c>
    </row>
    <row r="2473" spans="1:20" ht="48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2">
        <f t="shared" si="228"/>
        <v>1.28</v>
      </c>
      <c r="P2473" s="10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3">
        <f t="shared" si="232"/>
        <v>40893.701296296298</v>
      </c>
      <c r="T2473" s="14">
        <f t="shared" si="233"/>
        <v>40933.701296296298</v>
      </c>
    </row>
    <row r="2474" spans="1:20" ht="48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2">
        <f t="shared" si="228"/>
        <v>1.3576026666666667</v>
      </c>
      <c r="P2474" s="10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3">
        <f t="shared" si="232"/>
        <v>40353.823842592596</v>
      </c>
      <c r="T2474" s="14">
        <f t="shared" si="233"/>
        <v>40424.752083333333</v>
      </c>
    </row>
    <row r="2475" spans="1:20" ht="4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2">
        <f t="shared" si="228"/>
        <v>1</v>
      </c>
      <c r="P2475" s="10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3">
        <f t="shared" si="232"/>
        <v>41193.456817129634</v>
      </c>
      <c r="T2475" s="14">
        <f t="shared" si="233"/>
        <v>41223.498483796298</v>
      </c>
    </row>
    <row r="2476" spans="1:20" ht="48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2">
        <f t="shared" si="228"/>
        <v>1.0000360000000001</v>
      </c>
      <c r="P2476" s="10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3">
        <f t="shared" si="232"/>
        <v>40416.719629629632</v>
      </c>
      <c r="T2476" s="14">
        <f t="shared" si="233"/>
        <v>40461.719629629632</v>
      </c>
    </row>
    <row r="2477" spans="1:20" ht="32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2">
        <f t="shared" si="228"/>
        <v>1.0471999999999999</v>
      </c>
      <c r="P2477" s="10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3">
        <f t="shared" si="232"/>
        <v>40309.996006944442</v>
      </c>
      <c r="T2477" s="14">
        <f t="shared" si="233"/>
        <v>40369.625</v>
      </c>
    </row>
    <row r="2478" spans="1:20" ht="4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2">
        <f t="shared" si="228"/>
        <v>1.050225</v>
      </c>
      <c r="P2478" s="10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3">
        <f t="shared" si="232"/>
        <v>41913.036689814813</v>
      </c>
      <c r="T2478" s="14">
        <f t="shared" si="233"/>
        <v>41946.078356481485</v>
      </c>
    </row>
    <row r="2479" spans="1:20" ht="32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2">
        <f t="shared" si="228"/>
        <v>1.7133333333333334</v>
      </c>
      <c r="P2479" s="10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3">
        <f t="shared" si="232"/>
        <v>41088.399826388893</v>
      </c>
      <c r="T2479" s="14">
        <f t="shared" si="233"/>
        <v>41133.399826388893</v>
      </c>
    </row>
    <row r="2480" spans="1:20" ht="48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2">
        <f t="shared" si="228"/>
        <v>1.2749999999999999</v>
      </c>
      <c r="P2480" s="10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3">
        <f t="shared" si="232"/>
        <v>41257.658715277779</v>
      </c>
      <c r="T2480" s="14">
        <f t="shared" si="233"/>
        <v>41287.658715277779</v>
      </c>
    </row>
    <row r="2481" spans="1:20" ht="32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2">
        <f t="shared" si="228"/>
        <v>1.3344333333333334</v>
      </c>
      <c r="P2481" s="10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3">
        <f t="shared" si="232"/>
        <v>41107.435115740744</v>
      </c>
      <c r="T2481" s="14">
        <f t="shared" si="233"/>
        <v>41117.791666666672</v>
      </c>
    </row>
    <row r="2482" spans="1:20" ht="4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2">
        <f t="shared" si="228"/>
        <v>1</v>
      </c>
      <c r="P2482" s="10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3">
        <f t="shared" si="232"/>
        <v>42227.644490740742</v>
      </c>
      <c r="T2482" s="14">
        <f t="shared" si="233"/>
        <v>42287.644490740742</v>
      </c>
    </row>
    <row r="2483" spans="1:20" ht="4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2">
        <f t="shared" si="228"/>
        <v>1.1291099999999998</v>
      </c>
      <c r="P2483" s="10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3">
        <f t="shared" si="232"/>
        <v>40999.354259259264</v>
      </c>
      <c r="T2483" s="14">
        <f t="shared" si="233"/>
        <v>41029.354259259264</v>
      </c>
    </row>
    <row r="2484" spans="1:20" ht="4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2">
        <f t="shared" si="228"/>
        <v>1.0009999999999999</v>
      </c>
      <c r="P2484" s="10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3">
        <f t="shared" si="232"/>
        <v>40711.490543981483</v>
      </c>
      <c r="T2484" s="14">
        <f t="shared" si="233"/>
        <v>40756.490543981483</v>
      </c>
    </row>
    <row r="2485" spans="1:20" ht="32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2">
        <f t="shared" si="228"/>
        <v>1.1372727272727272</v>
      </c>
      <c r="P2485" s="10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3">
        <f t="shared" si="232"/>
        <v>40970.458368055559</v>
      </c>
      <c r="T2485" s="14">
        <f t="shared" si="233"/>
        <v>41030.416701388887</v>
      </c>
    </row>
    <row r="2486" spans="1:20" ht="48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2">
        <f t="shared" si="228"/>
        <v>1.1931742857142855</v>
      </c>
      <c r="P2486" s="10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3">
        <f t="shared" si="232"/>
        <v>40771.625034722223</v>
      </c>
      <c r="T2486" s="14">
        <f t="shared" si="233"/>
        <v>40801.625034722223</v>
      </c>
    </row>
    <row r="2487" spans="1:20" ht="4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2">
        <f t="shared" si="228"/>
        <v>1.0325</v>
      </c>
      <c r="P2487" s="10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3">
        <f t="shared" si="232"/>
        <v>40793.706932870373</v>
      </c>
      <c r="T2487" s="14">
        <f t="shared" si="233"/>
        <v>40828.706932870373</v>
      </c>
    </row>
    <row r="2488" spans="1:20" ht="4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2">
        <f t="shared" si="228"/>
        <v>2.6566666666666667</v>
      </c>
      <c r="P2488" s="10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3">
        <f t="shared" si="232"/>
        <v>40991.416388888894</v>
      </c>
      <c r="T2488" s="14">
        <f t="shared" si="233"/>
        <v>41021.416388888894</v>
      </c>
    </row>
    <row r="2489" spans="1:20" ht="4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2">
        <f t="shared" si="228"/>
        <v>1.0005066666666667</v>
      </c>
      <c r="P2489" s="10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3">
        <f t="shared" si="232"/>
        <v>41025.791631944448</v>
      </c>
      <c r="T2489" s="14">
        <f t="shared" si="233"/>
        <v>41055.791631944448</v>
      </c>
    </row>
    <row r="2490" spans="1:20" ht="48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2">
        <f t="shared" si="228"/>
        <v>1.0669999999999999</v>
      </c>
      <c r="P2490" s="10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3">
        <f t="shared" si="232"/>
        <v>40833.341527777782</v>
      </c>
      <c r="T2490" s="14">
        <f t="shared" si="233"/>
        <v>40863.383194444446</v>
      </c>
    </row>
    <row r="2491" spans="1:20" ht="4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2">
        <f t="shared" si="228"/>
        <v>1.3367142857142857</v>
      </c>
      <c r="P2491" s="10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3">
        <f t="shared" si="232"/>
        <v>41373.398599537039</v>
      </c>
      <c r="T2491" s="14">
        <f t="shared" si="233"/>
        <v>41403.398599537039</v>
      </c>
    </row>
    <row r="2492" spans="1:20" ht="4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2">
        <f t="shared" si="228"/>
        <v>1.214</v>
      </c>
      <c r="P2492" s="10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3">
        <f t="shared" si="232"/>
        <v>41022.936064814821</v>
      </c>
      <c r="T2492" s="14">
        <f t="shared" si="233"/>
        <v>41082.936064814821</v>
      </c>
    </row>
    <row r="2493" spans="1:20" ht="4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2">
        <f t="shared" si="228"/>
        <v>1.032</v>
      </c>
      <c r="P2493" s="10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3">
        <f t="shared" si="232"/>
        <v>40542.547615740747</v>
      </c>
      <c r="T2493" s="14">
        <f t="shared" si="233"/>
        <v>40558.785416666673</v>
      </c>
    </row>
    <row r="2494" spans="1:20" ht="32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2">
        <f t="shared" si="228"/>
        <v>1.25</v>
      </c>
      <c r="P2494" s="10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3">
        <f t="shared" si="232"/>
        <v>41024.69430555556</v>
      </c>
      <c r="T2494" s="14">
        <f t="shared" si="233"/>
        <v>41076.124305555561</v>
      </c>
    </row>
    <row r="2495" spans="1:20" ht="4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2">
        <f t="shared" si="228"/>
        <v>1.2869999999999999</v>
      </c>
      <c r="P2495" s="10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3">
        <f t="shared" si="232"/>
        <v>41347.876620370371</v>
      </c>
      <c r="T2495" s="14">
        <f t="shared" si="233"/>
        <v>41392.876620370371</v>
      </c>
    </row>
    <row r="2496" spans="1:20" ht="4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2">
        <f t="shared" si="228"/>
        <v>1.0100533333333332</v>
      </c>
      <c r="P2496" s="10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3">
        <f t="shared" si="232"/>
        <v>41022.353518518525</v>
      </c>
      <c r="T2496" s="14">
        <f t="shared" si="233"/>
        <v>41052.353518518525</v>
      </c>
    </row>
    <row r="2497" spans="1:20" ht="4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2">
        <f t="shared" si="228"/>
        <v>1.2753666666666665</v>
      </c>
      <c r="P2497" s="10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3">
        <f t="shared" si="232"/>
        <v>41036.654803240745</v>
      </c>
      <c r="T2497" s="14">
        <f t="shared" si="233"/>
        <v>41066.654803240745</v>
      </c>
    </row>
    <row r="2498" spans="1:20" ht="32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2">
        <f t="shared" si="228"/>
        <v>1</v>
      </c>
      <c r="P2498" s="10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3">
        <f t="shared" si="232"/>
        <v>41327.704768518517</v>
      </c>
      <c r="T2498" s="14">
        <f t="shared" si="233"/>
        <v>41362.663101851853</v>
      </c>
    </row>
    <row r="2499" spans="1:20" ht="4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2">
        <f t="shared" ref="O2499:O2562" si="234">E2499/D2499</f>
        <v>1.127715</v>
      </c>
      <c r="P2499" s="10">
        <f t="shared" ref="P2499:P2562" si="235">E2499/L2499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RIGHT(N2499,LEN(N2499)-FIND("/",N2499))</f>
        <v>indie rock</v>
      </c>
      <c r="S2499" s="13">
        <f t="shared" ref="S2499:S2562" si="238">(J2499/86400)+25569+(-7/24)</f>
        <v>40730.587245370371</v>
      </c>
      <c r="T2499" s="14">
        <f t="shared" ref="T2499:T2562" si="239">(I2499/86400)+25569+(-7/24)</f>
        <v>40760.587245370371</v>
      </c>
    </row>
    <row r="2500" spans="1:20" ht="4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2">
        <f t="shared" si="234"/>
        <v>1.056</v>
      </c>
      <c r="P2500" s="10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3">
        <f t="shared" si="238"/>
        <v>42017.675775462965</v>
      </c>
      <c r="T2500" s="14">
        <f t="shared" si="239"/>
        <v>42031.675775462965</v>
      </c>
    </row>
    <row r="2501" spans="1:20" ht="4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2">
        <f t="shared" si="234"/>
        <v>2.0262500000000001</v>
      </c>
      <c r="P2501" s="10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3">
        <f t="shared" si="238"/>
        <v>41226.356909722228</v>
      </c>
      <c r="T2501" s="14">
        <f t="shared" si="239"/>
        <v>41274.458333333336</v>
      </c>
    </row>
    <row r="2502" spans="1:20" ht="4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2">
        <f t="shared" si="234"/>
        <v>1.1333333333333333</v>
      </c>
      <c r="P2502" s="10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3">
        <f t="shared" si="238"/>
        <v>41053.481192129628</v>
      </c>
      <c r="T2502" s="14">
        <f t="shared" si="239"/>
        <v>41083.481192129628</v>
      </c>
    </row>
    <row r="2503" spans="1:20" ht="4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2">
        <f t="shared" si="234"/>
        <v>2.5545454545454545E-2</v>
      </c>
      <c r="P2503" s="10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3">
        <f t="shared" si="238"/>
        <v>42244.485000000008</v>
      </c>
      <c r="T2503" s="14">
        <f t="shared" si="239"/>
        <v>42274.485000000008</v>
      </c>
    </row>
    <row r="2504" spans="1:20" ht="4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2">
        <f t="shared" si="234"/>
        <v>7.8181818181818181E-4</v>
      </c>
      <c r="P2504" s="10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3">
        <f t="shared" si="238"/>
        <v>41858.533773148149</v>
      </c>
      <c r="T2504" s="14">
        <f t="shared" si="239"/>
        <v>41903.533773148149</v>
      </c>
    </row>
    <row r="2505" spans="1:20" ht="4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2">
        <f t="shared" si="234"/>
        <v>0</v>
      </c>
      <c r="P2505" s="10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3">
        <f t="shared" si="238"/>
        <v>42498.607731481483</v>
      </c>
      <c r="T2505" s="14">
        <f t="shared" si="239"/>
        <v>42528.587500000001</v>
      </c>
    </row>
    <row r="2506" spans="1:20" ht="32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2">
        <f t="shared" si="234"/>
        <v>0</v>
      </c>
      <c r="P2506" s="10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3">
        <f t="shared" si="238"/>
        <v>41927.723773148151</v>
      </c>
      <c r="T2506" s="14">
        <f t="shared" si="239"/>
        <v>41957.765439814822</v>
      </c>
    </row>
    <row r="2507" spans="1:20" ht="64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2">
        <f t="shared" si="234"/>
        <v>0</v>
      </c>
      <c r="P2507" s="10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3">
        <f t="shared" si="238"/>
        <v>42046.764074074075</v>
      </c>
      <c r="T2507" s="14">
        <f t="shared" si="239"/>
        <v>42076.722407407411</v>
      </c>
    </row>
    <row r="2508" spans="1:20" ht="4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2">
        <f t="shared" si="234"/>
        <v>6.0000000000000001E-3</v>
      </c>
      <c r="P2508" s="10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3">
        <f t="shared" si="238"/>
        <v>42258.005428240744</v>
      </c>
      <c r="T2508" s="14">
        <f t="shared" si="239"/>
        <v>42280.583333333336</v>
      </c>
    </row>
    <row r="2509" spans="1:20" ht="16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2">
        <f t="shared" si="234"/>
        <v>0</v>
      </c>
      <c r="P2509" s="10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3">
        <f t="shared" si="238"/>
        <v>42104.7812962963</v>
      </c>
      <c r="T2509" s="14">
        <f t="shared" si="239"/>
        <v>42134.7812962963</v>
      </c>
    </row>
    <row r="2510" spans="1:20" ht="4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2">
        <f t="shared" si="234"/>
        <v>0</v>
      </c>
      <c r="P2510" s="10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3">
        <f t="shared" si="238"/>
        <v>41835.660115740742</v>
      </c>
      <c r="T2510" s="14">
        <f t="shared" si="239"/>
        <v>41865.660115740742</v>
      </c>
    </row>
    <row r="2511" spans="1:20" ht="4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2">
        <f t="shared" si="234"/>
        <v>1.0526315789473684E-2</v>
      </c>
      <c r="P2511" s="10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3">
        <f t="shared" si="238"/>
        <v>42058.517928240741</v>
      </c>
      <c r="T2511" s="14">
        <f t="shared" si="239"/>
        <v>42114.476261574076</v>
      </c>
    </row>
    <row r="2512" spans="1:20" ht="4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2">
        <f t="shared" si="234"/>
        <v>1.5E-3</v>
      </c>
      <c r="P2512" s="10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3">
        <f t="shared" si="238"/>
        <v>42078.705694444448</v>
      </c>
      <c r="T2512" s="14">
        <f t="shared" si="239"/>
        <v>42138.705694444448</v>
      </c>
    </row>
    <row r="2513" spans="1:20" ht="4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2">
        <f t="shared" si="234"/>
        <v>0</v>
      </c>
      <c r="P2513" s="10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3">
        <f t="shared" si="238"/>
        <v>42371.155243055553</v>
      </c>
      <c r="T2513" s="14">
        <f t="shared" si="239"/>
        <v>42401.155243055553</v>
      </c>
    </row>
    <row r="2514" spans="1:20" ht="4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2">
        <f t="shared" si="234"/>
        <v>0</v>
      </c>
      <c r="P2514" s="10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3">
        <f t="shared" si="238"/>
        <v>41971.585196759261</v>
      </c>
      <c r="T2514" s="14">
        <f t="shared" si="239"/>
        <v>41986.585196759261</v>
      </c>
    </row>
    <row r="2515" spans="1:20" ht="48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2">
        <f t="shared" si="234"/>
        <v>0</v>
      </c>
      <c r="P2515" s="10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3">
        <f t="shared" si="238"/>
        <v>42731.715150462966</v>
      </c>
      <c r="T2515" s="14">
        <f t="shared" si="239"/>
        <v>42791.715150462966</v>
      </c>
    </row>
    <row r="2516" spans="1:20" ht="4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2">
        <f t="shared" si="234"/>
        <v>1.7500000000000002E-2</v>
      </c>
      <c r="P2516" s="10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3">
        <f t="shared" si="238"/>
        <v>41854.098113425927</v>
      </c>
      <c r="T2516" s="14">
        <f t="shared" si="239"/>
        <v>41871.098113425927</v>
      </c>
    </row>
    <row r="2517" spans="1:20" ht="48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2">
        <f t="shared" si="234"/>
        <v>0.186</v>
      </c>
      <c r="P2517" s="10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3">
        <f t="shared" si="238"/>
        <v>42027.548067129632</v>
      </c>
      <c r="T2517" s="14">
        <f t="shared" si="239"/>
        <v>42057.548067129632</v>
      </c>
    </row>
    <row r="2518" spans="1:20" ht="4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2">
        <f t="shared" si="234"/>
        <v>0</v>
      </c>
      <c r="P2518" s="10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3">
        <f t="shared" si="238"/>
        <v>41942.361712962964</v>
      </c>
      <c r="T2518" s="14">
        <f t="shared" si="239"/>
        <v>41972.403379629635</v>
      </c>
    </row>
    <row r="2519" spans="1:20" ht="4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2">
        <f t="shared" si="234"/>
        <v>9.8166666666666666E-2</v>
      </c>
      <c r="P2519" s="10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3">
        <f t="shared" si="238"/>
        <v>42052.510763888895</v>
      </c>
      <c r="T2519" s="14">
        <f t="shared" si="239"/>
        <v>42082.469097222223</v>
      </c>
    </row>
    <row r="2520" spans="1:20" ht="4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2">
        <f t="shared" si="234"/>
        <v>0</v>
      </c>
      <c r="P2520" s="10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3">
        <f t="shared" si="238"/>
        <v>41926.389212962968</v>
      </c>
      <c r="T2520" s="14">
        <f t="shared" si="239"/>
        <v>41956.430879629632</v>
      </c>
    </row>
    <row r="2521" spans="1:20" ht="32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2">
        <f t="shared" si="234"/>
        <v>4.3333333333333331E-4</v>
      </c>
      <c r="P2521" s="10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3">
        <f t="shared" si="238"/>
        <v>41808.863472222227</v>
      </c>
      <c r="T2521" s="14">
        <f t="shared" si="239"/>
        <v>41838.863472222227</v>
      </c>
    </row>
    <row r="2522" spans="1:20" ht="4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2">
        <f t="shared" si="234"/>
        <v>0</v>
      </c>
      <c r="P2522" s="10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3">
        <f t="shared" si="238"/>
        <v>42612.308854166673</v>
      </c>
      <c r="T2522" s="14">
        <f t="shared" si="239"/>
        <v>42658.514583333337</v>
      </c>
    </row>
    <row r="2523" spans="1:20" ht="48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2">
        <f t="shared" si="234"/>
        <v>1.0948792000000001</v>
      </c>
      <c r="P2523" s="10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3">
        <f t="shared" si="238"/>
        <v>42269.676168981481</v>
      </c>
      <c r="T2523" s="14">
        <f t="shared" si="239"/>
        <v>42290.676168981481</v>
      </c>
    </row>
    <row r="2524" spans="1:20" ht="48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2">
        <f t="shared" si="234"/>
        <v>1</v>
      </c>
      <c r="P2524" s="10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3">
        <f t="shared" si="238"/>
        <v>42460.281944444447</v>
      </c>
      <c r="T2524" s="14">
        <f t="shared" si="239"/>
        <v>42482.327777777777</v>
      </c>
    </row>
    <row r="2525" spans="1:20" ht="4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2">
        <f t="shared" si="234"/>
        <v>1.5644444444444445</v>
      </c>
      <c r="P2525" s="10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3">
        <f t="shared" si="238"/>
        <v>41930.683935185189</v>
      </c>
      <c r="T2525" s="14">
        <f t="shared" si="239"/>
        <v>41960.725601851853</v>
      </c>
    </row>
    <row r="2526" spans="1:20" ht="32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2">
        <f t="shared" si="234"/>
        <v>1.016</v>
      </c>
      <c r="P2526" s="10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3">
        <f t="shared" si="238"/>
        <v>41961.515706018523</v>
      </c>
      <c r="T2526" s="14">
        <f t="shared" si="239"/>
        <v>41993.895833333336</v>
      </c>
    </row>
    <row r="2527" spans="1:20" ht="4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2">
        <f t="shared" si="234"/>
        <v>1.00325</v>
      </c>
      <c r="P2527" s="10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3">
        <f t="shared" si="238"/>
        <v>41058.552905092591</v>
      </c>
      <c r="T2527" s="14">
        <f t="shared" si="239"/>
        <v>41088.552905092591</v>
      </c>
    </row>
    <row r="2528" spans="1:20" ht="4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2">
        <f t="shared" si="234"/>
        <v>1.1294999999999999</v>
      </c>
      <c r="P2528" s="10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3">
        <f t="shared" si="238"/>
        <v>41952.799467592595</v>
      </c>
      <c r="T2528" s="14">
        <f t="shared" si="239"/>
        <v>41980.915972222225</v>
      </c>
    </row>
    <row r="2529" spans="1:20" ht="4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2">
        <f t="shared" si="234"/>
        <v>1.02125</v>
      </c>
      <c r="P2529" s="10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3">
        <f t="shared" si="238"/>
        <v>41546.459386574075</v>
      </c>
      <c r="T2529" s="14">
        <f t="shared" si="239"/>
        <v>41564.874305555561</v>
      </c>
    </row>
    <row r="2530" spans="1:20" ht="4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2">
        <f t="shared" si="234"/>
        <v>1.0724974999999999</v>
      </c>
      <c r="P2530" s="10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3">
        <f t="shared" si="238"/>
        <v>42217.542858796303</v>
      </c>
      <c r="T2530" s="14">
        <f t="shared" si="239"/>
        <v>42236.166666666664</v>
      </c>
    </row>
    <row r="2531" spans="1:20" ht="32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2">
        <f t="shared" si="234"/>
        <v>1.0428333333333333</v>
      </c>
      <c r="P2531" s="10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3">
        <f t="shared" si="238"/>
        <v>40947.7890625</v>
      </c>
      <c r="T2531" s="14">
        <f t="shared" si="239"/>
        <v>40992.747395833336</v>
      </c>
    </row>
    <row r="2532" spans="1:20" ht="4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2">
        <f t="shared" si="234"/>
        <v>1</v>
      </c>
      <c r="P2532" s="10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3">
        <f t="shared" si="238"/>
        <v>42081.572974537041</v>
      </c>
      <c r="T2532" s="14">
        <f t="shared" si="239"/>
        <v>42113.909722222226</v>
      </c>
    </row>
    <row r="2533" spans="1:20" ht="48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2">
        <f t="shared" si="234"/>
        <v>1.004</v>
      </c>
      <c r="P2533" s="10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3">
        <f t="shared" si="238"/>
        <v>42208.388356481482</v>
      </c>
      <c r="T2533" s="14">
        <f t="shared" si="239"/>
        <v>42230.874305555561</v>
      </c>
    </row>
    <row r="2534" spans="1:20" ht="4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2">
        <f t="shared" si="234"/>
        <v>1.26125</v>
      </c>
      <c r="P2534" s="10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3">
        <f t="shared" si="238"/>
        <v>41107.557476851856</v>
      </c>
      <c r="T2534" s="14">
        <f t="shared" si="239"/>
        <v>41137.557476851856</v>
      </c>
    </row>
    <row r="2535" spans="1:20" ht="4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2">
        <f t="shared" si="234"/>
        <v>1.1066666666666667</v>
      </c>
      <c r="P2535" s="10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3">
        <f t="shared" si="238"/>
        <v>41304.45961805556</v>
      </c>
      <c r="T2535" s="14">
        <f t="shared" si="239"/>
        <v>41334.459120370375</v>
      </c>
    </row>
    <row r="2536" spans="1:20" ht="64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2">
        <f t="shared" si="234"/>
        <v>1.05</v>
      </c>
      <c r="P2536" s="10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3">
        <f t="shared" si="238"/>
        <v>40127.408703703702</v>
      </c>
      <c r="T2536" s="14">
        <f t="shared" si="239"/>
        <v>40178.958333333336</v>
      </c>
    </row>
    <row r="2537" spans="1:20" ht="16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2">
        <f t="shared" si="234"/>
        <v>1.03775</v>
      </c>
      <c r="P2537" s="10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3">
        <f t="shared" si="238"/>
        <v>41943.49936342593</v>
      </c>
      <c r="T2537" s="14">
        <f t="shared" si="239"/>
        <v>41974.541030092594</v>
      </c>
    </row>
    <row r="2538" spans="1:20" ht="4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2">
        <f t="shared" si="234"/>
        <v>1.1599999999999999</v>
      </c>
      <c r="P2538" s="10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3">
        <f t="shared" si="238"/>
        <v>41463.814421296302</v>
      </c>
      <c r="T2538" s="14">
        <f t="shared" si="239"/>
        <v>41484.814421296302</v>
      </c>
    </row>
    <row r="2539" spans="1:20" ht="4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2">
        <f t="shared" si="234"/>
        <v>1.1000000000000001</v>
      </c>
      <c r="P2539" s="10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3">
        <f t="shared" si="238"/>
        <v>40696.357118055559</v>
      </c>
      <c r="T2539" s="14">
        <f t="shared" si="239"/>
        <v>40756.357118055559</v>
      </c>
    </row>
    <row r="2540" spans="1:20" ht="32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2">
        <f t="shared" si="234"/>
        <v>1.130176111111111</v>
      </c>
      <c r="P2540" s="10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3">
        <f t="shared" si="238"/>
        <v>41298.218298611115</v>
      </c>
      <c r="T2540" s="14">
        <f t="shared" si="239"/>
        <v>41328.915972222225</v>
      </c>
    </row>
    <row r="2541" spans="1:20" ht="4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2">
        <f t="shared" si="234"/>
        <v>1.0024999999999999</v>
      </c>
      <c r="P2541" s="10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3">
        <f t="shared" si="238"/>
        <v>41977.610555555562</v>
      </c>
      <c r="T2541" s="14">
        <f t="shared" si="239"/>
        <v>42037.610555555562</v>
      </c>
    </row>
    <row r="2542" spans="1:20" ht="48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2">
        <f t="shared" si="234"/>
        <v>1.034</v>
      </c>
      <c r="P2542" s="10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3">
        <f t="shared" si="238"/>
        <v>40785.383344907408</v>
      </c>
      <c r="T2542" s="14">
        <f t="shared" si="239"/>
        <v>40845.383344907408</v>
      </c>
    </row>
    <row r="2543" spans="1:20" ht="48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2">
        <f t="shared" si="234"/>
        <v>1.0702857142857143</v>
      </c>
      <c r="P2543" s="10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3">
        <f t="shared" si="238"/>
        <v>41483.157615740747</v>
      </c>
      <c r="T2543" s="14">
        <f t="shared" si="239"/>
        <v>41543.157615740747</v>
      </c>
    </row>
    <row r="2544" spans="1:20" ht="4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2">
        <f t="shared" si="234"/>
        <v>1.0357142857142858</v>
      </c>
      <c r="P2544" s="10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3">
        <f t="shared" si="238"/>
        <v>41509.134918981486</v>
      </c>
      <c r="T2544" s="14">
        <f t="shared" si="239"/>
        <v>41547.874305555561</v>
      </c>
    </row>
    <row r="2545" spans="1:20" ht="4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2">
        <f t="shared" si="234"/>
        <v>1.5640000000000001</v>
      </c>
      <c r="P2545" s="10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3">
        <f t="shared" si="238"/>
        <v>40513.815949074073</v>
      </c>
      <c r="T2545" s="14">
        <f t="shared" si="239"/>
        <v>40544.833333333336</v>
      </c>
    </row>
    <row r="2546" spans="1:20" ht="4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2">
        <f t="shared" si="234"/>
        <v>1.0082</v>
      </c>
      <c r="P2546" s="10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3">
        <f t="shared" si="238"/>
        <v>41068.228807870371</v>
      </c>
      <c r="T2546" s="14">
        <f t="shared" si="239"/>
        <v>41098.228807870371</v>
      </c>
    </row>
    <row r="2547" spans="1:20" ht="4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2">
        <f t="shared" si="234"/>
        <v>1.9530000000000001</v>
      </c>
      <c r="P2547" s="10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3">
        <f t="shared" si="238"/>
        <v>42026.846504629633</v>
      </c>
      <c r="T2547" s="14">
        <f t="shared" si="239"/>
        <v>42061.729166666664</v>
      </c>
    </row>
    <row r="2548" spans="1:20" ht="4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2">
        <f t="shared" si="234"/>
        <v>1.1171428571428572</v>
      </c>
      <c r="P2548" s="10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3">
        <f t="shared" si="238"/>
        <v>41524.566886574081</v>
      </c>
      <c r="T2548" s="14">
        <f t="shared" si="239"/>
        <v>41551.916666666672</v>
      </c>
    </row>
    <row r="2549" spans="1:20" ht="4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2">
        <f t="shared" si="234"/>
        <v>1.1985454545454546</v>
      </c>
      <c r="P2549" s="10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3">
        <f t="shared" si="238"/>
        <v>40973.481516203705</v>
      </c>
      <c r="T2549" s="14">
        <f t="shared" si="239"/>
        <v>41003.439849537041</v>
      </c>
    </row>
    <row r="2550" spans="1:20" ht="4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2">
        <f t="shared" si="234"/>
        <v>1.0185</v>
      </c>
      <c r="P2550" s="10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3">
        <f t="shared" si="238"/>
        <v>42618.333761574075</v>
      </c>
      <c r="T2550" s="14">
        <f t="shared" si="239"/>
        <v>42642.893750000003</v>
      </c>
    </row>
    <row r="2551" spans="1:20" ht="4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2">
        <f t="shared" si="234"/>
        <v>1.0280254777070064</v>
      </c>
      <c r="P2551" s="10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3">
        <f t="shared" si="238"/>
        <v>41390.466087962966</v>
      </c>
      <c r="T2551" s="14">
        <f t="shared" si="239"/>
        <v>41425.416666666672</v>
      </c>
    </row>
    <row r="2552" spans="1:20" ht="48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2">
        <f t="shared" si="234"/>
        <v>1.0084615384615385</v>
      </c>
      <c r="P2552" s="10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3">
        <f t="shared" si="238"/>
        <v>42228.342662037037</v>
      </c>
      <c r="T2552" s="14">
        <f t="shared" si="239"/>
        <v>42284.874305555561</v>
      </c>
    </row>
    <row r="2553" spans="1:20" ht="4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2">
        <f t="shared" si="234"/>
        <v>1.0273469387755103</v>
      </c>
      <c r="P2553" s="10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3">
        <f t="shared" si="238"/>
        <v>40960.960474537038</v>
      </c>
      <c r="T2553" s="14">
        <f t="shared" si="239"/>
        <v>40989.575000000004</v>
      </c>
    </row>
    <row r="2554" spans="1:20" ht="4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2">
        <f t="shared" si="234"/>
        <v>1.0649999999999999</v>
      </c>
      <c r="P2554" s="10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3">
        <f t="shared" si="238"/>
        <v>42769.51829861111</v>
      </c>
      <c r="T2554" s="14">
        <f t="shared" si="239"/>
        <v>42799.51829861111</v>
      </c>
    </row>
    <row r="2555" spans="1:20" ht="4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2">
        <f t="shared" si="234"/>
        <v>1.5553333333333332</v>
      </c>
      <c r="P2555" s="10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3">
        <f t="shared" si="238"/>
        <v>41112.907488425924</v>
      </c>
      <c r="T2555" s="14">
        <f t="shared" si="239"/>
        <v>41172.907488425924</v>
      </c>
    </row>
    <row r="2556" spans="1:20" ht="48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2">
        <f t="shared" si="234"/>
        <v>1.228</v>
      </c>
      <c r="P2556" s="10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3">
        <f t="shared" si="238"/>
        <v>42124.786608796298</v>
      </c>
      <c r="T2556" s="14">
        <f t="shared" si="239"/>
        <v>42155.874305555561</v>
      </c>
    </row>
    <row r="2557" spans="1:20" ht="48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2">
        <f t="shared" si="234"/>
        <v>1.0734999999999999</v>
      </c>
      <c r="P2557" s="10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3">
        <f t="shared" si="238"/>
        <v>41026.363344907411</v>
      </c>
      <c r="T2557" s="14">
        <f t="shared" si="239"/>
        <v>41057.363344907411</v>
      </c>
    </row>
    <row r="2558" spans="1:20" ht="4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2">
        <f t="shared" si="234"/>
        <v>1.0550335570469798</v>
      </c>
      <c r="P2558" s="10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3">
        <f t="shared" si="238"/>
        <v>41222.699733796297</v>
      </c>
      <c r="T2558" s="14">
        <f t="shared" si="239"/>
        <v>41267.699733796297</v>
      </c>
    </row>
    <row r="2559" spans="1:20" ht="32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2">
        <f t="shared" si="234"/>
        <v>1.1844444444444444</v>
      </c>
      <c r="P2559" s="10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3">
        <f t="shared" si="238"/>
        <v>41744.453541666669</v>
      </c>
      <c r="T2559" s="14">
        <f t="shared" si="239"/>
        <v>41774.453541666669</v>
      </c>
    </row>
    <row r="2560" spans="1:20" ht="32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2">
        <f t="shared" si="234"/>
        <v>1.0888</v>
      </c>
      <c r="P2560" s="10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3">
        <f t="shared" si="238"/>
        <v>42093.568356481483</v>
      </c>
      <c r="T2560" s="14">
        <f t="shared" si="239"/>
        <v>42125.290972222225</v>
      </c>
    </row>
    <row r="2561" spans="1:20" ht="4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2">
        <f t="shared" si="234"/>
        <v>1.1125</v>
      </c>
      <c r="P2561" s="10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3">
        <f t="shared" si="238"/>
        <v>40829.581990740742</v>
      </c>
      <c r="T2561" s="14">
        <f t="shared" si="239"/>
        <v>40862.525694444448</v>
      </c>
    </row>
    <row r="2562" spans="1:20" ht="4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2">
        <f t="shared" si="234"/>
        <v>1.0009999999999999</v>
      </c>
      <c r="P2562" s="10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3">
        <f t="shared" si="238"/>
        <v>42039.659421296303</v>
      </c>
      <c r="T2562" s="14">
        <f t="shared" si="239"/>
        <v>42069.659421296303</v>
      </c>
    </row>
    <row r="2563" spans="1:20" ht="48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2">
        <f t="shared" ref="O2563:O2626" si="240">E2563/D2563</f>
        <v>0</v>
      </c>
      <c r="P2563" s="10" t="e">
        <f t="shared" ref="P2563:P2626" si="241">E2563/L2563</f>
        <v>#DIV/0!</v>
      </c>
      <c r="Q2563" s="3" t="str">
        <f t="shared" ref="Q2563:Q2626" si="242">LEFT(N2563,FIND("/",N2563)-1)</f>
        <v>food</v>
      </c>
      <c r="R2563" s="3" t="str">
        <f t="shared" ref="R2563:R2626" si="243">RIGHT(N2563,LEN(N2563)-FIND("/",N2563))</f>
        <v>food trucks</v>
      </c>
      <c r="S2563" s="13">
        <f t="shared" ref="S2563:S2626" si="244">(J2563/86400)+25569+(-7/24)</f>
        <v>42260.23714120371</v>
      </c>
      <c r="T2563" s="14">
        <f t="shared" ref="T2563:T2626" si="245">(I2563/86400)+25569+(-7/24)</f>
        <v>42290.23714120371</v>
      </c>
    </row>
    <row r="2564" spans="1:20" ht="48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2">
        <f t="shared" si="240"/>
        <v>7.4999999999999997E-3</v>
      </c>
      <c r="P2564" s="10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3">
        <f t="shared" si="244"/>
        <v>42594.233090277783</v>
      </c>
      <c r="T2564" s="14">
        <f t="shared" si="245"/>
        <v>42654.233090277783</v>
      </c>
    </row>
    <row r="2565" spans="1:20" ht="32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2">
        <f t="shared" si="240"/>
        <v>0</v>
      </c>
      <c r="P2565" s="10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3">
        <f t="shared" si="244"/>
        <v>42154.847812500004</v>
      </c>
      <c r="T2565" s="14">
        <f t="shared" si="245"/>
        <v>42214.847812500004</v>
      </c>
    </row>
    <row r="2566" spans="1:20" ht="4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2">
        <f t="shared" si="240"/>
        <v>0</v>
      </c>
      <c r="P2566" s="10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3">
        <f t="shared" si="244"/>
        <v>41821.748831018522</v>
      </c>
      <c r="T2566" s="14">
        <f t="shared" si="245"/>
        <v>41851.748831018522</v>
      </c>
    </row>
    <row r="2567" spans="1:20" ht="4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2">
        <f t="shared" si="240"/>
        <v>0.01</v>
      </c>
      <c r="P2567" s="10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3">
        <f t="shared" si="244"/>
        <v>42440.358668981484</v>
      </c>
      <c r="T2567" s="14">
        <f t="shared" si="245"/>
        <v>42499.576388888891</v>
      </c>
    </row>
    <row r="2568" spans="1:20" ht="4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2">
        <f t="shared" si="240"/>
        <v>0</v>
      </c>
      <c r="P2568" s="10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3">
        <f t="shared" si="244"/>
        <v>41842.689212962963</v>
      </c>
      <c r="T2568" s="14">
        <f t="shared" si="245"/>
        <v>41872.689212962963</v>
      </c>
    </row>
    <row r="2569" spans="1:20" ht="4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2">
        <f t="shared" si="240"/>
        <v>2.6666666666666666E-3</v>
      </c>
      <c r="P2569" s="10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3">
        <f t="shared" si="244"/>
        <v>42087.587245370371</v>
      </c>
      <c r="T2569" s="14">
        <f t="shared" si="245"/>
        <v>42117.587245370371</v>
      </c>
    </row>
    <row r="2570" spans="1:20" ht="4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2">
        <f t="shared" si="240"/>
        <v>5.0000000000000001E-3</v>
      </c>
      <c r="P2570" s="10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3">
        <f t="shared" si="244"/>
        <v>42584.374930555561</v>
      </c>
      <c r="T2570" s="14">
        <f t="shared" si="245"/>
        <v>42614.374930555561</v>
      </c>
    </row>
    <row r="2571" spans="1:20" ht="4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2">
        <f t="shared" si="240"/>
        <v>2.2307692307692306E-2</v>
      </c>
      <c r="P2571" s="10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3">
        <f t="shared" si="244"/>
        <v>42233.813796296301</v>
      </c>
      <c r="T2571" s="14">
        <f t="shared" si="245"/>
        <v>42263.813796296301</v>
      </c>
    </row>
    <row r="2572" spans="1:20" ht="4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2">
        <f t="shared" si="240"/>
        <v>8.4285714285714294E-3</v>
      </c>
      <c r="P2572" s="10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3">
        <f t="shared" si="244"/>
        <v>42744.611516203709</v>
      </c>
      <c r="T2572" s="14">
        <f t="shared" si="245"/>
        <v>42774.611516203709</v>
      </c>
    </row>
    <row r="2573" spans="1:20" ht="4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2">
        <f t="shared" si="240"/>
        <v>2.5000000000000001E-3</v>
      </c>
      <c r="P2573" s="10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3">
        <f t="shared" si="244"/>
        <v>42449.05001157408</v>
      </c>
      <c r="T2573" s="14">
        <f t="shared" si="245"/>
        <v>42509.05001157408</v>
      </c>
    </row>
    <row r="2574" spans="1:20" ht="4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2">
        <f t="shared" si="240"/>
        <v>0</v>
      </c>
      <c r="P2574" s="10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3">
        <f t="shared" si="244"/>
        <v>42076.827743055554</v>
      </c>
      <c r="T2574" s="14">
        <f t="shared" si="245"/>
        <v>42106.827743055554</v>
      </c>
    </row>
    <row r="2575" spans="1:20" ht="48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2">
        <f t="shared" si="240"/>
        <v>0</v>
      </c>
      <c r="P2575" s="10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3">
        <f t="shared" si="244"/>
        <v>41829.300335648149</v>
      </c>
      <c r="T2575" s="14">
        <f t="shared" si="245"/>
        <v>41874.300335648149</v>
      </c>
    </row>
    <row r="2576" spans="1:20" ht="4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2">
        <f t="shared" si="240"/>
        <v>0</v>
      </c>
      <c r="P2576" s="10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3">
        <f t="shared" si="244"/>
        <v>42487.534085648149</v>
      </c>
      <c r="T2576" s="14">
        <f t="shared" si="245"/>
        <v>42508.534085648149</v>
      </c>
    </row>
    <row r="2577" spans="1:20" ht="4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2">
        <f t="shared" si="240"/>
        <v>0</v>
      </c>
      <c r="P2577" s="10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3">
        <f t="shared" si="244"/>
        <v>41985.817060185189</v>
      </c>
      <c r="T2577" s="14">
        <f t="shared" si="245"/>
        <v>42015.817060185189</v>
      </c>
    </row>
    <row r="2578" spans="1:20" ht="32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2">
        <f t="shared" si="240"/>
        <v>0</v>
      </c>
      <c r="P2578" s="10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3">
        <f t="shared" si="244"/>
        <v>42059.718136574076</v>
      </c>
      <c r="T2578" s="14">
        <f t="shared" si="245"/>
        <v>42104.676469907405</v>
      </c>
    </row>
    <row r="2579" spans="1:20" ht="4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2">
        <f t="shared" si="240"/>
        <v>0</v>
      </c>
      <c r="P2579" s="10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3">
        <f t="shared" si="244"/>
        <v>41830.528900462967</v>
      </c>
      <c r="T2579" s="14">
        <f t="shared" si="245"/>
        <v>41855.528900462967</v>
      </c>
    </row>
    <row r="2580" spans="1:20" ht="48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2">
        <f t="shared" si="240"/>
        <v>0</v>
      </c>
      <c r="P2580" s="10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3">
        <f t="shared" si="244"/>
        <v>42237.731238425928</v>
      </c>
      <c r="T2580" s="14">
        <f t="shared" si="245"/>
        <v>42286.416666666664</v>
      </c>
    </row>
    <row r="2581" spans="1:20" ht="4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2">
        <f t="shared" si="240"/>
        <v>1.3849999999999999E-3</v>
      </c>
      <c r="P2581" s="10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3">
        <f t="shared" si="244"/>
        <v>41837.538229166668</v>
      </c>
      <c r="T2581" s="14">
        <f t="shared" si="245"/>
        <v>41897.538229166668</v>
      </c>
    </row>
    <row r="2582" spans="1:20" ht="4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2">
        <f t="shared" si="240"/>
        <v>6.0000000000000001E-3</v>
      </c>
      <c r="P2582" s="10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3">
        <f t="shared" si="244"/>
        <v>42110.034756944449</v>
      </c>
      <c r="T2582" s="14">
        <f t="shared" si="245"/>
        <v>42139.833333333336</v>
      </c>
    </row>
    <row r="2583" spans="1:20" ht="4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2">
        <f t="shared" si="240"/>
        <v>0.106</v>
      </c>
      <c r="P2583" s="10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3">
        <f t="shared" si="244"/>
        <v>42294.336782407408</v>
      </c>
      <c r="T2583" s="14">
        <f t="shared" si="245"/>
        <v>42324.378449074073</v>
      </c>
    </row>
    <row r="2584" spans="1:20" ht="32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2">
        <f t="shared" si="240"/>
        <v>1.1111111111111112E-5</v>
      </c>
      <c r="P2584" s="10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3">
        <f t="shared" si="244"/>
        <v>42642.697152777779</v>
      </c>
      <c r="T2584" s="14">
        <f t="shared" si="245"/>
        <v>42672.697152777779</v>
      </c>
    </row>
    <row r="2585" spans="1:20" ht="32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2">
        <f t="shared" si="240"/>
        <v>5.0000000000000001E-3</v>
      </c>
      <c r="P2585" s="10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3">
        <f t="shared" si="244"/>
        <v>42019.477777777785</v>
      </c>
      <c r="T2585" s="14">
        <f t="shared" si="245"/>
        <v>42079.436111111114</v>
      </c>
    </row>
    <row r="2586" spans="1:20" ht="32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2">
        <f t="shared" si="240"/>
        <v>0</v>
      </c>
      <c r="P2586" s="10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3">
        <f t="shared" si="244"/>
        <v>42139.881585648145</v>
      </c>
      <c r="T2586" s="14">
        <f t="shared" si="245"/>
        <v>42169.881585648145</v>
      </c>
    </row>
    <row r="2587" spans="1:20" ht="4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2">
        <f t="shared" si="240"/>
        <v>1.6666666666666668E-3</v>
      </c>
      <c r="P2587" s="10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3">
        <f t="shared" si="244"/>
        <v>41795.671666666669</v>
      </c>
      <c r="T2587" s="14">
        <f t="shared" si="245"/>
        <v>41825.671666666669</v>
      </c>
    </row>
    <row r="2588" spans="1:20" ht="32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2">
        <f t="shared" si="240"/>
        <v>1.6666666666666668E-3</v>
      </c>
      <c r="P2588" s="10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3">
        <f t="shared" si="244"/>
        <v>42333.038611111115</v>
      </c>
      <c r="T2588" s="14">
        <f t="shared" si="245"/>
        <v>42363.038611111115</v>
      </c>
    </row>
    <row r="2589" spans="1:20" ht="4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2">
        <f t="shared" si="240"/>
        <v>2.4340000000000001E-2</v>
      </c>
      <c r="P2589" s="10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3">
        <f t="shared" si="244"/>
        <v>42338.383715277778</v>
      </c>
      <c r="T2589" s="14">
        <f t="shared" si="245"/>
        <v>42368.383715277778</v>
      </c>
    </row>
    <row r="2590" spans="1:20" ht="48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2">
        <f t="shared" si="240"/>
        <v>3.8833333333333331E-2</v>
      </c>
      <c r="P2590" s="10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3">
        <f t="shared" si="244"/>
        <v>42042.384560185186</v>
      </c>
      <c r="T2590" s="14">
        <f t="shared" si="245"/>
        <v>42094.259722222225</v>
      </c>
    </row>
    <row r="2591" spans="1:20" ht="4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2">
        <f t="shared" si="240"/>
        <v>1E-4</v>
      </c>
      <c r="P2591" s="10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3">
        <f t="shared" si="244"/>
        <v>42422.244525462964</v>
      </c>
      <c r="T2591" s="14">
        <f t="shared" si="245"/>
        <v>42452.2028587963</v>
      </c>
    </row>
    <row r="2592" spans="1:20" ht="4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2">
        <f t="shared" si="240"/>
        <v>0</v>
      </c>
      <c r="P2592" s="10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3">
        <f t="shared" si="244"/>
        <v>42388.297418981485</v>
      </c>
      <c r="T2592" s="14">
        <f t="shared" si="245"/>
        <v>42395.297418981485</v>
      </c>
    </row>
    <row r="2593" spans="1:20" ht="4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2">
        <f t="shared" si="240"/>
        <v>1.7333333333333333E-2</v>
      </c>
      <c r="P2593" s="10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3">
        <f t="shared" si="244"/>
        <v>42382.614861111113</v>
      </c>
      <c r="T2593" s="14">
        <f t="shared" si="245"/>
        <v>42442.573194444449</v>
      </c>
    </row>
    <row r="2594" spans="1:20" ht="4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2">
        <f t="shared" si="240"/>
        <v>1.6666666666666668E-3</v>
      </c>
      <c r="P2594" s="10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3">
        <f t="shared" si="244"/>
        <v>41887.509502314817</v>
      </c>
      <c r="T2594" s="14">
        <f t="shared" si="245"/>
        <v>41917.509502314817</v>
      </c>
    </row>
    <row r="2595" spans="1:20" ht="4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2">
        <f t="shared" si="240"/>
        <v>0</v>
      </c>
      <c r="P2595" s="10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3">
        <f t="shared" si="244"/>
        <v>42089.553541666668</v>
      </c>
      <c r="T2595" s="14">
        <f t="shared" si="245"/>
        <v>42119.553541666668</v>
      </c>
    </row>
    <row r="2596" spans="1:20" ht="4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2">
        <f t="shared" si="240"/>
        <v>1.2500000000000001E-5</v>
      </c>
      <c r="P2596" s="10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3">
        <f t="shared" si="244"/>
        <v>41828.676250000004</v>
      </c>
      <c r="T2596" s="14">
        <f t="shared" si="245"/>
        <v>41858.676250000004</v>
      </c>
    </row>
    <row r="2597" spans="1:20" ht="32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2">
        <f t="shared" si="240"/>
        <v>0.12166666666666667</v>
      </c>
      <c r="P2597" s="10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3">
        <f t="shared" si="244"/>
        <v>42759.952546296299</v>
      </c>
      <c r="T2597" s="14">
        <f t="shared" si="245"/>
        <v>42789.952546296299</v>
      </c>
    </row>
    <row r="2598" spans="1:20" ht="4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2">
        <f t="shared" si="240"/>
        <v>0.23588571428571428</v>
      </c>
      <c r="P2598" s="10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3">
        <f t="shared" si="244"/>
        <v>41828.372789351852</v>
      </c>
      <c r="T2598" s="14">
        <f t="shared" si="245"/>
        <v>41858.372789351852</v>
      </c>
    </row>
    <row r="2599" spans="1:20" ht="4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2">
        <f t="shared" si="240"/>
        <v>5.6666666666666664E-2</v>
      </c>
      <c r="P2599" s="10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3">
        <f t="shared" si="244"/>
        <v>42510.04996527778</v>
      </c>
      <c r="T2599" s="14">
        <f t="shared" si="245"/>
        <v>42540.04996527778</v>
      </c>
    </row>
    <row r="2600" spans="1:20" ht="32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2">
        <f t="shared" si="240"/>
        <v>0.39</v>
      </c>
      <c r="P2600" s="10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3">
        <f t="shared" si="244"/>
        <v>42240.548622685186</v>
      </c>
      <c r="T2600" s="14">
        <f t="shared" si="245"/>
        <v>42270.548622685186</v>
      </c>
    </row>
    <row r="2601" spans="1:20" ht="32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2">
        <f t="shared" si="240"/>
        <v>9.9546510341776348E-3</v>
      </c>
      <c r="P2601" s="10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3">
        <f t="shared" si="244"/>
        <v>41809.46234953704</v>
      </c>
      <c r="T2601" s="14">
        <f t="shared" si="245"/>
        <v>41854.46234953704</v>
      </c>
    </row>
    <row r="2602" spans="1:20" ht="32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2">
        <f t="shared" si="240"/>
        <v>6.9320000000000007E-2</v>
      </c>
      <c r="P2602" s="10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3">
        <f t="shared" si="244"/>
        <v>42394.608796296299</v>
      </c>
      <c r="T2602" s="14">
        <f t="shared" si="245"/>
        <v>42454.567129629628</v>
      </c>
    </row>
    <row r="2603" spans="1:20" ht="4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2">
        <f t="shared" si="240"/>
        <v>6.6139999999999999</v>
      </c>
      <c r="P2603" s="10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3">
        <f t="shared" si="244"/>
        <v>41150.610520833339</v>
      </c>
      <c r="T2603" s="14">
        <f t="shared" si="245"/>
        <v>41164.874305555561</v>
      </c>
    </row>
    <row r="2604" spans="1:20" ht="4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2">
        <f t="shared" si="240"/>
        <v>3.2609166666666667</v>
      </c>
      <c r="P2604" s="10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3">
        <f t="shared" si="244"/>
        <v>41915.455648148149</v>
      </c>
      <c r="T2604" s="14">
        <f t="shared" si="245"/>
        <v>41955.597222222226</v>
      </c>
    </row>
    <row r="2605" spans="1:20" ht="32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2">
        <f t="shared" si="240"/>
        <v>1.0148571428571429</v>
      </c>
      <c r="P2605" s="10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3">
        <f t="shared" si="244"/>
        <v>41617.620995370373</v>
      </c>
      <c r="T2605" s="14">
        <f t="shared" si="245"/>
        <v>41631.620995370373</v>
      </c>
    </row>
    <row r="2606" spans="1:20" ht="4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2">
        <f t="shared" si="240"/>
        <v>1.0421799999999999</v>
      </c>
      <c r="P2606" s="10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3">
        <f t="shared" si="244"/>
        <v>40997.759525462963</v>
      </c>
      <c r="T2606" s="14">
        <f t="shared" si="245"/>
        <v>41027.759525462963</v>
      </c>
    </row>
    <row r="2607" spans="1:20" ht="4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2">
        <f t="shared" si="240"/>
        <v>1.0742157000000001</v>
      </c>
      <c r="P2607" s="10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3">
        <f t="shared" si="244"/>
        <v>42508.249884259261</v>
      </c>
      <c r="T2607" s="14">
        <f t="shared" si="245"/>
        <v>42538.249884259261</v>
      </c>
    </row>
    <row r="2608" spans="1:20" ht="64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2">
        <f t="shared" si="240"/>
        <v>1.1005454545454545</v>
      </c>
      <c r="P2608" s="10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3">
        <f t="shared" si="244"/>
        <v>41726.421087962961</v>
      </c>
      <c r="T2608" s="14">
        <f t="shared" si="245"/>
        <v>41758.421087962961</v>
      </c>
    </row>
    <row r="2609" spans="1:20" ht="4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2">
        <f t="shared" si="240"/>
        <v>4.077</v>
      </c>
      <c r="P2609" s="10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3">
        <f t="shared" si="244"/>
        <v>42184.583009259259</v>
      </c>
      <c r="T2609" s="14">
        <f t="shared" si="245"/>
        <v>42227.791666666664</v>
      </c>
    </row>
    <row r="2610" spans="1:20" ht="4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2">
        <f t="shared" si="240"/>
        <v>2.2392500000000002</v>
      </c>
      <c r="P2610" s="10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3">
        <f t="shared" si="244"/>
        <v>42767.510046296295</v>
      </c>
      <c r="T2610" s="14">
        <f t="shared" si="245"/>
        <v>42808.708333333336</v>
      </c>
    </row>
    <row r="2611" spans="1:20" ht="4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2">
        <f t="shared" si="240"/>
        <v>3.038011142857143</v>
      </c>
      <c r="P2611" s="10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3">
        <f t="shared" si="244"/>
        <v>41074.946192129632</v>
      </c>
      <c r="T2611" s="14">
        <f t="shared" si="245"/>
        <v>41104.946192129632</v>
      </c>
    </row>
    <row r="2612" spans="1:20" ht="32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2">
        <f t="shared" si="240"/>
        <v>1.4132510432681749</v>
      </c>
      <c r="P2612" s="10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3">
        <f t="shared" si="244"/>
        <v>42564.589409722226</v>
      </c>
      <c r="T2612" s="14">
        <f t="shared" si="245"/>
        <v>42603.999305555561</v>
      </c>
    </row>
    <row r="2613" spans="1:20" ht="48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2">
        <f t="shared" si="240"/>
        <v>27.906363636363636</v>
      </c>
      <c r="P2613" s="10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3">
        <f t="shared" si="244"/>
        <v>42704.04414351852</v>
      </c>
      <c r="T2613" s="14">
        <f t="shared" si="245"/>
        <v>42737.665972222225</v>
      </c>
    </row>
    <row r="2614" spans="1:20" ht="4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2">
        <f t="shared" si="240"/>
        <v>1.7176130000000001</v>
      </c>
      <c r="P2614" s="10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3">
        <f t="shared" si="244"/>
        <v>41981.851504629631</v>
      </c>
      <c r="T2614" s="14">
        <f t="shared" si="245"/>
        <v>42012.851504629631</v>
      </c>
    </row>
    <row r="2615" spans="1:20" ht="4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2">
        <f t="shared" si="240"/>
        <v>1.0101333333333333</v>
      </c>
      <c r="P2615" s="10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3">
        <f t="shared" si="244"/>
        <v>41143.526550925926</v>
      </c>
      <c r="T2615" s="14">
        <f t="shared" si="245"/>
        <v>41173.526550925926</v>
      </c>
    </row>
    <row r="2616" spans="1:20" ht="4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2">
        <f t="shared" si="240"/>
        <v>1.02</v>
      </c>
      <c r="P2616" s="10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3">
        <f t="shared" si="244"/>
        <v>41730.416805555556</v>
      </c>
      <c r="T2616" s="14">
        <f t="shared" si="245"/>
        <v>41758.916666666672</v>
      </c>
    </row>
    <row r="2617" spans="1:20" ht="4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2">
        <f t="shared" si="240"/>
        <v>1.6976511744127936</v>
      </c>
      <c r="P2617" s="10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3">
        <f t="shared" si="244"/>
        <v>42453.205601851856</v>
      </c>
      <c r="T2617" s="14">
        <f t="shared" si="245"/>
        <v>42490.208333333336</v>
      </c>
    </row>
    <row r="2618" spans="1:20" ht="4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2">
        <f t="shared" si="240"/>
        <v>1.14534</v>
      </c>
      <c r="P2618" s="10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3">
        <f t="shared" si="244"/>
        <v>42211.702881944446</v>
      </c>
      <c r="T2618" s="14">
        <f t="shared" si="245"/>
        <v>42241.702881944446</v>
      </c>
    </row>
    <row r="2619" spans="1:20" ht="4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2">
        <f t="shared" si="240"/>
        <v>8.7759999999999998</v>
      </c>
      <c r="P2619" s="10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3">
        <f t="shared" si="244"/>
        <v>41902.582766203705</v>
      </c>
      <c r="T2619" s="14">
        <f t="shared" si="245"/>
        <v>41932.582766203705</v>
      </c>
    </row>
    <row r="2620" spans="1:20" ht="32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2">
        <f t="shared" si="240"/>
        <v>1.0538666666666667</v>
      </c>
      <c r="P2620" s="10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3">
        <f t="shared" si="244"/>
        <v>42279.500706018523</v>
      </c>
      <c r="T2620" s="14">
        <f t="shared" si="245"/>
        <v>42339.542372685188</v>
      </c>
    </row>
    <row r="2621" spans="1:20" ht="4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2">
        <f t="shared" si="240"/>
        <v>1.8839999999999999</v>
      </c>
      <c r="P2621" s="10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3">
        <f t="shared" si="244"/>
        <v>42273.592638888891</v>
      </c>
      <c r="T2621" s="14">
        <f t="shared" si="245"/>
        <v>42300.166666666664</v>
      </c>
    </row>
    <row r="2622" spans="1:20" ht="4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2">
        <f t="shared" si="240"/>
        <v>1.436523076923077</v>
      </c>
      <c r="P2622" s="10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3">
        <f t="shared" si="244"/>
        <v>42250.875486111116</v>
      </c>
      <c r="T2622" s="14">
        <f t="shared" si="245"/>
        <v>42287.750000000007</v>
      </c>
    </row>
    <row r="2623" spans="1:20" ht="4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2">
        <f t="shared" si="240"/>
        <v>1.4588000000000001</v>
      </c>
      <c r="P2623" s="10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3">
        <f t="shared" si="244"/>
        <v>42115.455879629633</v>
      </c>
      <c r="T2623" s="14">
        <f t="shared" si="245"/>
        <v>42145.455879629633</v>
      </c>
    </row>
    <row r="2624" spans="1:20" ht="4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2">
        <f t="shared" si="240"/>
        <v>1.3118399999999999</v>
      </c>
      <c r="P2624" s="10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3">
        <f t="shared" si="244"/>
        <v>42689.451574074075</v>
      </c>
      <c r="T2624" s="14">
        <f t="shared" si="245"/>
        <v>42734.451574074075</v>
      </c>
    </row>
    <row r="2625" spans="1:20" ht="4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2">
        <f t="shared" si="240"/>
        <v>1.1399999999999999</v>
      </c>
      <c r="P2625" s="10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3">
        <f t="shared" si="244"/>
        <v>42691.964884259265</v>
      </c>
      <c r="T2625" s="14">
        <f t="shared" si="245"/>
        <v>42705.964884259265</v>
      </c>
    </row>
    <row r="2626" spans="1:20" ht="4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2">
        <f t="shared" si="240"/>
        <v>13.794206249999998</v>
      </c>
      <c r="P2626" s="10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3">
        <f t="shared" si="244"/>
        <v>41144.129884259259</v>
      </c>
      <c r="T2626" s="14">
        <f t="shared" si="245"/>
        <v>41165.129884259259</v>
      </c>
    </row>
    <row r="2627" spans="1:20" ht="48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2">
        <f t="shared" ref="O2627:O2690" si="246">E2627/D2627</f>
        <v>9.56</v>
      </c>
      <c r="P2627" s="10">
        <f t="shared" ref="P2627:P2690" si="247">E2627/L2627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RIGHT(N2627,LEN(N2627)-FIND("/",N2627))</f>
        <v>space exploration</v>
      </c>
      <c r="S2627" s="13">
        <f t="shared" ref="S2627:S2690" si="250">(J2627/86400)+25569+(-7/24)</f>
        <v>42658.518611111118</v>
      </c>
      <c r="T2627" s="14">
        <f t="shared" ref="T2627:T2690" si="251">(I2627/86400)+25569+(-7/24)</f>
        <v>42683.560277777775</v>
      </c>
    </row>
    <row r="2628" spans="1:20" ht="4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2">
        <f t="shared" si="246"/>
        <v>1.1200000000000001</v>
      </c>
      <c r="P2628" s="10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3">
        <f t="shared" si="250"/>
        <v>42128.336446759262</v>
      </c>
      <c r="T2628" s="14">
        <f t="shared" si="251"/>
        <v>42158.336446759262</v>
      </c>
    </row>
    <row r="2629" spans="1:20" ht="4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2">
        <f t="shared" si="246"/>
        <v>6.4666666666666668</v>
      </c>
      <c r="P2629" s="10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3">
        <f t="shared" si="250"/>
        <v>42304.53774305556</v>
      </c>
      <c r="T2629" s="14">
        <f t="shared" si="251"/>
        <v>42334.579409722224</v>
      </c>
    </row>
    <row r="2630" spans="1:20" ht="32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2">
        <f t="shared" si="246"/>
        <v>1.1036948748510131</v>
      </c>
      <c r="P2630" s="10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3">
        <f t="shared" si="250"/>
        <v>41953.674386574079</v>
      </c>
      <c r="T2630" s="14">
        <f t="shared" si="251"/>
        <v>41973.674386574079</v>
      </c>
    </row>
    <row r="2631" spans="1:20" ht="32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2">
        <f t="shared" si="246"/>
        <v>1.2774000000000001</v>
      </c>
      <c r="P2631" s="10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3">
        <f t="shared" si="250"/>
        <v>42108.246782407405</v>
      </c>
      <c r="T2631" s="14">
        <f t="shared" si="251"/>
        <v>42138.246782407405</v>
      </c>
    </row>
    <row r="2632" spans="1:20" ht="4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2">
        <f t="shared" si="246"/>
        <v>1.579</v>
      </c>
      <c r="P2632" s="10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3">
        <f t="shared" si="250"/>
        <v>42523.813796296301</v>
      </c>
      <c r="T2632" s="14">
        <f t="shared" si="251"/>
        <v>42551.125000000007</v>
      </c>
    </row>
    <row r="2633" spans="1:20" ht="4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2">
        <f t="shared" si="246"/>
        <v>1.1466525000000001</v>
      </c>
      <c r="P2633" s="10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3">
        <f t="shared" si="250"/>
        <v>42217.877627314818</v>
      </c>
      <c r="T2633" s="14">
        <f t="shared" si="251"/>
        <v>42245.877627314818</v>
      </c>
    </row>
    <row r="2634" spans="1:20" ht="4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2">
        <f t="shared" si="246"/>
        <v>1.3700934579439252</v>
      </c>
      <c r="P2634" s="10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3">
        <f t="shared" si="250"/>
        <v>42493.77012731482</v>
      </c>
      <c r="T2634" s="14">
        <f t="shared" si="251"/>
        <v>42518.77012731482</v>
      </c>
    </row>
    <row r="2635" spans="1:20" ht="4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2">
        <f t="shared" si="246"/>
        <v>3.5461999999999998</v>
      </c>
      <c r="P2635" s="10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3">
        <f t="shared" si="250"/>
        <v>41667.531620370377</v>
      </c>
      <c r="T2635" s="14">
        <f t="shared" si="251"/>
        <v>41697.666666666672</v>
      </c>
    </row>
    <row r="2636" spans="1:20" ht="4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2">
        <f t="shared" si="246"/>
        <v>1.0602150537634409</v>
      </c>
      <c r="P2636" s="10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3">
        <f t="shared" si="250"/>
        <v>42612.36482638889</v>
      </c>
      <c r="T2636" s="14">
        <f t="shared" si="251"/>
        <v>42642.36482638889</v>
      </c>
    </row>
    <row r="2637" spans="1:20" ht="4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2">
        <f t="shared" si="246"/>
        <v>1</v>
      </c>
      <c r="P2637" s="10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3">
        <f t="shared" si="250"/>
        <v>42037.659270833341</v>
      </c>
      <c r="T2637" s="14">
        <f t="shared" si="251"/>
        <v>42072.617604166669</v>
      </c>
    </row>
    <row r="2638" spans="1:20" ht="48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2">
        <f t="shared" si="246"/>
        <v>1.873</v>
      </c>
      <c r="P2638" s="10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3">
        <f t="shared" si="250"/>
        <v>42636.32307870371</v>
      </c>
      <c r="T2638" s="14">
        <f t="shared" si="251"/>
        <v>42658.750000000007</v>
      </c>
    </row>
    <row r="2639" spans="1:20" ht="32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2">
        <f t="shared" si="246"/>
        <v>1.6619999999999999</v>
      </c>
      <c r="P2639" s="10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3">
        <f t="shared" si="250"/>
        <v>42639.257812500007</v>
      </c>
      <c r="T2639" s="14">
        <f t="shared" si="251"/>
        <v>42655.257812500007</v>
      </c>
    </row>
    <row r="2640" spans="1:20" ht="4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2">
        <f t="shared" si="246"/>
        <v>1.0172910662824208</v>
      </c>
      <c r="P2640" s="10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3">
        <f t="shared" si="250"/>
        <v>41989.621469907412</v>
      </c>
      <c r="T2640" s="14">
        <f t="shared" si="251"/>
        <v>42019.621469907412</v>
      </c>
    </row>
    <row r="2641" spans="1:20" ht="4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2">
        <f t="shared" si="246"/>
        <v>1.64</v>
      </c>
      <c r="P2641" s="10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3">
        <f t="shared" si="250"/>
        <v>42024.573472222226</v>
      </c>
      <c r="T2641" s="14">
        <f t="shared" si="251"/>
        <v>42054.573472222226</v>
      </c>
    </row>
    <row r="2642" spans="1:20" ht="64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2">
        <f t="shared" si="246"/>
        <v>1.0566666666666666</v>
      </c>
      <c r="P2642" s="10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3">
        <f t="shared" si="250"/>
        <v>42102.86891203704</v>
      </c>
      <c r="T2642" s="14">
        <f t="shared" si="251"/>
        <v>42162.86891203704</v>
      </c>
    </row>
    <row r="2643" spans="1:20" ht="32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2">
        <f t="shared" si="246"/>
        <v>0.01</v>
      </c>
      <c r="P2643" s="10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3">
        <f t="shared" si="250"/>
        <v>41880.535451388889</v>
      </c>
      <c r="T2643" s="14">
        <f t="shared" si="251"/>
        <v>41897.54791666667</v>
      </c>
    </row>
    <row r="2644" spans="1:20" ht="64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2">
        <f t="shared" si="246"/>
        <v>0</v>
      </c>
      <c r="P2644" s="10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3">
        <f t="shared" si="250"/>
        <v>42535.954953703702</v>
      </c>
      <c r="T2644" s="14">
        <f t="shared" si="251"/>
        <v>42565.997916666667</v>
      </c>
    </row>
    <row r="2645" spans="1:20" ht="48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2">
        <f t="shared" si="246"/>
        <v>0.33559730999999998</v>
      </c>
      <c r="P2645" s="10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3">
        <f t="shared" si="250"/>
        <v>42689.290682870378</v>
      </c>
      <c r="T2645" s="14">
        <f t="shared" si="251"/>
        <v>42725.040972222225</v>
      </c>
    </row>
    <row r="2646" spans="1:20" ht="4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2">
        <f t="shared" si="246"/>
        <v>2.053E-2</v>
      </c>
      <c r="P2646" s="10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3">
        <f t="shared" si="250"/>
        <v>42774.5004050926</v>
      </c>
      <c r="T2646" s="14">
        <f t="shared" si="251"/>
        <v>42804.5004050926</v>
      </c>
    </row>
    <row r="2647" spans="1:20" ht="4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2">
        <f t="shared" si="246"/>
        <v>0.105</v>
      </c>
      <c r="P2647" s="10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3">
        <f t="shared" si="250"/>
        <v>41921.55096064815</v>
      </c>
      <c r="T2647" s="14">
        <f t="shared" si="251"/>
        <v>41951.592627314814</v>
      </c>
    </row>
    <row r="2648" spans="1:20" ht="4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2">
        <f t="shared" si="246"/>
        <v>8.4172839999999999E-2</v>
      </c>
      <c r="P2648" s="10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3">
        <f t="shared" si="250"/>
        <v>42226.021631944452</v>
      </c>
      <c r="T2648" s="14">
        <f t="shared" si="251"/>
        <v>42256.021631944452</v>
      </c>
    </row>
    <row r="2649" spans="1:20" ht="4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2">
        <f t="shared" si="246"/>
        <v>1.44E-2</v>
      </c>
      <c r="P2649" s="10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3">
        <f t="shared" si="250"/>
        <v>42199.970127314817</v>
      </c>
      <c r="T2649" s="14">
        <f t="shared" si="251"/>
        <v>42229.970127314817</v>
      </c>
    </row>
    <row r="2650" spans="1:20" ht="48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2">
        <f t="shared" si="246"/>
        <v>8.8333333333333337E-3</v>
      </c>
      <c r="P2650" s="10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3">
        <f t="shared" si="250"/>
        <v>42408.423148148147</v>
      </c>
      <c r="T2650" s="14">
        <f t="shared" si="251"/>
        <v>42438.423148148147</v>
      </c>
    </row>
    <row r="2651" spans="1:20" ht="16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2">
        <f t="shared" si="246"/>
        <v>9.9200000000000004E-4</v>
      </c>
      <c r="P2651" s="10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3">
        <f t="shared" si="250"/>
        <v>42341.705335648156</v>
      </c>
      <c r="T2651" s="14">
        <f t="shared" si="251"/>
        <v>42401.705335648156</v>
      </c>
    </row>
    <row r="2652" spans="1:20" ht="48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2">
        <f t="shared" si="246"/>
        <v>5.966666666666667E-3</v>
      </c>
      <c r="P2652" s="10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3">
        <f t="shared" si="250"/>
        <v>42695.332673611112</v>
      </c>
      <c r="T2652" s="14">
        <f t="shared" si="251"/>
        <v>42725.332673611112</v>
      </c>
    </row>
    <row r="2653" spans="1:20" ht="4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2">
        <f t="shared" si="246"/>
        <v>1.8689285714285714E-2</v>
      </c>
      <c r="P2653" s="10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3">
        <f t="shared" si="250"/>
        <v>42327.51399305556</v>
      </c>
      <c r="T2653" s="14">
        <f t="shared" si="251"/>
        <v>42355.51399305556</v>
      </c>
    </row>
    <row r="2654" spans="1:20" ht="4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2">
        <f t="shared" si="246"/>
        <v>8.8500000000000002E-3</v>
      </c>
      <c r="P2654" s="10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3">
        <f t="shared" si="250"/>
        <v>41952.867187500007</v>
      </c>
      <c r="T2654" s="14">
        <f t="shared" si="251"/>
        <v>41982.867187500007</v>
      </c>
    </row>
    <row r="2655" spans="1:20" ht="4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2">
        <f t="shared" si="246"/>
        <v>0.1152156862745098</v>
      </c>
      <c r="P2655" s="10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3">
        <f t="shared" si="250"/>
        <v>41771.360266203708</v>
      </c>
      <c r="T2655" s="14">
        <f t="shared" si="251"/>
        <v>41802.875</v>
      </c>
    </row>
    <row r="2656" spans="1:20" ht="4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2">
        <f t="shared" si="246"/>
        <v>5.1000000000000004E-4</v>
      </c>
      <c r="P2656" s="10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3">
        <f t="shared" si="250"/>
        <v>42055.309328703705</v>
      </c>
      <c r="T2656" s="14">
        <f t="shared" si="251"/>
        <v>42115.26766203704</v>
      </c>
    </row>
    <row r="2657" spans="1:20" ht="16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2">
        <f t="shared" si="246"/>
        <v>0.21033333333333334</v>
      </c>
      <c r="P2657" s="10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3">
        <f t="shared" si="250"/>
        <v>42381.574618055558</v>
      </c>
      <c r="T2657" s="14">
        <f t="shared" si="251"/>
        <v>42409.541666666664</v>
      </c>
    </row>
    <row r="2658" spans="1:20" ht="32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2">
        <f t="shared" si="246"/>
        <v>0.11436666666666667</v>
      </c>
      <c r="P2658" s="10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3">
        <f t="shared" si="250"/>
        <v>42767.39685185186</v>
      </c>
      <c r="T2658" s="14">
        <f t="shared" si="251"/>
        <v>42806.500000000007</v>
      </c>
    </row>
    <row r="2659" spans="1:20" ht="4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2">
        <f t="shared" si="246"/>
        <v>0.18737933333333334</v>
      </c>
      <c r="P2659" s="10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3">
        <f t="shared" si="250"/>
        <v>42551.637187500004</v>
      </c>
      <c r="T2659" s="14">
        <f t="shared" si="251"/>
        <v>42584.770833333336</v>
      </c>
    </row>
    <row r="2660" spans="1:20" ht="4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2">
        <f t="shared" si="246"/>
        <v>9.2857142857142856E-4</v>
      </c>
      <c r="P2660" s="10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3">
        <f t="shared" si="250"/>
        <v>42551.592523148145</v>
      </c>
      <c r="T2660" s="14">
        <f t="shared" si="251"/>
        <v>42581.592523148145</v>
      </c>
    </row>
    <row r="2661" spans="1:20" ht="16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2">
        <f t="shared" si="246"/>
        <v>2.720408163265306E-2</v>
      </c>
      <c r="P2661" s="10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3">
        <f t="shared" si="250"/>
        <v>42081.77789351852</v>
      </c>
      <c r="T2661" s="14">
        <f t="shared" si="251"/>
        <v>42111.77789351852</v>
      </c>
    </row>
    <row r="2662" spans="1:20" ht="48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2">
        <f t="shared" si="246"/>
        <v>9.5E-4</v>
      </c>
      <c r="P2662" s="10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3">
        <f t="shared" si="250"/>
        <v>42272.42150462963</v>
      </c>
      <c r="T2662" s="14">
        <f t="shared" si="251"/>
        <v>42332.463171296295</v>
      </c>
    </row>
    <row r="2663" spans="1:20" ht="4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2">
        <f t="shared" si="246"/>
        <v>1.0289999999999999</v>
      </c>
      <c r="P2663" s="10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3">
        <f t="shared" si="250"/>
        <v>41542.66678240741</v>
      </c>
      <c r="T2663" s="14">
        <f t="shared" si="251"/>
        <v>41572.66678240741</v>
      </c>
    </row>
    <row r="2664" spans="1:20" ht="4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2">
        <f t="shared" si="246"/>
        <v>1.0680000000000001</v>
      </c>
      <c r="P2664" s="10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3">
        <f t="shared" si="250"/>
        <v>42207.455011574079</v>
      </c>
      <c r="T2664" s="14">
        <f t="shared" si="251"/>
        <v>42237.455011574079</v>
      </c>
    </row>
    <row r="2665" spans="1:20" ht="4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2">
        <f t="shared" si="246"/>
        <v>1.0459624999999999</v>
      </c>
      <c r="P2665" s="10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3">
        <f t="shared" si="250"/>
        <v>42222.331099537041</v>
      </c>
      <c r="T2665" s="14">
        <f t="shared" si="251"/>
        <v>42251.333333333336</v>
      </c>
    </row>
    <row r="2666" spans="1:20" ht="4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2">
        <f t="shared" si="246"/>
        <v>1.0342857142857143</v>
      </c>
      <c r="P2666" s="10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3">
        <f t="shared" si="250"/>
        <v>42312.733761574076</v>
      </c>
      <c r="T2666" s="14">
        <f t="shared" si="251"/>
        <v>42346.999305555561</v>
      </c>
    </row>
    <row r="2667" spans="1:20" ht="4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2">
        <f t="shared" si="246"/>
        <v>1.2314285714285715</v>
      </c>
      <c r="P2667" s="10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3">
        <f t="shared" si="250"/>
        <v>42083.603865740741</v>
      </c>
      <c r="T2667" s="14">
        <f t="shared" si="251"/>
        <v>42128.603865740741</v>
      </c>
    </row>
    <row r="2668" spans="1:20" ht="4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2">
        <f t="shared" si="246"/>
        <v>1.592951</v>
      </c>
      <c r="P2668" s="10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3">
        <f t="shared" si="250"/>
        <v>42235.472673611112</v>
      </c>
      <c r="T2668" s="14">
        <f t="shared" si="251"/>
        <v>42272.583333333336</v>
      </c>
    </row>
    <row r="2669" spans="1:20" ht="48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2">
        <f t="shared" si="246"/>
        <v>1.1066666666666667</v>
      </c>
      <c r="P2669" s="10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3">
        <f t="shared" si="250"/>
        <v>42380.634444444448</v>
      </c>
      <c r="T2669" s="14">
        <f t="shared" si="251"/>
        <v>42410.634444444448</v>
      </c>
    </row>
    <row r="2670" spans="1:20" ht="32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2">
        <f t="shared" si="246"/>
        <v>1.7070000000000001</v>
      </c>
      <c r="P2670" s="10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3">
        <f t="shared" si="250"/>
        <v>42275.297048611115</v>
      </c>
      <c r="T2670" s="14">
        <f t="shared" si="251"/>
        <v>42317.313888888886</v>
      </c>
    </row>
    <row r="2671" spans="1:20" ht="4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2">
        <f t="shared" si="246"/>
        <v>1.25125</v>
      </c>
      <c r="P2671" s="10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3">
        <f t="shared" si="250"/>
        <v>42318.744166666664</v>
      </c>
      <c r="T2671" s="14">
        <f t="shared" si="251"/>
        <v>42378.744166666664</v>
      </c>
    </row>
    <row r="2672" spans="1:20" ht="48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2">
        <f t="shared" si="246"/>
        <v>6.4158609339642042E-2</v>
      </c>
      <c r="P2672" s="10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3">
        <f t="shared" si="250"/>
        <v>41820.728935185187</v>
      </c>
      <c r="T2672" s="14">
        <f t="shared" si="251"/>
        <v>41848.728935185187</v>
      </c>
    </row>
    <row r="2673" spans="1:20" ht="4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2">
        <f t="shared" si="246"/>
        <v>0.11344</v>
      </c>
      <c r="P2673" s="10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3">
        <f t="shared" si="250"/>
        <v>41962.457361111112</v>
      </c>
      <c r="T2673" s="14">
        <f t="shared" si="251"/>
        <v>41992.526388888895</v>
      </c>
    </row>
    <row r="2674" spans="1:20" ht="4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2">
        <f t="shared" si="246"/>
        <v>0.33189999999999997</v>
      </c>
      <c r="P2674" s="10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3">
        <f t="shared" si="250"/>
        <v>42344.592476851853</v>
      </c>
      <c r="T2674" s="14">
        <f t="shared" si="251"/>
        <v>42365.958333333336</v>
      </c>
    </row>
    <row r="2675" spans="1:20" ht="4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2">
        <f t="shared" si="246"/>
        <v>0.27579999999999999</v>
      </c>
      <c r="P2675" s="10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3">
        <f t="shared" si="250"/>
        <v>41912.24998842593</v>
      </c>
      <c r="T2675" s="14">
        <f t="shared" si="251"/>
        <v>41941.65625</v>
      </c>
    </row>
    <row r="2676" spans="1:20" ht="64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2">
        <f t="shared" si="246"/>
        <v>0.62839999999999996</v>
      </c>
      <c r="P2676" s="10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3">
        <f t="shared" si="250"/>
        <v>42529.341087962966</v>
      </c>
      <c r="T2676" s="14">
        <f t="shared" si="251"/>
        <v>42555.915972222225</v>
      </c>
    </row>
    <row r="2677" spans="1:20" ht="48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2">
        <f t="shared" si="246"/>
        <v>7.5880000000000003E-2</v>
      </c>
      <c r="P2677" s="10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3">
        <f t="shared" si="250"/>
        <v>41923.565844907411</v>
      </c>
      <c r="T2677" s="14">
        <f t="shared" si="251"/>
        <v>41953.607511574075</v>
      </c>
    </row>
    <row r="2678" spans="1:20" ht="4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2">
        <f t="shared" si="246"/>
        <v>0.50380952380952382</v>
      </c>
      <c r="P2678" s="10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3">
        <f t="shared" si="250"/>
        <v>42482.333032407412</v>
      </c>
      <c r="T2678" s="14">
        <f t="shared" si="251"/>
        <v>42512.333032407412</v>
      </c>
    </row>
    <row r="2679" spans="1:20" ht="4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2">
        <f t="shared" si="246"/>
        <v>0.17512820512820512</v>
      </c>
      <c r="P2679" s="10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3">
        <f t="shared" si="250"/>
        <v>41792.737766203711</v>
      </c>
      <c r="T2679" s="14">
        <f t="shared" si="251"/>
        <v>41822.737766203711</v>
      </c>
    </row>
    <row r="2680" spans="1:20" ht="4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2">
        <f t="shared" si="246"/>
        <v>1.3750000000000001E-4</v>
      </c>
      <c r="P2680" s="10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3">
        <f t="shared" si="250"/>
        <v>42241.506539351853</v>
      </c>
      <c r="T2680" s="14">
        <f t="shared" si="251"/>
        <v>42271.506539351853</v>
      </c>
    </row>
    <row r="2681" spans="1:20" ht="48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2">
        <f t="shared" si="246"/>
        <v>3.3E-3</v>
      </c>
      <c r="P2681" s="10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3">
        <f t="shared" si="250"/>
        <v>42032.709421296298</v>
      </c>
      <c r="T2681" s="14">
        <f t="shared" si="251"/>
        <v>42062.709421296298</v>
      </c>
    </row>
    <row r="2682" spans="1:20" ht="16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2">
        <f t="shared" si="246"/>
        <v>8.6250000000000007E-3</v>
      </c>
      <c r="P2682" s="10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3">
        <f t="shared" si="250"/>
        <v>42435.920034722229</v>
      </c>
      <c r="T2682" s="14">
        <f t="shared" si="251"/>
        <v>42465.878368055557</v>
      </c>
    </row>
    <row r="2683" spans="1:20" ht="4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2">
        <f t="shared" si="246"/>
        <v>6.875E-3</v>
      </c>
      <c r="P2683" s="10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3">
        <f t="shared" si="250"/>
        <v>41805.603587962964</v>
      </c>
      <c r="T2683" s="14">
        <f t="shared" si="251"/>
        <v>41830.603587962964</v>
      </c>
    </row>
    <row r="2684" spans="1:20" ht="4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2">
        <f t="shared" si="246"/>
        <v>0.28299999999999997</v>
      </c>
      <c r="P2684" s="10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3">
        <f t="shared" si="250"/>
        <v>41932.580324074079</v>
      </c>
      <c r="T2684" s="14">
        <f t="shared" si="251"/>
        <v>41964.957638888889</v>
      </c>
    </row>
    <row r="2685" spans="1:20" ht="4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2">
        <f t="shared" si="246"/>
        <v>2.3999999999999998E-3</v>
      </c>
      <c r="P2685" s="10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3">
        <f t="shared" si="250"/>
        <v>42034.463425925926</v>
      </c>
      <c r="T2685" s="14">
        <f t="shared" si="251"/>
        <v>42064.463425925926</v>
      </c>
    </row>
    <row r="2686" spans="1:20" ht="4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2">
        <f t="shared" si="246"/>
        <v>1.1428571428571429E-2</v>
      </c>
      <c r="P2686" s="10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3">
        <f t="shared" si="250"/>
        <v>41820.622974537044</v>
      </c>
      <c r="T2686" s="14">
        <f t="shared" si="251"/>
        <v>41860.622974537044</v>
      </c>
    </row>
    <row r="2687" spans="1:20" ht="4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2">
        <f t="shared" si="246"/>
        <v>2.0000000000000001E-4</v>
      </c>
      <c r="P2687" s="10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3">
        <f t="shared" si="250"/>
        <v>42061.404282407406</v>
      </c>
      <c r="T2687" s="14">
        <f t="shared" si="251"/>
        <v>42121.362615740742</v>
      </c>
    </row>
    <row r="2688" spans="1:20" ht="4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2">
        <f t="shared" si="246"/>
        <v>0</v>
      </c>
      <c r="P2688" s="10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3">
        <f t="shared" si="250"/>
        <v>41892.683136574073</v>
      </c>
      <c r="T2688" s="14">
        <f t="shared" si="251"/>
        <v>41912.683136574073</v>
      </c>
    </row>
    <row r="2689" spans="1:20" ht="4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2">
        <f t="shared" si="246"/>
        <v>0</v>
      </c>
      <c r="P2689" s="10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3">
        <f t="shared" si="250"/>
        <v>42154.348587962966</v>
      </c>
      <c r="T2689" s="14">
        <f t="shared" si="251"/>
        <v>42184.348587962966</v>
      </c>
    </row>
    <row r="2690" spans="1:20" ht="32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2">
        <f t="shared" si="246"/>
        <v>1.48E-3</v>
      </c>
      <c r="P2690" s="10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3">
        <f t="shared" si="250"/>
        <v>42027.827199074076</v>
      </c>
      <c r="T2690" s="14">
        <f t="shared" si="251"/>
        <v>42058.833333333336</v>
      </c>
    </row>
    <row r="2691" spans="1:20" ht="4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2">
        <f t="shared" ref="O2691:O2754" si="252">E2691/D2691</f>
        <v>2.8571428571428571E-5</v>
      </c>
      <c r="P2691" s="10">
        <f t="shared" ref="P2691:P2754" si="253">E2691/L2691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RIGHT(N2691,LEN(N2691)-FIND("/",N2691))</f>
        <v>food trucks</v>
      </c>
      <c r="S2691" s="13">
        <f t="shared" ref="S2691:S2754" si="256">(J2691/86400)+25569+(-7/24)</f>
        <v>42551.670023148152</v>
      </c>
      <c r="T2691" s="14">
        <f t="shared" ref="T2691:T2754" si="257">(I2691/86400)+25569+(-7/24)</f>
        <v>42581.670023148152</v>
      </c>
    </row>
    <row r="2692" spans="1:20" ht="48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2">
        <f t="shared" si="252"/>
        <v>0.107325</v>
      </c>
      <c r="P2692" s="10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3">
        <f t="shared" si="256"/>
        <v>42112.813379629632</v>
      </c>
      <c r="T2692" s="14">
        <f t="shared" si="257"/>
        <v>42157.813379629632</v>
      </c>
    </row>
    <row r="2693" spans="1:20" ht="32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2">
        <f t="shared" si="252"/>
        <v>5.3846153846153844E-4</v>
      </c>
      <c r="P2693" s="10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3">
        <f t="shared" si="256"/>
        <v>42089.432372685187</v>
      </c>
      <c r="T2693" s="14">
        <f t="shared" si="257"/>
        <v>42134.432372685187</v>
      </c>
    </row>
    <row r="2694" spans="1:20" ht="48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2">
        <f t="shared" si="252"/>
        <v>7.1428571428571426E-3</v>
      </c>
      <c r="P2694" s="10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3">
        <f t="shared" si="256"/>
        <v>42058.042361111111</v>
      </c>
      <c r="T2694" s="14">
        <f t="shared" si="257"/>
        <v>42088.000694444447</v>
      </c>
    </row>
    <row r="2695" spans="1:20" ht="4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2">
        <f t="shared" si="252"/>
        <v>8.0000000000000002E-3</v>
      </c>
      <c r="P2695" s="10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3">
        <f t="shared" si="256"/>
        <v>41833.846828703703</v>
      </c>
      <c r="T2695" s="14">
        <f t="shared" si="257"/>
        <v>41863.846828703703</v>
      </c>
    </row>
    <row r="2696" spans="1:20" ht="48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2">
        <f t="shared" si="252"/>
        <v>3.3333333333333335E-5</v>
      </c>
      <c r="P2696" s="10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3">
        <f t="shared" si="256"/>
        <v>41877.84883101852</v>
      </c>
      <c r="T2696" s="14">
        <f t="shared" si="257"/>
        <v>41907.84883101852</v>
      </c>
    </row>
    <row r="2697" spans="1:20" ht="32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2">
        <f t="shared" si="252"/>
        <v>4.7333333333333333E-3</v>
      </c>
      <c r="P2697" s="10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3">
        <f t="shared" si="256"/>
        <v>42047.89025462963</v>
      </c>
      <c r="T2697" s="14">
        <f t="shared" si="257"/>
        <v>42107.848587962966</v>
      </c>
    </row>
    <row r="2698" spans="1:20" ht="48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2">
        <f t="shared" si="252"/>
        <v>5.6500000000000002E-2</v>
      </c>
      <c r="P2698" s="10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3">
        <f t="shared" si="256"/>
        <v>41964.552777777782</v>
      </c>
      <c r="T2698" s="14">
        <f t="shared" si="257"/>
        <v>41998.552777777782</v>
      </c>
    </row>
    <row r="2699" spans="1:20" ht="4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2">
        <f t="shared" si="252"/>
        <v>0.26352173913043481</v>
      </c>
      <c r="P2699" s="10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3">
        <f t="shared" si="256"/>
        <v>42187.648414351854</v>
      </c>
      <c r="T2699" s="14">
        <f t="shared" si="257"/>
        <v>42218.625000000007</v>
      </c>
    </row>
    <row r="2700" spans="1:20" ht="4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2">
        <f t="shared" si="252"/>
        <v>3.2512500000000002E-3</v>
      </c>
      <c r="P2700" s="10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3">
        <f t="shared" si="256"/>
        <v>41787.606574074074</v>
      </c>
      <c r="T2700" s="14">
        <f t="shared" si="257"/>
        <v>41817.606574074074</v>
      </c>
    </row>
    <row r="2701" spans="1:20" ht="4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2">
        <f t="shared" si="252"/>
        <v>0</v>
      </c>
      <c r="P2701" s="10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3">
        <f t="shared" si="256"/>
        <v>41829.604895833334</v>
      </c>
      <c r="T2701" s="14">
        <f t="shared" si="257"/>
        <v>41859.604895833334</v>
      </c>
    </row>
    <row r="2702" spans="1:20" ht="4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2">
        <f t="shared" si="252"/>
        <v>7.0007000700070005E-3</v>
      </c>
      <c r="P2702" s="10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3">
        <f t="shared" si="256"/>
        <v>41870.583009259259</v>
      </c>
      <c r="T2702" s="14">
        <f t="shared" si="257"/>
        <v>41900.583009259259</v>
      </c>
    </row>
    <row r="2703" spans="1:20" ht="48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2">
        <f t="shared" si="252"/>
        <v>0.46176470588235297</v>
      </c>
      <c r="P2703" s="10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3">
        <f t="shared" si="256"/>
        <v>42801.483032407406</v>
      </c>
      <c r="T2703" s="14">
        <f t="shared" si="257"/>
        <v>42832.441365740742</v>
      </c>
    </row>
    <row r="2704" spans="1:20" ht="4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2">
        <f t="shared" si="252"/>
        <v>0.34410000000000002</v>
      </c>
      <c r="P2704" s="10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3">
        <f t="shared" si="256"/>
        <v>42800.510150462964</v>
      </c>
      <c r="T2704" s="14">
        <f t="shared" si="257"/>
        <v>42830.4684837963</v>
      </c>
    </row>
    <row r="2705" spans="1:20" ht="32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2">
        <f t="shared" si="252"/>
        <v>1.0375000000000001</v>
      </c>
      <c r="P2705" s="10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3">
        <f t="shared" si="256"/>
        <v>42756.398495370369</v>
      </c>
      <c r="T2705" s="14">
        <f t="shared" si="257"/>
        <v>42816.356828703705</v>
      </c>
    </row>
    <row r="2706" spans="1:20" ht="4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2">
        <f t="shared" si="252"/>
        <v>6.0263157894736845E-2</v>
      </c>
      <c r="P2706" s="10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3">
        <f t="shared" si="256"/>
        <v>42787.570763888893</v>
      </c>
      <c r="T2706" s="14">
        <f t="shared" si="257"/>
        <v>42830.529097222221</v>
      </c>
    </row>
    <row r="2707" spans="1:20" ht="32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2">
        <f t="shared" si="252"/>
        <v>0.10539393939393939</v>
      </c>
      <c r="P2707" s="10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3">
        <f t="shared" si="256"/>
        <v>42773.624513888892</v>
      </c>
      <c r="T2707" s="14">
        <f t="shared" si="257"/>
        <v>42818.582847222227</v>
      </c>
    </row>
    <row r="2708" spans="1:20" ht="4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2">
        <f t="shared" si="252"/>
        <v>1.1229714285714285</v>
      </c>
      <c r="P2708" s="10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3">
        <f t="shared" si="256"/>
        <v>41899.003275462965</v>
      </c>
      <c r="T2708" s="14">
        <f t="shared" si="257"/>
        <v>41927.999305555561</v>
      </c>
    </row>
    <row r="2709" spans="1:20" ht="4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2">
        <f t="shared" si="252"/>
        <v>3.50844625</v>
      </c>
      <c r="P2709" s="10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3">
        <f t="shared" si="256"/>
        <v>41391.49123842593</v>
      </c>
      <c r="T2709" s="14">
        <f t="shared" si="257"/>
        <v>41420.999305555561</v>
      </c>
    </row>
    <row r="2710" spans="1:20" ht="4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2">
        <f t="shared" si="252"/>
        <v>2.3321535</v>
      </c>
      <c r="P2710" s="10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3">
        <f t="shared" si="256"/>
        <v>42512.406550925931</v>
      </c>
      <c r="T2710" s="14">
        <f t="shared" si="257"/>
        <v>42572.406550925931</v>
      </c>
    </row>
    <row r="2711" spans="1:20" ht="4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2">
        <f t="shared" si="252"/>
        <v>1.01606</v>
      </c>
      <c r="P2711" s="10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3">
        <f t="shared" si="256"/>
        <v>42611.858113425929</v>
      </c>
      <c r="T2711" s="14">
        <f t="shared" si="257"/>
        <v>42646.874305555561</v>
      </c>
    </row>
    <row r="2712" spans="1:20" ht="32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2">
        <f t="shared" si="252"/>
        <v>1.5390035000000002</v>
      </c>
      <c r="P2712" s="10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3">
        <f t="shared" si="256"/>
        <v>41827.937824074077</v>
      </c>
      <c r="T2712" s="14">
        <f t="shared" si="257"/>
        <v>41859.791666666672</v>
      </c>
    </row>
    <row r="2713" spans="1:20" ht="4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2">
        <f t="shared" si="252"/>
        <v>1.007161125319693</v>
      </c>
      <c r="P2713" s="10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3">
        <f t="shared" si="256"/>
        <v>41780.453587962962</v>
      </c>
      <c r="T2713" s="14">
        <f t="shared" si="257"/>
        <v>41810.625694444447</v>
      </c>
    </row>
    <row r="2714" spans="1:20" ht="4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2">
        <f t="shared" si="252"/>
        <v>1.3138181818181818</v>
      </c>
      <c r="P2714" s="10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3">
        <f t="shared" si="256"/>
        <v>41431.770370370374</v>
      </c>
      <c r="T2714" s="14">
        <f t="shared" si="257"/>
        <v>41468.458333333336</v>
      </c>
    </row>
    <row r="2715" spans="1:20" ht="4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2">
        <f t="shared" si="252"/>
        <v>1.0224133333333334</v>
      </c>
      <c r="P2715" s="10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3">
        <f t="shared" si="256"/>
        <v>42322.362083333333</v>
      </c>
      <c r="T2715" s="14">
        <f t="shared" si="257"/>
        <v>42362.362083333333</v>
      </c>
    </row>
    <row r="2716" spans="1:20" ht="32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2">
        <f t="shared" si="252"/>
        <v>1.1635599999999999</v>
      </c>
      <c r="P2716" s="10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3">
        <f t="shared" si="256"/>
        <v>42629.363379629627</v>
      </c>
      <c r="T2716" s="14">
        <f t="shared" si="257"/>
        <v>42657.666666666664</v>
      </c>
    </row>
    <row r="2717" spans="1:20" ht="4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2">
        <f t="shared" si="252"/>
        <v>2.6462241666666664</v>
      </c>
      <c r="P2717" s="10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3">
        <f t="shared" si="256"/>
        <v>42387.106805555559</v>
      </c>
      <c r="T2717" s="14">
        <f t="shared" si="257"/>
        <v>42421.106805555559</v>
      </c>
    </row>
    <row r="2718" spans="1:20" ht="64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2">
        <f t="shared" si="252"/>
        <v>1.1998010000000001</v>
      </c>
      <c r="P2718" s="10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3">
        <f t="shared" si="256"/>
        <v>42255.041585648149</v>
      </c>
      <c r="T2718" s="14">
        <f t="shared" si="257"/>
        <v>42285.041585648149</v>
      </c>
    </row>
    <row r="2719" spans="1:20" ht="4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2">
        <f t="shared" si="252"/>
        <v>1.2010400000000001</v>
      </c>
      <c r="P2719" s="10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3">
        <f t="shared" si="256"/>
        <v>41934.623252314814</v>
      </c>
      <c r="T2719" s="14">
        <f t="shared" si="257"/>
        <v>41979.664918981485</v>
      </c>
    </row>
    <row r="2720" spans="1:20" ht="4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2">
        <f t="shared" si="252"/>
        <v>1.0358333333333334</v>
      </c>
      <c r="P2720" s="10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3">
        <f t="shared" si="256"/>
        <v>42465.304918981485</v>
      </c>
      <c r="T2720" s="14">
        <f t="shared" si="257"/>
        <v>42493.666666666664</v>
      </c>
    </row>
    <row r="2721" spans="1:20" ht="4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2">
        <f t="shared" si="252"/>
        <v>1.0883333333333334</v>
      </c>
      <c r="P2721" s="10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3">
        <f t="shared" si="256"/>
        <v>42417.73951388889</v>
      </c>
      <c r="T2721" s="14">
        <f t="shared" si="257"/>
        <v>42477.697847222225</v>
      </c>
    </row>
    <row r="2722" spans="1:20" ht="4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2">
        <f t="shared" si="252"/>
        <v>1.1812400000000001</v>
      </c>
      <c r="P2722" s="10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3">
        <f t="shared" si="256"/>
        <v>42655.174224537041</v>
      </c>
      <c r="T2722" s="14">
        <f t="shared" si="257"/>
        <v>42685.215891203705</v>
      </c>
    </row>
    <row r="2723" spans="1:20" ht="4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2">
        <f t="shared" si="252"/>
        <v>14.62</v>
      </c>
      <c r="P2723" s="10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3">
        <f t="shared" si="256"/>
        <v>41493.252291666671</v>
      </c>
      <c r="T2723" s="14">
        <f t="shared" si="257"/>
        <v>41523.5</v>
      </c>
    </row>
    <row r="2724" spans="1:20" ht="4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2">
        <f t="shared" si="252"/>
        <v>2.5253999999999999</v>
      </c>
      <c r="P2724" s="10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3">
        <f t="shared" si="256"/>
        <v>42704.565428240741</v>
      </c>
      <c r="T2724" s="14">
        <f t="shared" si="257"/>
        <v>42764.565428240741</v>
      </c>
    </row>
    <row r="2725" spans="1:20" ht="4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2">
        <f t="shared" si="252"/>
        <v>1.4005000000000001</v>
      </c>
      <c r="P2725" s="10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3">
        <f t="shared" si="256"/>
        <v>41944.547314814816</v>
      </c>
      <c r="T2725" s="14">
        <f t="shared" si="257"/>
        <v>42004.58898148148</v>
      </c>
    </row>
    <row r="2726" spans="1:20" ht="4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2">
        <f t="shared" si="252"/>
        <v>2.9687520259319289</v>
      </c>
      <c r="P2726" s="10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3">
        <f t="shared" si="256"/>
        <v>42199.035405092596</v>
      </c>
      <c r="T2726" s="14">
        <f t="shared" si="257"/>
        <v>42231.035405092596</v>
      </c>
    </row>
    <row r="2727" spans="1:20" ht="32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2">
        <f t="shared" si="252"/>
        <v>1.445425</v>
      </c>
      <c r="P2727" s="10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3">
        <f t="shared" si="256"/>
        <v>42745.452951388892</v>
      </c>
      <c r="T2727" s="14">
        <f t="shared" si="257"/>
        <v>42795.452951388892</v>
      </c>
    </row>
    <row r="2728" spans="1:20" ht="16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2">
        <f t="shared" si="252"/>
        <v>1.05745</v>
      </c>
      <c r="P2728" s="10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3">
        <f t="shared" si="256"/>
        <v>42452.288321759261</v>
      </c>
      <c r="T2728" s="14">
        <f t="shared" si="257"/>
        <v>42482.288321759261</v>
      </c>
    </row>
    <row r="2729" spans="1:20" ht="4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2">
        <f t="shared" si="252"/>
        <v>4.9321000000000002</v>
      </c>
      <c r="P2729" s="10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3">
        <f t="shared" si="256"/>
        <v>42198.384988425933</v>
      </c>
      <c r="T2729" s="14">
        <f t="shared" si="257"/>
        <v>42223.384988425933</v>
      </c>
    </row>
    <row r="2730" spans="1:20" ht="32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2">
        <f t="shared" si="252"/>
        <v>2.0182666666666669</v>
      </c>
      <c r="P2730" s="10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3">
        <f t="shared" si="256"/>
        <v>42333.308263888895</v>
      </c>
      <c r="T2730" s="14">
        <f t="shared" si="257"/>
        <v>42368.308263888895</v>
      </c>
    </row>
    <row r="2731" spans="1:20" ht="32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2">
        <f t="shared" si="252"/>
        <v>1.0444</v>
      </c>
      <c r="P2731" s="10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3">
        <f t="shared" si="256"/>
        <v>42094.949039351857</v>
      </c>
      <c r="T2731" s="14">
        <f t="shared" si="257"/>
        <v>42124.949039351857</v>
      </c>
    </row>
    <row r="2732" spans="1:20" ht="32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2">
        <f t="shared" si="252"/>
        <v>1.7029262962962963</v>
      </c>
      <c r="P2732" s="10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3">
        <f t="shared" si="256"/>
        <v>41351.249710648153</v>
      </c>
      <c r="T2732" s="14">
        <f t="shared" si="257"/>
        <v>41386.249710648153</v>
      </c>
    </row>
    <row r="2733" spans="1:20" ht="48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2">
        <f t="shared" si="252"/>
        <v>1.0430333333333333</v>
      </c>
      <c r="P2733" s="10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3">
        <f t="shared" si="256"/>
        <v>41872.23405092593</v>
      </c>
      <c r="T2733" s="14">
        <f t="shared" si="257"/>
        <v>41929.875</v>
      </c>
    </row>
    <row r="2734" spans="1:20" ht="4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2">
        <f t="shared" si="252"/>
        <v>1.1825000000000001</v>
      </c>
      <c r="P2734" s="10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3">
        <f t="shared" si="256"/>
        <v>41389.516527777778</v>
      </c>
      <c r="T2734" s="14">
        <f t="shared" si="257"/>
        <v>41421.708333333336</v>
      </c>
    </row>
    <row r="2735" spans="1:20" ht="48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2">
        <f t="shared" si="252"/>
        <v>1.07538</v>
      </c>
      <c r="P2735" s="10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3">
        <f t="shared" si="256"/>
        <v>42043.981180555558</v>
      </c>
      <c r="T2735" s="14">
        <f t="shared" si="257"/>
        <v>42103.939513888887</v>
      </c>
    </row>
    <row r="2736" spans="1:20" ht="48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2">
        <f t="shared" si="252"/>
        <v>22603</v>
      </c>
      <c r="P2736" s="10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3">
        <f t="shared" si="256"/>
        <v>42626.377222222225</v>
      </c>
      <c r="T2736" s="14">
        <f t="shared" si="257"/>
        <v>42656.624305555561</v>
      </c>
    </row>
    <row r="2737" spans="1:20" ht="4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2">
        <f t="shared" si="252"/>
        <v>9.7813466666666677</v>
      </c>
      <c r="P2737" s="10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3">
        <f t="shared" si="256"/>
        <v>41315.829282407409</v>
      </c>
      <c r="T2737" s="14">
        <f t="shared" si="257"/>
        <v>41346.541666666672</v>
      </c>
    </row>
    <row r="2738" spans="1:20" ht="64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2">
        <f t="shared" si="252"/>
        <v>1.2290000000000001</v>
      </c>
      <c r="P2738" s="10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3">
        <f t="shared" si="256"/>
        <v>41722.3746875</v>
      </c>
      <c r="T2738" s="14">
        <f t="shared" si="257"/>
        <v>41752.3746875</v>
      </c>
    </row>
    <row r="2739" spans="1:20" ht="4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2">
        <f t="shared" si="252"/>
        <v>2.4606080000000001</v>
      </c>
      <c r="P2739" s="10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3">
        <f t="shared" si="256"/>
        <v>41611.626006944447</v>
      </c>
      <c r="T2739" s="14">
        <f t="shared" si="257"/>
        <v>41654.5</v>
      </c>
    </row>
    <row r="2740" spans="1:20" ht="4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2">
        <f t="shared" si="252"/>
        <v>1.4794</v>
      </c>
      <c r="P2740" s="10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3">
        <f t="shared" si="256"/>
        <v>42619.851898148154</v>
      </c>
      <c r="T2740" s="14">
        <f t="shared" si="257"/>
        <v>42679.851898148154</v>
      </c>
    </row>
    <row r="2741" spans="1:20" ht="4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2">
        <f t="shared" si="252"/>
        <v>3.8409090909090908</v>
      </c>
      <c r="P2741" s="10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3">
        <f t="shared" si="256"/>
        <v>41719.596261574079</v>
      </c>
      <c r="T2741" s="14">
        <f t="shared" si="257"/>
        <v>41764.596261574079</v>
      </c>
    </row>
    <row r="2742" spans="1:20" ht="32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2">
        <f t="shared" si="252"/>
        <v>1.0333333333333334</v>
      </c>
      <c r="P2742" s="10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3">
        <f t="shared" si="256"/>
        <v>42044.740185185183</v>
      </c>
      <c r="T2742" s="14">
        <f t="shared" si="257"/>
        <v>42074.698518518526</v>
      </c>
    </row>
    <row r="2743" spans="1:20" ht="32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2">
        <f t="shared" si="252"/>
        <v>4.3750000000000004E-3</v>
      </c>
      <c r="P2743" s="10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3">
        <f t="shared" si="256"/>
        <v>41911.365763888891</v>
      </c>
      <c r="T2743" s="14">
        <f t="shared" si="257"/>
        <v>41931.796527777777</v>
      </c>
    </row>
    <row r="2744" spans="1:20" ht="4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2">
        <f t="shared" si="252"/>
        <v>0.29239999999999999</v>
      </c>
      <c r="P2744" s="10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3">
        <f t="shared" si="256"/>
        <v>41030.428090277783</v>
      </c>
      <c r="T2744" s="14">
        <f t="shared" si="257"/>
        <v>41044.428090277783</v>
      </c>
    </row>
    <row r="2745" spans="1:20" ht="64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2">
        <f t="shared" si="252"/>
        <v>0</v>
      </c>
      <c r="P2745" s="10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3">
        <f t="shared" si="256"/>
        <v>42632.037118055559</v>
      </c>
      <c r="T2745" s="14">
        <f t="shared" si="257"/>
        <v>42662.037118055559</v>
      </c>
    </row>
    <row r="2746" spans="1:20" ht="48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2">
        <f t="shared" si="252"/>
        <v>5.2187499999999998E-2</v>
      </c>
      <c r="P2746" s="10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3">
        <f t="shared" si="256"/>
        <v>40937.770810185189</v>
      </c>
      <c r="T2746" s="14">
        <f t="shared" si="257"/>
        <v>40967.770810185189</v>
      </c>
    </row>
    <row r="2747" spans="1:20" ht="4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2">
        <f t="shared" si="252"/>
        <v>0.21887499999999999</v>
      </c>
      <c r="P2747" s="10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3">
        <f t="shared" si="256"/>
        <v>41044.696388888893</v>
      </c>
      <c r="T2747" s="14">
        <f t="shared" si="257"/>
        <v>41104.696388888893</v>
      </c>
    </row>
    <row r="2748" spans="1:20" ht="4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2">
        <f t="shared" si="252"/>
        <v>0.26700000000000002</v>
      </c>
      <c r="P2748" s="10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3">
        <f t="shared" si="256"/>
        <v>41850.489710648151</v>
      </c>
      <c r="T2748" s="14">
        <f t="shared" si="257"/>
        <v>41880.489710648151</v>
      </c>
    </row>
    <row r="2749" spans="1:20" ht="4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2">
        <f t="shared" si="252"/>
        <v>0.28000000000000003</v>
      </c>
      <c r="P2749" s="10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3">
        <f t="shared" si="256"/>
        <v>41044.356446759259</v>
      </c>
      <c r="T2749" s="14">
        <f t="shared" si="257"/>
        <v>41075.840277777781</v>
      </c>
    </row>
    <row r="2750" spans="1:20" ht="32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2">
        <f t="shared" si="252"/>
        <v>1.06E-2</v>
      </c>
      <c r="P2750" s="10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3">
        <f t="shared" si="256"/>
        <v>42585.419004629635</v>
      </c>
      <c r="T2750" s="14">
        <f t="shared" si="257"/>
        <v>42615.419004629635</v>
      </c>
    </row>
    <row r="2751" spans="1:20" ht="32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2">
        <f t="shared" si="252"/>
        <v>1.0999999999999999E-2</v>
      </c>
      <c r="P2751" s="10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3">
        <f t="shared" si="256"/>
        <v>42068.507372685192</v>
      </c>
      <c r="T2751" s="14">
        <f t="shared" si="257"/>
        <v>42098.46570601852</v>
      </c>
    </row>
    <row r="2752" spans="1:20" ht="4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2">
        <f t="shared" si="252"/>
        <v>0</v>
      </c>
      <c r="P2752" s="10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3">
        <f t="shared" si="256"/>
        <v>41078.608159722229</v>
      </c>
      <c r="T2752" s="14">
        <f t="shared" si="257"/>
        <v>41090.541666666672</v>
      </c>
    </row>
    <row r="2753" spans="1:20" ht="48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2">
        <f t="shared" si="252"/>
        <v>0</v>
      </c>
      <c r="P2753" s="10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3">
        <f t="shared" si="256"/>
        <v>41747.595393518517</v>
      </c>
      <c r="T2753" s="14">
        <f t="shared" si="257"/>
        <v>41807.595393518517</v>
      </c>
    </row>
    <row r="2754" spans="1:20" ht="4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2">
        <f t="shared" si="252"/>
        <v>0.11458333333333333</v>
      </c>
      <c r="P2754" s="10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3">
        <f t="shared" si="256"/>
        <v>40855.473425925928</v>
      </c>
      <c r="T2754" s="14">
        <f t="shared" si="257"/>
        <v>40895.473425925928</v>
      </c>
    </row>
    <row r="2755" spans="1:20" ht="4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2">
        <f t="shared" ref="O2755:O2818" si="258">E2755/D2755</f>
        <v>0.19</v>
      </c>
      <c r="P2755" s="10">
        <f t="shared" ref="P2755:P2818" si="259">E2755/L2755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RIGHT(N2755,LEN(N2755)-FIND("/",N2755))</f>
        <v>children's books</v>
      </c>
      <c r="S2755" s="13">
        <f t="shared" ref="S2755:S2818" si="262">(J2755/86400)+25569+(-7/24)</f>
        <v>41117.6090625</v>
      </c>
      <c r="T2755" s="14">
        <f t="shared" ref="T2755:T2818" si="263">(I2755/86400)+25569+(-7/24)</f>
        <v>41147.6090625</v>
      </c>
    </row>
    <row r="2756" spans="1:20" ht="4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2">
        <f t="shared" si="258"/>
        <v>0</v>
      </c>
      <c r="P2756" s="10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3">
        <f t="shared" si="262"/>
        <v>41863.344340277778</v>
      </c>
      <c r="T2756" s="14">
        <f t="shared" si="263"/>
        <v>41893.344340277778</v>
      </c>
    </row>
    <row r="2757" spans="1:20" ht="32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2">
        <f t="shared" si="258"/>
        <v>0.52</v>
      </c>
      <c r="P2757" s="10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3">
        <f t="shared" si="262"/>
        <v>42072.499155092599</v>
      </c>
      <c r="T2757" s="14">
        <f t="shared" si="263"/>
        <v>42102.499155092599</v>
      </c>
    </row>
    <row r="2758" spans="1:20" ht="4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2">
        <f t="shared" si="258"/>
        <v>0.1048</v>
      </c>
      <c r="P2758" s="10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3">
        <f t="shared" si="262"/>
        <v>41620.608807870369</v>
      </c>
      <c r="T2758" s="14">
        <f t="shared" si="263"/>
        <v>41650.608807870369</v>
      </c>
    </row>
    <row r="2759" spans="1:20" ht="32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2">
        <f t="shared" si="258"/>
        <v>6.6666666666666671E-3</v>
      </c>
      <c r="P2759" s="10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3">
        <f t="shared" si="262"/>
        <v>42573.364953703705</v>
      </c>
      <c r="T2759" s="14">
        <f t="shared" si="263"/>
        <v>42588.364953703705</v>
      </c>
    </row>
    <row r="2760" spans="1:20" ht="48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2">
        <f t="shared" si="258"/>
        <v>0.11700000000000001</v>
      </c>
      <c r="P2760" s="10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3">
        <f t="shared" si="262"/>
        <v>42639.150266203702</v>
      </c>
      <c r="T2760" s="14">
        <f t="shared" si="263"/>
        <v>42653.150266203702</v>
      </c>
    </row>
    <row r="2761" spans="1:20" ht="4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2">
        <f t="shared" si="258"/>
        <v>0.105</v>
      </c>
      <c r="P2761" s="10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3">
        <f t="shared" si="262"/>
        <v>42524.074837962966</v>
      </c>
      <c r="T2761" s="14">
        <f t="shared" si="263"/>
        <v>42567.074837962966</v>
      </c>
    </row>
    <row r="2762" spans="1:20" ht="4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2">
        <f t="shared" si="258"/>
        <v>0</v>
      </c>
      <c r="P2762" s="10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3">
        <f t="shared" si="262"/>
        <v>41415.169652777782</v>
      </c>
      <c r="T2762" s="14">
        <f t="shared" si="263"/>
        <v>41445.169652777782</v>
      </c>
    </row>
    <row r="2763" spans="1:20" ht="32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2">
        <f t="shared" si="258"/>
        <v>7.1999999999999998E-3</v>
      </c>
      <c r="P2763" s="10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3">
        <f t="shared" si="262"/>
        <v>41246.771909722222</v>
      </c>
      <c r="T2763" s="14">
        <f t="shared" si="263"/>
        <v>41276.771909722222</v>
      </c>
    </row>
    <row r="2764" spans="1:20" ht="4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2">
        <f t="shared" si="258"/>
        <v>7.6923076923076927E-3</v>
      </c>
      <c r="P2764" s="10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3">
        <f t="shared" si="262"/>
        <v>40926.745312500003</v>
      </c>
      <c r="T2764" s="14">
        <f t="shared" si="263"/>
        <v>40986.703645833339</v>
      </c>
    </row>
    <row r="2765" spans="1:20" ht="32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2">
        <f t="shared" si="258"/>
        <v>2.2842639593908631E-3</v>
      </c>
      <c r="P2765" s="10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3">
        <f t="shared" si="262"/>
        <v>41373.28800925926</v>
      </c>
      <c r="T2765" s="14">
        <f t="shared" si="263"/>
        <v>41418.28800925926</v>
      </c>
    </row>
    <row r="2766" spans="1:20" ht="4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2">
        <f t="shared" si="258"/>
        <v>1.125E-2</v>
      </c>
      <c r="P2766" s="10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3">
        <f t="shared" si="262"/>
        <v>41030.0003587963</v>
      </c>
      <c r="T2766" s="14">
        <f t="shared" si="263"/>
        <v>41059.5</v>
      </c>
    </row>
    <row r="2767" spans="1:20" ht="4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2">
        <f t="shared" si="258"/>
        <v>0</v>
      </c>
      <c r="P2767" s="10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3">
        <f t="shared" si="262"/>
        <v>41194.287361111114</v>
      </c>
      <c r="T2767" s="14">
        <f t="shared" si="263"/>
        <v>41210.287361111114</v>
      </c>
    </row>
    <row r="2768" spans="1:20" ht="4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2">
        <f t="shared" si="258"/>
        <v>0.02</v>
      </c>
      <c r="P2768" s="10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3">
        <f t="shared" si="262"/>
        <v>40736.376365740747</v>
      </c>
      <c r="T2768" s="14">
        <f t="shared" si="263"/>
        <v>40766.376365740747</v>
      </c>
    </row>
    <row r="2769" spans="1:20" ht="4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2">
        <f t="shared" si="258"/>
        <v>8.5000000000000006E-3</v>
      </c>
      <c r="P2769" s="10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3">
        <f t="shared" si="262"/>
        <v>42172.667245370372</v>
      </c>
      <c r="T2769" s="14">
        <f t="shared" si="263"/>
        <v>42232.667245370372</v>
      </c>
    </row>
    <row r="2770" spans="1:20" ht="4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2">
        <f t="shared" si="258"/>
        <v>0.14314285714285716</v>
      </c>
      <c r="P2770" s="10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3">
        <f t="shared" si="262"/>
        <v>40967.323182870372</v>
      </c>
      <c r="T2770" s="14">
        <f t="shared" si="263"/>
        <v>40997.281516203708</v>
      </c>
    </row>
    <row r="2771" spans="1:20" ht="4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2">
        <f t="shared" si="258"/>
        <v>2.5000000000000001E-3</v>
      </c>
      <c r="P2771" s="10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3">
        <f t="shared" si="262"/>
        <v>41745.534606481488</v>
      </c>
      <c r="T2771" s="14">
        <f t="shared" si="263"/>
        <v>41795.534606481488</v>
      </c>
    </row>
    <row r="2772" spans="1:20" ht="4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2">
        <f t="shared" si="258"/>
        <v>0.1041125</v>
      </c>
      <c r="P2772" s="10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3">
        <f t="shared" si="262"/>
        <v>41686.413541666669</v>
      </c>
      <c r="T2772" s="14">
        <f t="shared" si="263"/>
        <v>41716.371875000004</v>
      </c>
    </row>
    <row r="2773" spans="1:20" ht="4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2">
        <f t="shared" si="258"/>
        <v>0</v>
      </c>
      <c r="P2773" s="10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3">
        <f t="shared" si="262"/>
        <v>41257.240046296298</v>
      </c>
      <c r="T2773" s="14">
        <f t="shared" si="263"/>
        <v>41306.416666666672</v>
      </c>
    </row>
    <row r="2774" spans="1:20" ht="4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2">
        <f t="shared" si="258"/>
        <v>0</v>
      </c>
      <c r="P2774" s="10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3">
        <f t="shared" si="262"/>
        <v>41537.577476851853</v>
      </c>
      <c r="T2774" s="14">
        <f t="shared" si="263"/>
        <v>41552.577476851853</v>
      </c>
    </row>
    <row r="2775" spans="1:20" ht="4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2">
        <f t="shared" si="258"/>
        <v>1.8867924528301887E-3</v>
      </c>
      <c r="P2775" s="10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3">
        <f t="shared" si="262"/>
        <v>42474.573159722226</v>
      </c>
      <c r="T2775" s="14">
        <f t="shared" si="263"/>
        <v>42484.573159722226</v>
      </c>
    </row>
    <row r="2776" spans="1:20" ht="4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2">
        <f t="shared" si="258"/>
        <v>0.14249999999999999</v>
      </c>
      <c r="P2776" s="10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3">
        <f t="shared" si="262"/>
        <v>41310.834814814814</v>
      </c>
      <c r="T2776" s="14">
        <f t="shared" si="263"/>
        <v>41340.834814814814</v>
      </c>
    </row>
    <row r="2777" spans="1:20" ht="4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2">
        <f t="shared" si="258"/>
        <v>0.03</v>
      </c>
      <c r="P2777" s="10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3">
        <f t="shared" si="262"/>
        <v>40862.721689814818</v>
      </c>
      <c r="T2777" s="14">
        <f t="shared" si="263"/>
        <v>40892.721689814818</v>
      </c>
    </row>
    <row r="2778" spans="1:20" ht="48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2">
        <f t="shared" si="258"/>
        <v>7.8809523809523815E-2</v>
      </c>
      <c r="P2778" s="10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3">
        <f t="shared" si="262"/>
        <v>42136.005509259259</v>
      </c>
      <c r="T2778" s="14">
        <f t="shared" si="263"/>
        <v>42167.005509259259</v>
      </c>
    </row>
    <row r="2779" spans="1:20" ht="4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2">
        <f t="shared" si="258"/>
        <v>3.3333333333333335E-3</v>
      </c>
      <c r="P2779" s="10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3">
        <f t="shared" si="262"/>
        <v>42172.377361111117</v>
      </c>
      <c r="T2779" s="14">
        <f t="shared" si="263"/>
        <v>42202.377361111117</v>
      </c>
    </row>
    <row r="2780" spans="1:20" ht="64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2">
        <f t="shared" si="258"/>
        <v>0.25545454545454543</v>
      </c>
      <c r="P2780" s="10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3">
        <f t="shared" si="262"/>
        <v>41846.686412037037</v>
      </c>
      <c r="T2780" s="14">
        <f t="shared" si="263"/>
        <v>41876.686412037037</v>
      </c>
    </row>
    <row r="2781" spans="1:20" ht="4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2">
        <f t="shared" si="258"/>
        <v>2.12E-2</v>
      </c>
      <c r="P2781" s="10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3">
        <f t="shared" si="262"/>
        <v>42300.294224537043</v>
      </c>
      <c r="T2781" s="14">
        <f t="shared" si="263"/>
        <v>42330.335891203707</v>
      </c>
    </row>
    <row r="2782" spans="1:20" ht="32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2">
        <f t="shared" si="258"/>
        <v>0</v>
      </c>
      <c r="P2782" s="10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3">
        <f t="shared" si="262"/>
        <v>42774.156111111115</v>
      </c>
      <c r="T2782" s="14">
        <f t="shared" si="263"/>
        <v>42804.156111111115</v>
      </c>
    </row>
    <row r="2783" spans="1:20" ht="32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2">
        <f t="shared" si="258"/>
        <v>1.0528</v>
      </c>
      <c r="P2783" s="10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3">
        <f t="shared" si="262"/>
        <v>42018.649930555555</v>
      </c>
      <c r="T2783" s="14">
        <f t="shared" si="263"/>
        <v>42047.000000000007</v>
      </c>
    </row>
    <row r="2784" spans="1:20" ht="32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2">
        <f t="shared" si="258"/>
        <v>1.2</v>
      </c>
      <c r="P2784" s="10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3">
        <f t="shared" si="262"/>
        <v>42026.633310185185</v>
      </c>
      <c r="T2784" s="14">
        <f t="shared" si="263"/>
        <v>42051.915972222225</v>
      </c>
    </row>
    <row r="2785" spans="1:20" ht="4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2">
        <f t="shared" si="258"/>
        <v>1.145</v>
      </c>
      <c r="P2785" s="10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3">
        <f t="shared" si="262"/>
        <v>42103.24358796297</v>
      </c>
      <c r="T2785" s="14">
        <f t="shared" si="263"/>
        <v>42117.24358796297</v>
      </c>
    </row>
    <row r="2786" spans="1:20" ht="4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2">
        <f t="shared" si="258"/>
        <v>1.19</v>
      </c>
      <c r="P2786" s="10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3">
        <f t="shared" si="262"/>
        <v>41920.495868055557</v>
      </c>
      <c r="T2786" s="14">
        <f t="shared" si="263"/>
        <v>41941.495868055557</v>
      </c>
    </row>
    <row r="2787" spans="1:20" ht="4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2">
        <f t="shared" si="258"/>
        <v>1.0468</v>
      </c>
      <c r="P2787" s="10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3">
        <f t="shared" si="262"/>
        <v>42557.897766203707</v>
      </c>
      <c r="T2787" s="14">
        <f t="shared" si="263"/>
        <v>42587.583333333336</v>
      </c>
    </row>
    <row r="2788" spans="1:20" ht="32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2">
        <f t="shared" si="258"/>
        <v>1.1783999999999999</v>
      </c>
      <c r="P2788" s="10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3">
        <f t="shared" si="262"/>
        <v>41815.277546296296</v>
      </c>
      <c r="T2788" s="14">
        <f t="shared" si="263"/>
        <v>41829.277546296296</v>
      </c>
    </row>
    <row r="2789" spans="1:20" ht="4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2">
        <f t="shared" si="258"/>
        <v>1.1970000000000001</v>
      </c>
      <c r="P2789" s="10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3">
        <f t="shared" si="262"/>
        <v>41807.906851851854</v>
      </c>
      <c r="T2789" s="14">
        <f t="shared" si="263"/>
        <v>41837.906851851854</v>
      </c>
    </row>
    <row r="2790" spans="1:20" ht="32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2">
        <f t="shared" si="258"/>
        <v>1.0249999999999999</v>
      </c>
      <c r="P2790" s="10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3">
        <f t="shared" si="262"/>
        <v>42550.410219907411</v>
      </c>
      <c r="T2790" s="14">
        <f t="shared" si="263"/>
        <v>42580.410219907411</v>
      </c>
    </row>
    <row r="2791" spans="1:20" ht="32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2">
        <f t="shared" si="258"/>
        <v>1.0116666666666667</v>
      </c>
      <c r="P2791" s="10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3">
        <f t="shared" si="262"/>
        <v>42055.721458333333</v>
      </c>
      <c r="T2791" s="14">
        <f t="shared" si="263"/>
        <v>42074.875000000007</v>
      </c>
    </row>
    <row r="2792" spans="1:20" ht="4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2">
        <f t="shared" si="258"/>
        <v>1.0533333333333332</v>
      </c>
      <c r="P2792" s="10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3">
        <f t="shared" si="262"/>
        <v>42016.64702546296</v>
      </c>
      <c r="T2792" s="14">
        <f t="shared" si="263"/>
        <v>42046.64702546296</v>
      </c>
    </row>
    <row r="2793" spans="1:20" ht="4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2">
        <f t="shared" si="258"/>
        <v>1.0249999999999999</v>
      </c>
      <c r="P2793" s="10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3">
        <f t="shared" si="262"/>
        <v>42591.60832175926</v>
      </c>
      <c r="T2793" s="14">
        <f t="shared" si="263"/>
        <v>42621.875000000007</v>
      </c>
    </row>
    <row r="2794" spans="1:20" ht="4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2">
        <f t="shared" si="258"/>
        <v>1.0760000000000001</v>
      </c>
      <c r="P2794" s="10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3">
        <f t="shared" si="262"/>
        <v>42182.939340277779</v>
      </c>
      <c r="T2794" s="14">
        <f t="shared" si="263"/>
        <v>42227.939340277779</v>
      </c>
    </row>
    <row r="2795" spans="1:20" ht="64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2">
        <f t="shared" si="258"/>
        <v>1.105675</v>
      </c>
      <c r="P2795" s="10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3">
        <f t="shared" si="262"/>
        <v>42176.127372685187</v>
      </c>
      <c r="T2795" s="14">
        <f t="shared" si="263"/>
        <v>42206.127372685187</v>
      </c>
    </row>
    <row r="2796" spans="1:20" ht="48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2">
        <f t="shared" si="258"/>
        <v>1.5</v>
      </c>
      <c r="P2796" s="10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3">
        <f t="shared" si="262"/>
        <v>42416.399988425932</v>
      </c>
      <c r="T2796" s="14">
        <f t="shared" si="263"/>
        <v>42432.500000000007</v>
      </c>
    </row>
    <row r="2797" spans="1:20" ht="4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2">
        <f t="shared" si="258"/>
        <v>1.0428571428571429</v>
      </c>
      <c r="P2797" s="10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3">
        <f t="shared" si="262"/>
        <v>41780.234270833338</v>
      </c>
      <c r="T2797" s="14">
        <f t="shared" si="263"/>
        <v>41796.666666666672</v>
      </c>
    </row>
    <row r="2798" spans="1:20" ht="4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2">
        <f t="shared" si="258"/>
        <v>1.155</v>
      </c>
      <c r="P2798" s="10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3">
        <f t="shared" si="262"/>
        <v>41795.236435185187</v>
      </c>
      <c r="T2798" s="14">
        <f t="shared" si="263"/>
        <v>41825.236435185187</v>
      </c>
    </row>
    <row r="2799" spans="1:20" ht="4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2">
        <f t="shared" si="258"/>
        <v>1.02645125</v>
      </c>
      <c r="P2799" s="10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3">
        <f t="shared" si="262"/>
        <v>41798.648611111115</v>
      </c>
      <c r="T2799" s="14">
        <f t="shared" si="263"/>
        <v>41828.648611111115</v>
      </c>
    </row>
    <row r="2800" spans="1:20" ht="48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2">
        <f t="shared" si="258"/>
        <v>1.014</v>
      </c>
      <c r="P2800" s="10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3">
        <f t="shared" si="262"/>
        <v>42201.383344907408</v>
      </c>
      <c r="T2800" s="14">
        <f t="shared" si="263"/>
        <v>42216.375000000007</v>
      </c>
    </row>
    <row r="2801" spans="1:20" ht="4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2">
        <f t="shared" si="258"/>
        <v>1.1663479999999999</v>
      </c>
      <c r="P2801" s="10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3">
        <f t="shared" si="262"/>
        <v>42506.973032407412</v>
      </c>
      <c r="T2801" s="14">
        <f t="shared" si="263"/>
        <v>42538.375000000007</v>
      </c>
    </row>
    <row r="2802" spans="1:20" ht="4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2">
        <f t="shared" si="258"/>
        <v>1.33</v>
      </c>
      <c r="P2802" s="10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3">
        <f t="shared" si="262"/>
        <v>41948.261180555557</v>
      </c>
      <c r="T2802" s="14">
        <f t="shared" si="263"/>
        <v>42008.261180555557</v>
      </c>
    </row>
    <row r="2803" spans="1:20" ht="4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2">
        <f t="shared" si="258"/>
        <v>1.3320000000000001</v>
      </c>
      <c r="P2803" s="10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3">
        <f t="shared" si="262"/>
        <v>41899.95149305556</v>
      </c>
      <c r="T2803" s="14">
        <f t="shared" si="263"/>
        <v>41922.166666666672</v>
      </c>
    </row>
    <row r="2804" spans="1:20" ht="4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2">
        <f t="shared" si="258"/>
        <v>1.0183333333333333</v>
      </c>
      <c r="P2804" s="10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3">
        <f t="shared" si="262"/>
        <v>42192.355405092596</v>
      </c>
      <c r="T2804" s="14">
        <f t="shared" si="263"/>
        <v>42222.355405092596</v>
      </c>
    </row>
    <row r="2805" spans="1:20" ht="4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2">
        <f t="shared" si="258"/>
        <v>1.2795000000000001</v>
      </c>
      <c r="P2805" s="10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3">
        <f t="shared" si="262"/>
        <v>42157.774027777785</v>
      </c>
      <c r="T2805" s="14">
        <f t="shared" si="263"/>
        <v>42200.708333333336</v>
      </c>
    </row>
    <row r="2806" spans="1:20" ht="4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2">
        <f t="shared" si="258"/>
        <v>1.1499999999999999</v>
      </c>
      <c r="P2806" s="10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3">
        <f t="shared" si="262"/>
        <v>41881.161921296298</v>
      </c>
      <c r="T2806" s="14">
        <f t="shared" si="263"/>
        <v>41911.161921296298</v>
      </c>
    </row>
    <row r="2807" spans="1:20" ht="64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2">
        <f t="shared" si="258"/>
        <v>1.1000000000000001</v>
      </c>
      <c r="P2807" s="10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3">
        <f t="shared" si="262"/>
        <v>42213.213807870372</v>
      </c>
      <c r="T2807" s="14">
        <f t="shared" si="263"/>
        <v>42238.213807870372</v>
      </c>
    </row>
    <row r="2808" spans="1:20" ht="4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2">
        <f t="shared" si="258"/>
        <v>1.121</v>
      </c>
      <c r="P2808" s="10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3">
        <f t="shared" si="262"/>
        <v>42184.975578703707</v>
      </c>
      <c r="T2808" s="14">
        <f t="shared" si="263"/>
        <v>42221.166666666664</v>
      </c>
    </row>
    <row r="2809" spans="1:20" ht="16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2">
        <f t="shared" si="258"/>
        <v>1.26</v>
      </c>
      <c r="P2809" s="10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3">
        <f t="shared" si="262"/>
        <v>42154.581458333334</v>
      </c>
      <c r="T2809" s="14">
        <f t="shared" si="263"/>
        <v>42184.581458333334</v>
      </c>
    </row>
    <row r="2810" spans="1:20" ht="4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2">
        <f t="shared" si="258"/>
        <v>1.0024444444444445</v>
      </c>
      <c r="P2810" s="10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3">
        <f t="shared" si="262"/>
        <v>42208.554803240746</v>
      </c>
      <c r="T2810" s="14">
        <f t="shared" si="263"/>
        <v>42238.554803240746</v>
      </c>
    </row>
    <row r="2811" spans="1:20" ht="4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2">
        <f t="shared" si="258"/>
        <v>1.024</v>
      </c>
      <c r="P2811" s="10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3">
        <f t="shared" si="262"/>
        <v>42451.205150462971</v>
      </c>
      <c r="T2811" s="14">
        <f t="shared" si="263"/>
        <v>42459.318749999999</v>
      </c>
    </row>
    <row r="2812" spans="1:20" ht="4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2">
        <f t="shared" si="258"/>
        <v>1.0820000000000001</v>
      </c>
      <c r="P2812" s="10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3">
        <f t="shared" si="262"/>
        <v>41758.847962962966</v>
      </c>
      <c r="T2812" s="14">
        <f t="shared" si="263"/>
        <v>41790.874305555561</v>
      </c>
    </row>
    <row r="2813" spans="1:20" ht="4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2">
        <f t="shared" si="258"/>
        <v>1.0026999999999999</v>
      </c>
      <c r="P2813" s="10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3">
        <f t="shared" si="262"/>
        <v>42028.20489583334</v>
      </c>
      <c r="T2813" s="14">
        <f t="shared" si="263"/>
        <v>42058.20489583334</v>
      </c>
    </row>
    <row r="2814" spans="1:20" ht="4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2">
        <f t="shared" si="258"/>
        <v>1.133</v>
      </c>
      <c r="P2814" s="10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3">
        <f t="shared" si="262"/>
        <v>42054.452523148146</v>
      </c>
      <c r="T2814" s="14">
        <f t="shared" si="263"/>
        <v>42099.875000000007</v>
      </c>
    </row>
    <row r="2815" spans="1:20" ht="4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2">
        <f t="shared" si="258"/>
        <v>1.2757571428571428</v>
      </c>
      <c r="P2815" s="10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3">
        <f t="shared" si="262"/>
        <v>42693.450937499998</v>
      </c>
      <c r="T2815" s="14">
        <f t="shared" si="263"/>
        <v>42718.450937499998</v>
      </c>
    </row>
    <row r="2816" spans="1:20" ht="4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2">
        <f t="shared" si="258"/>
        <v>1.0773333333333333</v>
      </c>
      <c r="P2816" s="10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3">
        <f t="shared" si="262"/>
        <v>42103.107812499999</v>
      </c>
      <c r="T2816" s="14">
        <f t="shared" si="263"/>
        <v>42133.107812499999</v>
      </c>
    </row>
    <row r="2817" spans="1:20" ht="4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2">
        <f t="shared" si="258"/>
        <v>2.42</v>
      </c>
      <c r="P2817" s="10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3">
        <f t="shared" si="262"/>
        <v>42559.48505787037</v>
      </c>
      <c r="T2817" s="14">
        <f t="shared" si="263"/>
        <v>42589.48505787037</v>
      </c>
    </row>
    <row r="2818" spans="1:20" ht="4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2">
        <f t="shared" si="258"/>
        <v>1.4156666666666666</v>
      </c>
      <c r="P2818" s="10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3">
        <f t="shared" si="262"/>
        <v>42188.175833333335</v>
      </c>
      <c r="T2818" s="14">
        <f t="shared" si="263"/>
        <v>42218.375000000007</v>
      </c>
    </row>
    <row r="2819" spans="1:20" ht="48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2">
        <f t="shared" ref="O2819:O2882" si="264">E2819/D2819</f>
        <v>1.3</v>
      </c>
      <c r="P2819" s="10">
        <f t="shared" ref="P2819:P2882" si="265">E2819/L2819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RIGHT(N2819,LEN(N2819)-FIND("/",N2819))</f>
        <v>plays</v>
      </c>
      <c r="S2819" s="13">
        <f t="shared" ref="S2819:S2882" si="268">(J2819/86400)+25569+(-7/24)</f>
        <v>42023.343310185192</v>
      </c>
      <c r="T2819" s="14">
        <f t="shared" ref="T2819:T2882" si="269">(I2819/86400)+25569+(-7/24)</f>
        <v>42063.343310185192</v>
      </c>
    </row>
    <row r="2820" spans="1:20" ht="4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2">
        <f t="shared" si="264"/>
        <v>1.0603</v>
      </c>
      <c r="P2820" s="10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3">
        <f t="shared" si="268"/>
        <v>42250.306550925925</v>
      </c>
      <c r="T2820" s="14">
        <f t="shared" si="269"/>
        <v>42270.306550925925</v>
      </c>
    </row>
    <row r="2821" spans="1:20" ht="4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2">
        <f t="shared" si="264"/>
        <v>1.048</v>
      </c>
      <c r="P2821" s="10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3">
        <f t="shared" si="268"/>
        <v>42139.233900462968</v>
      </c>
      <c r="T2821" s="14">
        <f t="shared" si="269"/>
        <v>42169.233900462968</v>
      </c>
    </row>
    <row r="2822" spans="1:20" ht="4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2">
        <f t="shared" si="264"/>
        <v>1.36</v>
      </c>
      <c r="P2822" s="10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3">
        <f t="shared" si="268"/>
        <v>42401.319317129637</v>
      </c>
      <c r="T2822" s="14">
        <f t="shared" si="269"/>
        <v>42425.708333333336</v>
      </c>
    </row>
    <row r="2823" spans="1:20" ht="48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2">
        <f t="shared" si="264"/>
        <v>1</v>
      </c>
      <c r="P2823" s="10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3">
        <f t="shared" si="268"/>
        <v>41875.631192129636</v>
      </c>
      <c r="T2823" s="14">
        <f t="shared" si="269"/>
        <v>41905.631192129636</v>
      </c>
    </row>
    <row r="2824" spans="1:20" ht="48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2">
        <f t="shared" si="264"/>
        <v>1</v>
      </c>
      <c r="P2824" s="10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3">
        <f t="shared" si="268"/>
        <v>42060.392268518517</v>
      </c>
      <c r="T2824" s="14">
        <f t="shared" si="269"/>
        <v>42090.350601851853</v>
      </c>
    </row>
    <row r="2825" spans="1:20" ht="4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2">
        <f t="shared" si="264"/>
        <v>1.24</v>
      </c>
      <c r="P2825" s="10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3">
        <f t="shared" si="268"/>
        <v>42066.719976851855</v>
      </c>
      <c r="T2825" s="14">
        <f t="shared" si="269"/>
        <v>42094.665972222225</v>
      </c>
    </row>
    <row r="2826" spans="1:20" ht="32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2">
        <f t="shared" si="264"/>
        <v>1.1692307692307693</v>
      </c>
      <c r="P2826" s="10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3">
        <f t="shared" si="268"/>
        <v>42135.979120370372</v>
      </c>
      <c r="T2826" s="14">
        <f t="shared" si="269"/>
        <v>42167.779861111114</v>
      </c>
    </row>
    <row r="2827" spans="1:20" ht="4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2">
        <f t="shared" si="264"/>
        <v>1.0333333333333334</v>
      </c>
      <c r="P2827" s="10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3">
        <f t="shared" si="268"/>
        <v>42312.500995370377</v>
      </c>
      <c r="T2827" s="14">
        <f t="shared" si="269"/>
        <v>42342.500995370377</v>
      </c>
    </row>
    <row r="2828" spans="1:20" ht="48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2">
        <f t="shared" si="264"/>
        <v>1.0774999999999999</v>
      </c>
      <c r="P2828" s="10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3">
        <f t="shared" si="268"/>
        <v>42170.743194444447</v>
      </c>
      <c r="T2828" s="14">
        <f t="shared" si="269"/>
        <v>42195.000000000007</v>
      </c>
    </row>
    <row r="2829" spans="1:20" ht="48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2">
        <f t="shared" si="264"/>
        <v>1.2024999999999999</v>
      </c>
      <c r="P2829" s="10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3">
        <f t="shared" si="268"/>
        <v>42494.391967592594</v>
      </c>
      <c r="T2829" s="14">
        <f t="shared" si="269"/>
        <v>42524.395833333336</v>
      </c>
    </row>
    <row r="2830" spans="1:20" ht="4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2">
        <f t="shared" si="264"/>
        <v>1.0037894736842106</v>
      </c>
      <c r="P2830" s="10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3">
        <f t="shared" si="268"/>
        <v>42253.973020833335</v>
      </c>
      <c r="T2830" s="14">
        <f t="shared" si="269"/>
        <v>42279.666666666664</v>
      </c>
    </row>
    <row r="2831" spans="1:20" ht="4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2">
        <f t="shared" si="264"/>
        <v>1.0651999999999999</v>
      </c>
      <c r="P2831" s="10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3">
        <f t="shared" si="268"/>
        <v>42495.142569444448</v>
      </c>
      <c r="T2831" s="14">
        <f t="shared" si="269"/>
        <v>42523.142569444448</v>
      </c>
    </row>
    <row r="2832" spans="1:20" ht="32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2">
        <f t="shared" si="264"/>
        <v>1</v>
      </c>
      <c r="P2832" s="10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3">
        <f t="shared" si="268"/>
        <v>41758.548009259262</v>
      </c>
      <c r="T2832" s="14">
        <f t="shared" si="269"/>
        <v>41770.874305555561</v>
      </c>
    </row>
    <row r="2833" spans="1:20" ht="32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2">
        <f t="shared" si="264"/>
        <v>1.1066666666666667</v>
      </c>
      <c r="P2833" s="10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3">
        <f t="shared" si="268"/>
        <v>42171.533217592594</v>
      </c>
      <c r="T2833" s="14">
        <f t="shared" si="269"/>
        <v>42201.533217592594</v>
      </c>
    </row>
    <row r="2834" spans="1:20" ht="4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2">
        <f t="shared" si="264"/>
        <v>1.1471959999999999</v>
      </c>
      <c r="P2834" s="10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3">
        <f t="shared" si="268"/>
        <v>41938.417754629634</v>
      </c>
      <c r="T2834" s="14">
        <f t="shared" si="269"/>
        <v>41966.625000000007</v>
      </c>
    </row>
    <row r="2835" spans="1:20" ht="16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2">
        <f t="shared" si="264"/>
        <v>1.0825925925925926</v>
      </c>
      <c r="P2835" s="10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3">
        <f t="shared" si="268"/>
        <v>42267.836030092592</v>
      </c>
      <c r="T2835" s="14">
        <f t="shared" si="269"/>
        <v>42287.791666666664</v>
      </c>
    </row>
    <row r="2836" spans="1:20" ht="4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2">
        <f t="shared" si="264"/>
        <v>1.7</v>
      </c>
      <c r="P2836" s="10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3">
        <f t="shared" si="268"/>
        <v>42019.668171296296</v>
      </c>
      <c r="T2836" s="14">
        <f t="shared" si="269"/>
        <v>42034.668171296296</v>
      </c>
    </row>
    <row r="2837" spans="1:20" ht="4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2">
        <f t="shared" si="264"/>
        <v>1.8709899999999999</v>
      </c>
      <c r="P2837" s="10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3">
        <f t="shared" si="268"/>
        <v>42313.412233796298</v>
      </c>
      <c r="T2837" s="14">
        <f t="shared" si="269"/>
        <v>42342.708333333336</v>
      </c>
    </row>
    <row r="2838" spans="1:20" ht="48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2">
        <f t="shared" si="264"/>
        <v>1.0777777777777777</v>
      </c>
      <c r="P2838" s="10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3">
        <f t="shared" si="268"/>
        <v>42745.970115740747</v>
      </c>
      <c r="T2838" s="14">
        <f t="shared" si="269"/>
        <v>42783.915972222225</v>
      </c>
    </row>
    <row r="2839" spans="1:20" ht="64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2">
        <f t="shared" si="264"/>
        <v>1</v>
      </c>
      <c r="P2839" s="10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3">
        <f t="shared" si="268"/>
        <v>42307.616712962968</v>
      </c>
      <c r="T2839" s="14">
        <f t="shared" si="269"/>
        <v>42347.658379629633</v>
      </c>
    </row>
    <row r="2840" spans="1:20" ht="4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2">
        <f t="shared" si="264"/>
        <v>1.2024999999999999</v>
      </c>
      <c r="P2840" s="10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3">
        <f t="shared" si="268"/>
        <v>41842.315925925926</v>
      </c>
      <c r="T2840" s="14">
        <f t="shared" si="269"/>
        <v>41864.625</v>
      </c>
    </row>
    <row r="2841" spans="1:20" ht="4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2">
        <f t="shared" si="264"/>
        <v>1.1142857142857143</v>
      </c>
      <c r="P2841" s="10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3">
        <f t="shared" si="268"/>
        <v>41852.948541666665</v>
      </c>
      <c r="T2841" s="14">
        <f t="shared" si="269"/>
        <v>41875.915972222225</v>
      </c>
    </row>
    <row r="2842" spans="1:20" ht="48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2">
        <f t="shared" si="264"/>
        <v>1.04</v>
      </c>
      <c r="P2842" s="10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3">
        <f t="shared" si="268"/>
        <v>42059.743969907409</v>
      </c>
      <c r="T2842" s="14">
        <f t="shared" si="269"/>
        <v>42081.416666666664</v>
      </c>
    </row>
    <row r="2843" spans="1:20" ht="4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2">
        <f t="shared" si="264"/>
        <v>0.01</v>
      </c>
      <c r="P2843" s="10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3">
        <f t="shared" si="268"/>
        <v>42291.447881944448</v>
      </c>
      <c r="T2843" s="14">
        <f t="shared" si="269"/>
        <v>42351.489548611113</v>
      </c>
    </row>
    <row r="2844" spans="1:20" ht="4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2">
        <f t="shared" si="264"/>
        <v>0</v>
      </c>
      <c r="P2844" s="10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3">
        <f t="shared" si="268"/>
        <v>41784.660821759266</v>
      </c>
      <c r="T2844" s="14">
        <f t="shared" si="269"/>
        <v>41811.166666666672</v>
      </c>
    </row>
    <row r="2845" spans="1:20" ht="4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2">
        <f t="shared" si="264"/>
        <v>0</v>
      </c>
      <c r="P2845" s="10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3">
        <f t="shared" si="268"/>
        <v>42492.446180555555</v>
      </c>
      <c r="T2845" s="14">
        <f t="shared" si="269"/>
        <v>42533.875000000007</v>
      </c>
    </row>
    <row r="2846" spans="1:20" ht="4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2">
        <f t="shared" si="264"/>
        <v>5.4545454545454543E-2</v>
      </c>
      <c r="P2846" s="10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3">
        <f t="shared" si="268"/>
        <v>42709.25439814815</v>
      </c>
      <c r="T2846" s="14">
        <f t="shared" si="269"/>
        <v>42739.25439814815</v>
      </c>
    </row>
    <row r="2847" spans="1:20" ht="4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2">
        <f t="shared" si="264"/>
        <v>0.31546666666666667</v>
      </c>
      <c r="P2847" s="10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3">
        <f t="shared" si="268"/>
        <v>42102.724918981483</v>
      </c>
      <c r="T2847" s="14">
        <f t="shared" si="269"/>
        <v>42162.724918981483</v>
      </c>
    </row>
    <row r="2848" spans="1:20" ht="48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2">
        <f t="shared" si="264"/>
        <v>0</v>
      </c>
      <c r="P2848" s="10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3">
        <f t="shared" si="268"/>
        <v>42108.400393518525</v>
      </c>
      <c r="T2848" s="14">
        <f t="shared" si="269"/>
        <v>42153.400393518525</v>
      </c>
    </row>
    <row r="2849" spans="1:20" ht="4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2">
        <f t="shared" si="264"/>
        <v>0</v>
      </c>
      <c r="P2849" s="10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3">
        <f t="shared" si="268"/>
        <v>42453.514641203707</v>
      </c>
      <c r="T2849" s="14">
        <f t="shared" si="269"/>
        <v>42513.514641203707</v>
      </c>
    </row>
    <row r="2850" spans="1:20" ht="48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2">
        <f t="shared" si="264"/>
        <v>2E-3</v>
      </c>
      <c r="P2850" s="10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3">
        <f t="shared" si="268"/>
        <v>42123.357164351859</v>
      </c>
      <c r="T2850" s="14">
        <f t="shared" si="269"/>
        <v>42153.357164351859</v>
      </c>
    </row>
    <row r="2851" spans="1:20" ht="4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2">
        <f t="shared" si="264"/>
        <v>0.01</v>
      </c>
      <c r="P2851" s="10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3">
        <f t="shared" si="268"/>
        <v>42453.13657407408</v>
      </c>
      <c r="T2851" s="14">
        <f t="shared" si="269"/>
        <v>42483.13657407408</v>
      </c>
    </row>
    <row r="2852" spans="1:20" ht="4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2">
        <f t="shared" si="264"/>
        <v>3.8875E-2</v>
      </c>
      <c r="P2852" s="10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3">
        <f t="shared" si="268"/>
        <v>41857.715405092596</v>
      </c>
      <c r="T2852" s="14">
        <f t="shared" si="269"/>
        <v>41887.715405092596</v>
      </c>
    </row>
    <row r="2853" spans="1:20" ht="4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2">
        <f t="shared" si="264"/>
        <v>0</v>
      </c>
      <c r="P2853" s="10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3">
        <f t="shared" si="268"/>
        <v>42389.7109837963</v>
      </c>
      <c r="T2853" s="14">
        <f t="shared" si="269"/>
        <v>42398.678472222229</v>
      </c>
    </row>
    <row r="2854" spans="1:20" ht="4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2">
        <f t="shared" si="264"/>
        <v>1.9E-2</v>
      </c>
      <c r="P2854" s="10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3">
        <f t="shared" si="268"/>
        <v>41780.753506944449</v>
      </c>
      <c r="T2854" s="14">
        <f t="shared" si="269"/>
        <v>41810.753506944449</v>
      </c>
    </row>
    <row r="2855" spans="1:20" ht="4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2">
        <f t="shared" si="264"/>
        <v>0</v>
      </c>
      <c r="P2855" s="10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3">
        <f t="shared" si="268"/>
        <v>41835.899270833332</v>
      </c>
      <c r="T2855" s="14">
        <f t="shared" si="269"/>
        <v>41895.899270833332</v>
      </c>
    </row>
    <row r="2856" spans="1:20" ht="4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2">
        <f t="shared" si="264"/>
        <v>0.41699999999999998</v>
      </c>
      <c r="P2856" s="10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3">
        <f t="shared" si="268"/>
        <v>42111.424988425926</v>
      </c>
      <c r="T2856" s="14">
        <f t="shared" si="269"/>
        <v>42131.424988425926</v>
      </c>
    </row>
    <row r="2857" spans="1:20" ht="48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2">
        <f t="shared" si="264"/>
        <v>0.5</v>
      </c>
      <c r="P2857" s="10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3">
        <f t="shared" si="268"/>
        <v>42369.716099537043</v>
      </c>
      <c r="T2857" s="14">
        <f t="shared" si="269"/>
        <v>42398.69027777778</v>
      </c>
    </row>
    <row r="2858" spans="1:20" ht="4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2">
        <f t="shared" si="264"/>
        <v>4.8666666666666664E-2</v>
      </c>
      <c r="P2858" s="10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3">
        <f t="shared" si="268"/>
        <v>42164.745914351857</v>
      </c>
      <c r="T2858" s="14">
        <f t="shared" si="269"/>
        <v>42224.606944444451</v>
      </c>
    </row>
    <row r="2859" spans="1:20" ht="64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2">
        <f t="shared" si="264"/>
        <v>0.19736842105263158</v>
      </c>
      <c r="P2859" s="10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3">
        <f t="shared" si="268"/>
        <v>42726.62841435185</v>
      </c>
      <c r="T2859" s="14">
        <f t="shared" si="269"/>
        <v>42786.458333333336</v>
      </c>
    </row>
    <row r="2860" spans="1:20" ht="4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2">
        <f t="shared" si="264"/>
        <v>0</v>
      </c>
      <c r="P2860" s="10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3">
        <f t="shared" si="268"/>
        <v>41954.25341435185</v>
      </c>
      <c r="T2860" s="14">
        <f t="shared" si="269"/>
        <v>41978.186111111114</v>
      </c>
    </row>
    <row r="2861" spans="1:20" ht="32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2">
        <f t="shared" si="264"/>
        <v>1.7500000000000002E-2</v>
      </c>
      <c r="P2861" s="10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3">
        <f t="shared" si="268"/>
        <v>42233.070648148154</v>
      </c>
      <c r="T2861" s="14">
        <f t="shared" si="269"/>
        <v>42293.070648148154</v>
      </c>
    </row>
    <row r="2862" spans="1:20" ht="48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2">
        <f t="shared" si="264"/>
        <v>6.6500000000000004E-2</v>
      </c>
      <c r="P2862" s="10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3">
        <f t="shared" si="268"/>
        <v>42480.508981481486</v>
      </c>
      <c r="T2862" s="14">
        <f t="shared" si="269"/>
        <v>42540.508981481486</v>
      </c>
    </row>
    <row r="2863" spans="1:20" ht="4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2">
        <f t="shared" si="264"/>
        <v>0.32</v>
      </c>
      <c r="P2863" s="10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3">
        <f t="shared" si="268"/>
        <v>42257.299166666671</v>
      </c>
      <c r="T2863" s="14">
        <f t="shared" si="269"/>
        <v>42271.299166666671</v>
      </c>
    </row>
    <row r="2864" spans="1:20" ht="4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2">
        <f t="shared" si="264"/>
        <v>4.3307086614173228E-3</v>
      </c>
      <c r="P2864" s="10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3">
        <f t="shared" si="268"/>
        <v>41784.498020833336</v>
      </c>
      <c r="T2864" s="14">
        <f t="shared" si="269"/>
        <v>41814.498020833336</v>
      </c>
    </row>
    <row r="2865" spans="1:20" ht="4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2">
        <f t="shared" si="264"/>
        <v>4.0000000000000002E-4</v>
      </c>
      <c r="P2865" s="10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3">
        <f t="shared" si="268"/>
        <v>41831.383368055562</v>
      </c>
      <c r="T2865" s="14">
        <f t="shared" si="269"/>
        <v>41891.383368055562</v>
      </c>
    </row>
    <row r="2866" spans="1:20" ht="16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2">
        <f t="shared" si="264"/>
        <v>1.6E-2</v>
      </c>
      <c r="P2866" s="10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3">
        <f t="shared" si="268"/>
        <v>42172.321840277778</v>
      </c>
      <c r="T2866" s="14">
        <f t="shared" si="269"/>
        <v>42202.262500000004</v>
      </c>
    </row>
    <row r="2867" spans="1:20" ht="4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2">
        <f t="shared" si="264"/>
        <v>0</v>
      </c>
      <c r="P2867" s="10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3">
        <f t="shared" si="268"/>
        <v>41949.822442129633</v>
      </c>
      <c r="T2867" s="14">
        <f t="shared" si="269"/>
        <v>42009.822442129633</v>
      </c>
    </row>
    <row r="2868" spans="1:20" ht="4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2">
        <f t="shared" si="264"/>
        <v>8.9999999999999993E-3</v>
      </c>
      <c r="P2868" s="10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3">
        <f t="shared" si="268"/>
        <v>42627.663437500007</v>
      </c>
      <c r="T2868" s="14">
        <f t="shared" si="269"/>
        <v>42657.625000000007</v>
      </c>
    </row>
    <row r="2869" spans="1:20" ht="4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2">
        <f t="shared" si="264"/>
        <v>0.2016</v>
      </c>
      <c r="P2869" s="10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3">
        <f t="shared" si="268"/>
        <v>42530.903611111113</v>
      </c>
      <c r="T2869" s="14">
        <f t="shared" si="269"/>
        <v>42554.875000000007</v>
      </c>
    </row>
    <row r="2870" spans="1:20" ht="48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2">
        <f t="shared" si="264"/>
        <v>0.42011733333333334</v>
      </c>
      <c r="P2870" s="10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3">
        <f t="shared" si="268"/>
        <v>42618.535347222227</v>
      </c>
      <c r="T2870" s="14">
        <f t="shared" si="269"/>
        <v>42648.535347222227</v>
      </c>
    </row>
    <row r="2871" spans="1:20" ht="48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2">
        <f t="shared" si="264"/>
        <v>8.8500000000000002E-3</v>
      </c>
      <c r="P2871" s="10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3">
        <f t="shared" si="268"/>
        <v>42540.301863425928</v>
      </c>
      <c r="T2871" s="14">
        <f t="shared" si="269"/>
        <v>42570.301863425928</v>
      </c>
    </row>
    <row r="2872" spans="1:20" ht="4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2">
        <f t="shared" si="264"/>
        <v>0.15</v>
      </c>
      <c r="P2872" s="10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3">
        <f t="shared" si="268"/>
        <v>41745.897743055561</v>
      </c>
      <c r="T2872" s="14">
        <f t="shared" si="269"/>
        <v>41775.897743055561</v>
      </c>
    </row>
    <row r="2873" spans="1:20" ht="4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2">
        <f t="shared" si="264"/>
        <v>4.6699999999999998E-2</v>
      </c>
      <c r="P2873" s="10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3">
        <f t="shared" si="268"/>
        <v>41974.446909722225</v>
      </c>
      <c r="T2873" s="14">
        <f t="shared" si="269"/>
        <v>41994.446909722225</v>
      </c>
    </row>
    <row r="2874" spans="1:20" ht="32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2">
        <f t="shared" si="264"/>
        <v>0</v>
      </c>
      <c r="P2874" s="10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3">
        <f t="shared" si="268"/>
        <v>42114.824513888896</v>
      </c>
      <c r="T2874" s="14">
        <f t="shared" si="269"/>
        <v>42174.824513888896</v>
      </c>
    </row>
    <row r="2875" spans="1:20" ht="48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2">
        <f t="shared" si="264"/>
        <v>0.38119999999999998</v>
      </c>
      <c r="P2875" s="10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3">
        <f t="shared" si="268"/>
        <v>42002.525821759256</v>
      </c>
      <c r="T2875" s="14">
        <f t="shared" si="269"/>
        <v>42032.525821759256</v>
      </c>
    </row>
    <row r="2876" spans="1:20" ht="48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2">
        <f t="shared" si="264"/>
        <v>5.4199999999999998E-2</v>
      </c>
      <c r="P2876" s="10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3">
        <f t="shared" si="268"/>
        <v>42722.553078703706</v>
      </c>
      <c r="T2876" s="14">
        <f t="shared" si="269"/>
        <v>42752.553078703706</v>
      </c>
    </row>
    <row r="2877" spans="1:20" ht="4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2">
        <f t="shared" si="264"/>
        <v>3.5E-4</v>
      </c>
      <c r="P2877" s="10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3">
        <f t="shared" si="268"/>
        <v>42464.836724537039</v>
      </c>
      <c r="T2877" s="14">
        <f t="shared" si="269"/>
        <v>42494.836724537039</v>
      </c>
    </row>
    <row r="2878" spans="1:20" ht="4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2">
        <f t="shared" si="264"/>
        <v>0</v>
      </c>
      <c r="P2878" s="10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3">
        <f t="shared" si="268"/>
        <v>42171.452303240738</v>
      </c>
      <c r="T2878" s="14">
        <f t="shared" si="269"/>
        <v>42201.452303240738</v>
      </c>
    </row>
    <row r="2879" spans="1:20" ht="48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2">
        <f t="shared" si="264"/>
        <v>0.10833333333333334</v>
      </c>
      <c r="P2879" s="10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3">
        <f t="shared" si="268"/>
        <v>42672.66347222223</v>
      </c>
      <c r="T2879" s="14">
        <f t="shared" si="269"/>
        <v>42704.416666666664</v>
      </c>
    </row>
    <row r="2880" spans="1:20" ht="4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2">
        <f t="shared" si="264"/>
        <v>2.1000000000000001E-2</v>
      </c>
      <c r="P2880" s="10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3">
        <f t="shared" si="268"/>
        <v>42128.324016203704</v>
      </c>
      <c r="T2880" s="14">
        <f t="shared" si="269"/>
        <v>42188.324016203704</v>
      </c>
    </row>
    <row r="2881" spans="1:20" ht="4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2">
        <f t="shared" si="264"/>
        <v>2.5892857142857141E-3</v>
      </c>
      <c r="P2881" s="10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3">
        <f t="shared" si="268"/>
        <v>42359.433576388888</v>
      </c>
      <c r="T2881" s="14">
        <f t="shared" si="269"/>
        <v>42389.433576388888</v>
      </c>
    </row>
    <row r="2882" spans="1:20" ht="4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2">
        <f t="shared" si="264"/>
        <v>0.23333333333333334</v>
      </c>
      <c r="P2882" s="10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3">
        <f t="shared" si="268"/>
        <v>42192.614027777781</v>
      </c>
      <c r="T2882" s="14">
        <f t="shared" si="269"/>
        <v>42236.420138888891</v>
      </c>
    </row>
    <row r="2883" spans="1:20" ht="4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2">
        <f t="shared" ref="O2883:O2946" si="270">E2883/D2883</f>
        <v>0</v>
      </c>
      <c r="P2883" s="10" t="e">
        <f t="shared" ref="P2883:P2946" si="271">E2883/L2883</f>
        <v>#DIV/0!</v>
      </c>
      <c r="Q2883" s="3" t="str">
        <f t="shared" ref="Q2883:Q2946" si="272">LEFT(N2883,FIND("/",N2883)-1)</f>
        <v>theater</v>
      </c>
      <c r="R2883" s="3" t="str">
        <f t="shared" ref="R2883:R2946" si="273">RIGHT(N2883,LEN(N2883)-FIND("/",N2883))</f>
        <v>plays</v>
      </c>
      <c r="S2883" s="13">
        <f t="shared" ref="S2883:S2946" si="274">(J2883/86400)+25569+(-7/24)</f>
        <v>41916.305972222224</v>
      </c>
      <c r="T2883" s="14">
        <f t="shared" ref="T2883:T2946" si="275">(I2883/86400)+25569+(-7/24)</f>
        <v>41976.347638888888</v>
      </c>
    </row>
    <row r="2884" spans="1:20" ht="4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2">
        <f t="shared" si="270"/>
        <v>0.33600000000000002</v>
      </c>
      <c r="P2884" s="10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3">
        <f t="shared" si="274"/>
        <v>42461.304606481484</v>
      </c>
      <c r="T2884" s="14">
        <f t="shared" si="275"/>
        <v>42491.304606481484</v>
      </c>
    </row>
    <row r="2885" spans="1:20" ht="4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2">
        <f t="shared" si="270"/>
        <v>0.1908</v>
      </c>
      <c r="P2885" s="10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3">
        <f t="shared" si="274"/>
        <v>42370.611539351856</v>
      </c>
      <c r="T2885" s="14">
        <f t="shared" si="275"/>
        <v>42405.915972222225</v>
      </c>
    </row>
    <row r="2886" spans="1:20" ht="32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2">
        <f t="shared" si="270"/>
        <v>4.1111111111111114E-3</v>
      </c>
      <c r="P2886" s="10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3">
        <f t="shared" si="274"/>
        <v>41948.435590277782</v>
      </c>
      <c r="T2886" s="14">
        <f t="shared" si="275"/>
        <v>41978.435590277782</v>
      </c>
    </row>
    <row r="2887" spans="1:20" ht="32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2">
        <f t="shared" si="270"/>
        <v>0.32500000000000001</v>
      </c>
      <c r="P2887" s="10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3">
        <f t="shared" si="274"/>
        <v>42046.784733796296</v>
      </c>
      <c r="T2887" s="14">
        <f t="shared" si="275"/>
        <v>42076.743067129632</v>
      </c>
    </row>
    <row r="2888" spans="1:20" ht="4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2">
        <f t="shared" si="270"/>
        <v>0.05</v>
      </c>
      <c r="P2888" s="10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3">
        <f t="shared" si="274"/>
        <v>42261.341250000005</v>
      </c>
      <c r="T2888" s="14">
        <f t="shared" si="275"/>
        <v>42265.874305555561</v>
      </c>
    </row>
    <row r="2889" spans="1:20" ht="4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2">
        <f t="shared" si="270"/>
        <v>1.6666666666666668E-3</v>
      </c>
      <c r="P2889" s="10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3">
        <f t="shared" si="274"/>
        <v>41985.135694444449</v>
      </c>
      <c r="T2889" s="14">
        <f t="shared" si="275"/>
        <v>42015.135694444449</v>
      </c>
    </row>
    <row r="2890" spans="1:20" ht="4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2">
        <f t="shared" si="270"/>
        <v>0</v>
      </c>
      <c r="P2890" s="10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3">
        <f t="shared" si="274"/>
        <v>41922.243518518524</v>
      </c>
      <c r="T2890" s="14">
        <f t="shared" si="275"/>
        <v>41929.915972222225</v>
      </c>
    </row>
    <row r="2891" spans="1:20" ht="4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2">
        <f t="shared" si="270"/>
        <v>0.38066666666666665</v>
      </c>
      <c r="P2891" s="10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3">
        <f t="shared" si="274"/>
        <v>41850.571585648147</v>
      </c>
      <c r="T2891" s="14">
        <f t="shared" si="275"/>
        <v>41880.571585648147</v>
      </c>
    </row>
    <row r="2892" spans="1:20" ht="4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2">
        <f t="shared" si="270"/>
        <v>1.0500000000000001E-2</v>
      </c>
      <c r="P2892" s="10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3">
        <f t="shared" si="274"/>
        <v>41831.451296296298</v>
      </c>
      <c r="T2892" s="14">
        <f t="shared" si="275"/>
        <v>41859.833333333336</v>
      </c>
    </row>
    <row r="2893" spans="1:20" ht="4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2">
        <f t="shared" si="270"/>
        <v>2.7300000000000001E-2</v>
      </c>
      <c r="P2893" s="10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3">
        <f t="shared" si="274"/>
        <v>42415.591759259267</v>
      </c>
      <c r="T2893" s="14">
        <f t="shared" si="275"/>
        <v>42475.550092592595</v>
      </c>
    </row>
    <row r="2894" spans="1:20" ht="4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2">
        <f t="shared" si="270"/>
        <v>9.0909090909090912E-2</v>
      </c>
      <c r="P2894" s="10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3">
        <f t="shared" si="274"/>
        <v>41869.422500000001</v>
      </c>
      <c r="T2894" s="14">
        <f t="shared" si="275"/>
        <v>41876.583333333336</v>
      </c>
    </row>
    <row r="2895" spans="1:20" ht="16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2">
        <f t="shared" si="270"/>
        <v>5.0000000000000001E-3</v>
      </c>
      <c r="P2895" s="10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3">
        <f t="shared" si="274"/>
        <v>41953.481423611112</v>
      </c>
      <c r="T2895" s="14">
        <f t="shared" si="275"/>
        <v>42012.791666666664</v>
      </c>
    </row>
    <row r="2896" spans="1:20" ht="32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2">
        <f t="shared" si="270"/>
        <v>0</v>
      </c>
      <c r="P2896" s="10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3">
        <f t="shared" si="274"/>
        <v>42037.694618055561</v>
      </c>
      <c r="T2896" s="14">
        <f t="shared" si="275"/>
        <v>42097.652951388889</v>
      </c>
    </row>
    <row r="2897" spans="1:20" ht="4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2">
        <f t="shared" si="270"/>
        <v>4.5999999999999999E-2</v>
      </c>
      <c r="P2897" s="10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3">
        <f t="shared" si="274"/>
        <v>41811.263796296298</v>
      </c>
      <c r="T2897" s="14">
        <f t="shared" si="275"/>
        <v>41812.583333333336</v>
      </c>
    </row>
    <row r="2898" spans="1:20" ht="4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2">
        <f t="shared" si="270"/>
        <v>0.20833333333333334</v>
      </c>
      <c r="P2898" s="10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3">
        <f t="shared" si="274"/>
        <v>42701.617141203707</v>
      </c>
      <c r="T2898" s="14">
        <f t="shared" si="275"/>
        <v>42715.958333333336</v>
      </c>
    </row>
    <row r="2899" spans="1:20" ht="4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2">
        <f t="shared" si="270"/>
        <v>4.583333333333333E-2</v>
      </c>
      <c r="P2899" s="10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3">
        <f t="shared" si="274"/>
        <v>42258.354837962965</v>
      </c>
      <c r="T2899" s="14">
        <f t="shared" si="275"/>
        <v>42288.353530092594</v>
      </c>
    </row>
    <row r="2900" spans="1:20" ht="4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2">
        <f t="shared" si="270"/>
        <v>4.2133333333333335E-2</v>
      </c>
      <c r="P2900" s="10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3">
        <f t="shared" si="274"/>
        <v>42278.373298611114</v>
      </c>
      <c r="T2900" s="14">
        <f t="shared" si="275"/>
        <v>42308.373298611114</v>
      </c>
    </row>
    <row r="2901" spans="1:20" ht="4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2">
        <f t="shared" si="270"/>
        <v>0</v>
      </c>
      <c r="P2901" s="10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3">
        <f t="shared" si="274"/>
        <v>42514.786550925928</v>
      </c>
      <c r="T2901" s="14">
        <f t="shared" si="275"/>
        <v>42574.786550925928</v>
      </c>
    </row>
    <row r="2902" spans="1:20" ht="48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2">
        <f t="shared" si="270"/>
        <v>0.61909090909090914</v>
      </c>
      <c r="P2902" s="10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3">
        <f t="shared" si="274"/>
        <v>41829.942500000005</v>
      </c>
      <c r="T2902" s="14">
        <f t="shared" si="275"/>
        <v>41859.942500000005</v>
      </c>
    </row>
    <row r="2903" spans="1:20" ht="4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2">
        <f t="shared" si="270"/>
        <v>8.0000000000000002E-3</v>
      </c>
      <c r="P2903" s="10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3">
        <f t="shared" si="274"/>
        <v>41982.612719907411</v>
      </c>
      <c r="T2903" s="14">
        <f t="shared" si="275"/>
        <v>42042.612719907411</v>
      </c>
    </row>
    <row r="2904" spans="1:20" ht="32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2">
        <f t="shared" si="270"/>
        <v>1.6666666666666666E-4</v>
      </c>
      <c r="P2904" s="10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3">
        <f t="shared" si="274"/>
        <v>42210.148101851853</v>
      </c>
      <c r="T2904" s="14">
        <f t="shared" si="275"/>
        <v>42240.148101851853</v>
      </c>
    </row>
    <row r="2905" spans="1:20" ht="4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2">
        <f t="shared" si="270"/>
        <v>7.7999999999999996E-3</v>
      </c>
      <c r="P2905" s="10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3">
        <f t="shared" si="274"/>
        <v>42195.875208333331</v>
      </c>
      <c r="T2905" s="14">
        <f t="shared" si="275"/>
        <v>42255.875208333331</v>
      </c>
    </row>
    <row r="2906" spans="1:20" ht="4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2">
        <f t="shared" si="270"/>
        <v>0.05</v>
      </c>
      <c r="P2906" s="10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3">
        <f t="shared" si="274"/>
        <v>41940.676284722227</v>
      </c>
      <c r="T2906" s="14">
        <f t="shared" si="275"/>
        <v>41952.208333333336</v>
      </c>
    </row>
    <row r="2907" spans="1:20" ht="4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2">
        <f t="shared" si="270"/>
        <v>0.17771428571428571</v>
      </c>
      <c r="P2907" s="10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3">
        <f t="shared" si="274"/>
        <v>42605.765196759261</v>
      </c>
      <c r="T2907" s="14">
        <f t="shared" si="275"/>
        <v>42619.765196759261</v>
      </c>
    </row>
    <row r="2908" spans="1:20" ht="48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2">
        <f t="shared" si="270"/>
        <v>9.4166666666666662E-2</v>
      </c>
      <c r="P2908" s="10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3">
        <f t="shared" si="274"/>
        <v>42199.357245370375</v>
      </c>
      <c r="T2908" s="14">
        <f t="shared" si="275"/>
        <v>42216.750000000007</v>
      </c>
    </row>
    <row r="2909" spans="1:20" ht="4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2">
        <f t="shared" si="270"/>
        <v>8.0000000000000004E-4</v>
      </c>
      <c r="P2909" s="10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3">
        <f t="shared" si="274"/>
        <v>42444.586076388892</v>
      </c>
      <c r="T2909" s="14">
        <f t="shared" si="275"/>
        <v>42504.586076388892</v>
      </c>
    </row>
    <row r="2910" spans="1:20" ht="64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2">
        <f t="shared" si="270"/>
        <v>2.75E-2</v>
      </c>
      <c r="P2910" s="10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3">
        <f t="shared" si="274"/>
        <v>42499.440034722225</v>
      </c>
      <c r="T2910" s="14">
        <f t="shared" si="275"/>
        <v>42529.440034722225</v>
      </c>
    </row>
    <row r="2911" spans="1:20" ht="48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2">
        <f t="shared" si="270"/>
        <v>1.1111111111111112E-4</v>
      </c>
      <c r="P2911" s="10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3">
        <f t="shared" si="274"/>
        <v>41928.974548611113</v>
      </c>
      <c r="T2911" s="14">
        <f t="shared" si="275"/>
        <v>41968.531944444447</v>
      </c>
    </row>
    <row r="2912" spans="1:20" ht="4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2">
        <f t="shared" si="270"/>
        <v>3.3333333333333335E-5</v>
      </c>
      <c r="P2912" s="10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3">
        <f t="shared" si="274"/>
        <v>42107.549618055556</v>
      </c>
      <c r="T2912" s="14">
        <f t="shared" si="275"/>
        <v>42167.549618055556</v>
      </c>
    </row>
    <row r="2913" spans="1:20" ht="48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2">
        <f t="shared" si="270"/>
        <v>0.36499999999999999</v>
      </c>
      <c r="P2913" s="10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3">
        <f t="shared" si="274"/>
        <v>42142.477152777785</v>
      </c>
      <c r="T2913" s="14">
        <f t="shared" si="275"/>
        <v>42182.477152777785</v>
      </c>
    </row>
    <row r="2914" spans="1:20" ht="4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2">
        <f t="shared" si="270"/>
        <v>0.14058171745152354</v>
      </c>
      <c r="P2914" s="10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3">
        <f t="shared" si="274"/>
        <v>42353.83997685185</v>
      </c>
      <c r="T2914" s="14">
        <f t="shared" si="275"/>
        <v>42383.83997685185</v>
      </c>
    </row>
    <row r="2915" spans="1:20" ht="4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2">
        <f t="shared" si="270"/>
        <v>2.0000000000000001E-4</v>
      </c>
      <c r="P2915" s="10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3">
        <f t="shared" si="274"/>
        <v>41828.631238425929</v>
      </c>
      <c r="T2915" s="14">
        <f t="shared" si="275"/>
        <v>41888.631238425929</v>
      </c>
    </row>
    <row r="2916" spans="1:20" ht="32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2">
        <f t="shared" si="270"/>
        <v>4.0000000000000003E-5</v>
      </c>
      <c r="P2916" s="10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3">
        <f t="shared" si="274"/>
        <v>42017.615671296298</v>
      </c>
      <c r="T2916" s="14">
        <f t="shared" si="275"/>
        <v>42077.574004629634</v>
      </c>
    </row>
    <row r="2917" spans="1:20" ht="4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2">
        <f t="shared" si="270"/>
        <v>0.61099999999999999</v>
      </c>
      <c r="P2917" s="10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3">
        <f t="shared" si="274"/>
        <v>42415.106365740743</v>
      </c>
      <c r="T2917" s="14">
        <f t="shared" si="275"/>
        <v>42445.064699074072</v>
      </c>
    </row>
    <row r="2918" spans="1:20" ht="32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2">
        <f t="shared" si="270"/>
        <v>7.8378378378378383E-2</v>
      </c>
      <c r="P2918" s="10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3">
        <f t="shared" si="274"/>
        <v>41755.185057870374</v>
      </c>
      <c r="T2918" s="14">
        <f t="shared" si="275"/>
        <v>41778.185057870374</v>
      </c>
    </row>
    <row r="2919" spans="1:20" ht="4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2">
        <f t="shared" si="270"/>
        <v>0.2185</v>
      </c>
      <c r="P2919" s="10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3">
        <f t="shared" si="274"/>
        <v>42244.942673611113</v>
      </c>
      <c r="T2919" s="14">
        <f t="shared" si="275"/>
        <v>42262.942673611113</v>
      </c>
    </row>
    <row r="2920" spans="1:20" ht="4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2">
        <f t="shared" si="270"/>
        <v>0.27239999999999998</v>
      </c>
      <c r="P2920" s="10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3">
        <f t="shared" si="274"/>
        <v>42278.338043981486</v>
      </c>
      <c r="T2920" s="14">
        <f t="shared" si="275"/>
        <v>42306.338043981486</v>
      </c>
    </row>
    <row r="2921" spans="1:20" ht="4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2">
        <f t="shared" si="270"/>
        <v>8.5000000000000006E-2</v>
      </c>
      <c r="P2921" s="10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3">
        <f t="shared" si="274"/>
        <v>41826.327881944446</v>
      </c>
      <c r="T2921" s="14">
        <f t="shared" si="275"/>
        <v>41856.327881944446</v>
      </c>
    </row>
    <row r="2922" spans="1:20" ht="4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2">
        <f t="shared" si="270"/>
        <v>0.26840000000000003</v>
      </c>
      <c r="P2922" s="10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3">
        <f t="shared" si="274"/>
        <v>42058.500810185193</v>
      </c>
      <c r="T2922" s="14">
        <f t="shared" si="275"/>
        <v>42088.459143518521</v>
      </c>
    </row>
    <row r="2923" spans="1:20" ht="32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2">
        <f t="shared" si="270"/>
        <v>1.29</v>
      </c>
      <c r="P2923" s="10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3">
        <f t="shared" si="274"/>
        <v>41877.594953703709</v>
      </c>
      <c r="T2923" s="14">
        <f t="shared" si="275"/>
        <v>41907.594953703709</v>
      </c>
    </row>
    <row r="2924" spans="1:20" ht="4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2">
        <f t="shared" si="270"/>
        <v>1</v>
      </c>
      <c r="P2924" s="10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3">
        <f t="shared" si="274"/>
        <v>42097.582488425927</v>
      </c>
      <c r="T2924" s="14">
        <f t="shared" si="275"/>
        <v>42142.582488425927</v>
      </c>
    </row>
    <row r="2925" spans="1:20" ht="4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2">
        <f t="shared" si="270"/>
        <v>1</v>
      </c>
      <c r="P2925" s="10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3">
        <f t="shared" si="274"/>
        <v>42012.860868055555</v>
      </c>
      <c r="T2925" s="14">
        <f t="shared" si="275"/>
        <v>42027.833333333336</v>
      </c>
    </row>
    <row r="2926" spans="1:20" ht="4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2">
        <f t="shared" si="270"/>
        <v>1.032</v>
      </c>
      <c r="P2926" s="10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3">
        <f t="shared" si="274"/>
        <v>42103.265162037038</v>
      </c>
      <c r="T2926" s="14">
        <f t="shared" si="275"/>
        <v>42132.874305555561</v>
      </c>
    </row>
    <row r="2927" spans="1:20" ht="4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2">
        <f t="shared" si="270"/>
        <v>1.0244597777777777</v>
      </c>
      <c r="P2927" s="10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3">
        <f t="shared" si="274"/>
        <v>41863.292453703711</v>
      </c>
      <c r="T2927" s="14">
        <f t="shared" si="275"/>
        <v>41893.292453703711</v>
      </c>
    </row>
    <row r="2928" spans="1:20" ht="4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2">
        <f t="shared" si="270"/>
        <v>1.25</v>
      </c>
      <c r="P2928" s="10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3">
        <f t="shared" si="274"/>
        <v>42044.474293981482</v>
      </c>
      <c r="T2928" s="14">
        <f t="shared" si="275"/>
        <v>42058.474293981482</v>
      </c>
    </row>
    <row r="2929" spans="1:20" ht="4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2">
        <f t="shared" si="270"/>
        <v>1.3083333333333333</v>
      </c>
      <c r="P2929" s="10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3">
        <f t="shared" si="274"/>
        <v>41806.377650462964</v>
      </c>
      <c r="T2929" s="14">
        <f t="shared" si="275"/>
        <v>41834.916666666672</v>
      </c>
    </row>
    <row r="2930" spans="1:20" ht="32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2">
        <f t="shared" si="270"/>
        <v>1</v>
      </c>
      <c r="P2930" s="10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3">
        <f t="shared" si="274"/>
        <v>42403.706550925934</v>
      </c>
      <c r="T2930" s="14">
        <f t="shared" si="275"/>
        <v>42433.706550925934</v>
      </c>
    </row>
    <row r="2931" spans="1:20" ht="4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2">
        <f t="shared" si="270"/>
        <v>1.02069375</v>
      </c>
      <c r="P2931" s="10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3">
        <f t="shared" si="274"/>
        <v>41754.272662037038</v>
      </c>
      <c r="T2931" s="14">
        <f t="shared" si="275"/>
        <v>41784.272662037038</v>
      </c>
    </row>
    <row r="2932" spans="1:20" ht="4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2">
        <f t="shared" si="270"/>
        <v>1.0092000000000001</v>
      </c>
      <c r="P2932" s="10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3">
        <f t="shared" si="274"/>
        <v>42101.292407407411</v>
      </c>
      <c r="T2932" s="14">
        <f t="shared" si="275"/>
        <v>42131.292407407411</v>
      </c>
    </row>
    <row r="2933" spans="1:20" ht="48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2">
        <f t="shared" si="270"/>
        <v>1.06</v>
      </c>
      <c r="P2933" s="10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3">
        <f t="shared" si="274"/>
        <v>41871.999571759261</v>
      </c>
      <c r="T2933" s="14">
        <f t="shared" si="275"/>
        <v>41896.963888888895</v>
      </c>
    </row>
    <row r="2934" spans="1:20" ht="4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2">
        <f t="shared" si="270"/>
        <v>1.0509677419354839</v>
      </c>
      <c r="P2934" s="10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3">
        <f t="shared" si="274"/>
        <v>42024.873113425929</v>
      </c>
      <c r="T2934" s="14">
        <f t="shared" si="275"/>
        <v>42056.166666666664</v>
      </c>
    </row>
    <row r="2935" spans="1:20" ht="48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2">
        <f t="shared" si="270"/>
        <v>1.0276000000000001</v>
      </c>
      <c r="P2935" s="10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3">
        <f t="shared" si="274"/>
        <v>42495.664965277778</v>
      </c>
      <c r="T2935" s="14">
        <f t="shared" si="275"/>
        <v>42525.664965277778</v>
      </c>
    </row>
    <row r="2936" spans="1:20" ht="4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2">
        <f t="shared" si="270"/>
        <v>1.08</v>
      </c>
      <c r="P2936" s="10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3">
        <f t="shared" si="274"/>
        <v>41775.344490740747</v>
      </c>
      <c r="T2936" s="14">
        <f t="shared" si="275"/>
        <v>41805.344490740747</v>
      </c>
    </row>
    <row r="2937" spans="1:20" ht="4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2">
        <f t="shared" si="270"/>
        <v>1.0088571428571429</v>
      </c>
      <c r="P2937" s="10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3">
        <f t="shared" si="274"/>
        <v>42553.291759259264</v>
      </c>
      <c r="T2937" s="14">
        <f t="shared" si="275"/>
        <v>42611.416666666664</v>
      </c>
    </row>
    <row r="2938" spans="1:20" ht="4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2">
        <f t="shared" si="270"/>
        <v>1.28</v>
      </c>
      <c r="P2938" s="10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3">
        <f t="shared" si="274"/>
        <v>41912.3590625</v>
      </c>
      <c r="T2938" s="14">
        <f t="shared" si="275"/>
        <v>41924.915972222225</v>
      </c>
    </row>
    <row r="2939" spans="1:20" ht="32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2">
        <f t="shared" si="270"/>
        <v>1.3333333333333333</v>
      </c>
      <c r="P2939" s="10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3">
        <f t="shared" si="274"/>
        <v>41803.165659722225</v>
      </c>
      <c r="T2939" s="14">
        <f t="shared" si="275"/>
        <v>41833.165659722225</v>
      </c>
    </row>
    <row r="2940" spans="1:20" ht="4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2">
        <f t="shared" si="270"/>
        <v>1.0137499999999999</v>
      </c>
      <c r="P2940" s="10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3">
        <f t="shared" si="274"/>
        <v>42004.412199074075</v>
      </c>
      <c r="T2940" s="14">
        <f t="shared" si="275"/>
        <v>42034.412199074075</v>
      </c>
    </row>
    <row r="2941" spans="1:20" ht="4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2">
        <f t="shared" si="270"/>
        <v>1.0287500000000001</v>
      </c>
      <c r="P2941" s="10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3">
        <f t="shared" si="274"/>
        <v>41845.517500000002</v>
      </c>
      <c r="T2941" s="14">
        <f t="shared" si="275"/>
        <v>41878.75</v>
      </c>
    </row>
    <row r="2942" spans="1:20" ht="4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2">
        <f t="shared" si="270"/>
        <v>1.0724</v>
      </c>
      <c r="P2942" s="10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3">
        <f t="shared" si="274"/>
        <v>41982.48168981482</v>
      </c>
      <c r="T2942" s="14">
        <f t="shared" si="275"/>
        <v>42022.48168981482</v>
      </c>
    </row>
    <row r="2943" spans="1:20" ht="4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2">
        <f t="shared" si="270"/>
        <v>4.0000000000000003E-5</v>
      </c>
      <c r="P2943" s="10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3">
        <f t="shared" si="274"/>
        <v>42034.66846064815</v>
      </c>
      <c r="T2943" s="14">
        <f t="shared" si="275"/>
        <v>42064.66846064815</v>
      </c>
    </row>
    <row r="2944" spans="1:20" ht="4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2">
        <f t="shared" si="270"/>
        <v>0.20424999999999999</v>
      </c>
      <c r="P2944" s="10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3">
        <f t="shared" si="274"/>
        <v>42334.512256944443</v>
      </c>
      <c r="T2944" s="14">
        <f t="shared" si="275"/>
        <v>42354.554166666669</v>
      </c>
    </row>
    <row r="2945" spans="1:20" ht="4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2">
        <f t="shared" si="270"/>
        <v>0</v>
      </c>
      <c r="P2945" s="10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3">
        <f t="shared" si="274"/>
        <v>42076.837731481479</v>
      </c>
      <c r="T2945" s="14">
        <f t="shared" si="275"/>
        <v>42106.837731481479</v>
      </c>
    </row>
    <row r="2946" spans="1:20" ht="32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2">
        <f t="shared" si="270"/>
        <v>0.01</v>
      </c>
      <c r="P2946" s="10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3">
        <f t="shared" si="274"/>
        <v>42132.622662037036</v>
      </c>
      <c r="T2946" s="14">
        <f t="shared" si="275"/>
        <v>42162.622662037036</v>
      </c>
    </row>
    <row r="2947" spans="1:20" ht="48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2">
        <f t="shared" ref="O2947:O3010" si="276">E2947/D2947</f>
        <v>0</v>
      </c>
      <c r="P2947" s="10" t="e">
        <f t="shared" ref="P2947:P3010" si="277">E2947/L2947</f>
        <v>#DIV/0!</v>
      </c>
      <c r="Q2947" s="3" t="str">
        <f t="shared" ref="Q2947:Q3010" si="278">LEFT(N2947,FIND("/",N2947)-1)</f>
        <v>theater</v>
      </c>
      <c r="R2947" s="3" t="str">
        <f t="shared" ref="R2947:R3010" si="279">RIGHT(N2947,LEN(N2947)-FIND("/",N2947))</f>
        <v>spaces</v>
      </c>
      <c r="S2947" s="13">
        <f t="shared" ref="S2947:S3010" si="280">(J2947/86400)+25569+(-7/24)</f>
        <v>42117.847916666673</v>
      </c>
      <c r="T2947" s="14">
        <f t="shared" ref="T2947:T3010" si="281">(I2947/86400)+25569+(-7/24)</f>
        <v>42147.847916666673</v>
      </c>
    </row>
    <row r="2948" spans="1:20" ht="4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2">
        <f t="shared" si="276"/>
        <v>1E-3</v>
      </c>
      <c r="P2948" s="10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3">
        <f t="shared" si="280"/>
        <v>42567.239490740743</v>
      </c>
      <c r="T2948" s="14">
        <f t="shared" si="281"/>
        <v>42597.239490740743</v>
      </c>
    </row>
    <row r="2949" spans="1:20" ht="48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2">
        <f t="shared" si="276"/>
        <v>4.2880000000000001E-2</v>
      </c>
      <c r="P2949" s="10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3">
        <f t="shared" si="280"/>
        <v>42649.270451388897</v>
      </c>
      <c r="T2949" s="14">
        <f t="shared" si="281"/>
        <v>42698.424305555556</v>
      </c>
    </row>
    <row r="2950" spans="1:20" ht="48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2">
        <f t="shared" si="276"/>
        <v>4.8000000000000001E-5</v>
      </c>
      <c r="P2950" s="10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3">
        <f t="shared" si="280"/>
        <v>42097.357557870368</v>
      </c>
      <c r="T2950" s="14">
        <f t="shared" si="281"/>
        <v>42157.357557870368</v>
      </c>
    </row>
    <row r="2951" spans="1:20" ht="4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2">
        <f t="shared" si="276"/>
        <v>2.5000000000000001E-2</v>
      </c>
      <c r="P2951" s="10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3">
        <f t="shared" si="280"/>
        <v>42297.531446759262</v>
      </c>
      <c r="T2951" s="14">
        <f t="shared" si="281"/>
        <v>42327.573113425933</v>
      </c>
    </row>
    <row r="2952" spans="1:20" ht="4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2">
        <f t="shared" si="276"/>
        <v>0</v>
      </c>
      <c r="P2952" s="10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3">
        <f t="shared" si="280"/>
        <v>42362.073518518526</v>
      </c>
      <c r="T2952" s="14">
        <f t="shared" si="281"/>
        <v>42392.073518518526</v>
      </c>
    </row>
    <row r="2953" spans="1:20" ht="64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2">
        <f t="shared" si="276"/>
        <v>2.1919999999999999E-2</v>
      </c>
      <c r="P2953" s="10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3">
        <f t="shared" si="280"/>
        <v>41872.511261574073</v>
      </c>
      <c r="T2953" s="14">
        <f t="shared" si="281"/>
        <v>41917.511261574073</v>
      </c>
    </row>
    <row r="2954" spans="1:20" ht="4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2">
        <f t="shared" si="276"/>
        <v>8.0250000000000002E-2</v>
      </c>
      <c r="P2954" s="10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3">
        <f t="shared" si="280"/>
        <v>42628.398599537039</v>
      </c>
      <c r="T2954" s="14">
        <f t="shared" si="281"/>
        <v>42659.875000000007</v>
      </c>
    </row>
    <row r="2955" spans="1:20" ht="4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2">
        <f t="shared" si="276"/>
        <v>1.5125E-3</v>
      </c>
      <c r="P2955" s="10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3">
        <f t="shared" si="280"/>
        <v>42255.500243055554</v>
      </c>
      <c r="T2955" s="14">
        <f t="shared" si="281"/>
        <v>42285.500243055554</v>
      </c>
    </row>
    <row r="2956" spans="1:20" ht="4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2">
        <f t="shared" si="276"/>
        <v>0</v>
      </c>
      <c r="P2956" s="10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3">
        <f t="shared" si="280"/>
        <v>42790.291701388887</v>
      </c>
      <c r="T2956" s="14">
        <f t="shared" si="281"/>
        <v>42810.250034722223</v>
      </c>
    </row>
    <row r="2957" spans="1:20" ht="32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2">
        <f t="shared" si="276"/>
        <v>0.59583333333333333</v>
      </c>
      <c r="P2957" s="10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3">
        <f t="shared" si="280"/>
        <v>42141.449641203704</v>
      </c>
      <c r="T2957" s="14">
        <f t="shared" si="281"/>
        <v>42171.449641203704</v>
      </c>
    </row>
    <row r="2958" spans="1:20" ht="4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2">
        <f t="shared" si="276"/>
        <v>0.16734177215189874</v>
      </c>
      <c r="P2958" s="10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3">
        <f t="shared" si="280"/>
        <v>42464.667245370372</v>
      </c>
      <c r="T2958" s="14">
        <f t="shared" si="281"/>
        <v>42494.667245370372</v>
      </c>
    </row>
    <row r="2959" spans="1:20" ht="4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2">
        <f t="shared" si="276"/>
        <v>1.8666666666666668E-2</v>
      </c>
      <c r="P2959" s="10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3">
        <f t="shared" si="280"/>
        <v>42030.719583333332</v>
      </c>
      <c r="T2959" s="14">
        <f t="shared" si="281"/>
        <v>42090.677916666667</v>
      </c>
    </row>
    <row r="2960" spans="1:20" ht="4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2">
        <f t="shared" si="276"/>
        <v>0</v>
      </c>
      <c r="P2960" s="10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3">
        <f t="shared" si="280"/>
        <v>42438.48746527778</v>
      </c>
      <c r="T2960" s="14">
        <f t="shared" si="281"/>
        <v>42498.445798611116</v>
      </c>
    </row>
    <row r="2961" spans="1:20" ht="48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2">
        <f t="shared" si="276"/>
        <v>0</v>
      </c>
      <c r="P2961" s="10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3">
        <f t="shared" si="280"/>
        <v>42497.716724537044</v>
      </c>
      <c r="T2961" s="14">
        <f t="shared" si="281"/>
        <v>42527.716724537044</v>
      </c>
    </row>
    <row r="2962" spans="1:20" ht="4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2">
        <f t="shared" si="276"/>
        <v>0</v>
      </c>
      <c r="P2962" s="10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3">
        <f t="shared" si="280"/>
        <v>41863.465543981481</v>
      </c>
      <c r="T2962" s="14">
        <f t="shared" si="281"/>
        <v>41893.465543981481</v>
      </c>
    </row>
    <row r="2963" spans="1:20" ht="4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2">
        <f t="shared" si="276"/>
        <v>1.0962000000000001</v>
      </c>
      <c r="P2963" s="10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3">
        <f t="shared" si="280"/>
        <v>42060.92082175926</v>
      </c>
      <c r="T2963" s="14">
        <f t="shared" si="281"/>
        <v>42088.875000000007</v>
      </c>
    </row>
    <row r="2964" spans="1:20" ht="4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2">
        <f t="shared" si="276"/>
        <v>1.218</v>
      </c>
      <c r="P2964" s="10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3">
        <f t="shared" si="280"/>
        <v>42035.952615740745</v>
      </c>
      <c r="T2964" s="14">
        <f t="shared" si="281"/>
        <v>42063.999305555561</v>
      </c>
    </row>
    <row r="2965" spans="1:20" ht="64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2">
        <f t="shared" si="276"/>
        <v>1.0685</v>
      </c>
      <c r="P2965" s="10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3">
        <f t="shared" si="280"/>
        <v>42157.178518518522</v>
      </c>
      <c r="T2965" s="14">
        <f t="shared" si="281"/>
        <v>42187.178518518522</v>
      </c>
    </row>
    <row r="2966" spans="1:20" ht="4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2">
        <f t="shared" si="276"/>
        <v>1.0071379999999999</v>
      </c>
      <c r="P2966" s="10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3">
        <f t="shared" si="280"/>
        <v>41827.618275462963</v>
      </c>
      <c r="T2966" s="14">
        <f t="shared" si="281"/>
        <v>41857.605555555558</v>
      </c>
    </row>
    <row r="2967" spans="1:20" ht="48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2">
        <f t="shared" si="276"/>
        <v>1.0900000000000001</v>
      </c>
      <c r="P2967" s="10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3">
        <f t="shared" si="280"/>
        <v>42162.437881944446</v>
      </c>
      <c r="T2967" s="14">
        <f t="shared" si="281"/>
        <v>42192.437881944446</v>
      </c>
    </row>
    <row r="2968" spans="1:20" ht="4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2">
        <f t="shared" si="276"/>
        <v>1.1363000000000001</v>
      </c>
      <c r="P2968" s="10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3">
        <f t="shared" si="280"/>
        <v>42233.446898148155</v>
      </c>
      <c r="T2968" s="14">
        <f t="shared" si="281"/>
        <v>42263.446898148155</v>
      </c>
    </row>
    <row r="2969" spans="1:20" ht="4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2">
        <f t="shared" si="276"/>
        <v>1.1392</v>
      </c>
      <c r="P2969" s="10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3">
        <f t="shared" si="280"/>
        <v>42041.906157407408</v>
      </c>
      <c r="T2969" s="14">
        <f t="shared" si="281"/>
        <v>42071.864490740743</v>
      </c>
    </row>
    <row r="2970" spans="1:20" ht="32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2">
        <f t="shared" si="276"/>
        <v>1.06</v>
      </c>
      <c r="P2970" s="10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3">
        <f t="shared" si="280"/>
        <v>42585.232175925928</v>
      </c>
      <c r="T2970" s="14">
        <f t="shared" si="281"/>
        <v>42598.874305555561</v>
      </c>
    </row>
    <row r="2971" spans="1:20" ht="4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2">
        <f t="shared" si="276"/>
        <v>1.625</v>
      </c>
      <c r="P2971" s="10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3">
        <f t="shared" si="280"/>
        <v>42097.494826388887</v>
      </c>
      <c r="T2971" s="14">
        <f t="shared" si="281"/>
        <v>42127.660416666673</v>
      </c>
    </row>
    <row r="2972" spans="1:20" ht="4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2">
        <f t="shared" si="276"/>
        <v>1.06</v>
      </c>
      <c r="P2972" s="10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3">
        <f t="shared" si="280"/>
        <v>41808.377905092595</v>
      </c>
      <c r="T2972" s="14">
        <f t="shared" si="281"/>
        <v>41838.377905092595</v>
      </c>
    </row>
    <row r="2973" spans="1:20" ht="4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2">
        <f t="shared" si="276"/>
        <v>1.0015624999999999</v>
      </c>
      <c r="P2973" s="10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3">
        <f t="shared" si="280"/>
        <v>41852.366643518522</v>
      </c>
      <c r="T2973" s="14">
        <f t="shared" si="281"/>
        <v>41882.366643518522</v>
      </c>
    </row>
    <row r="2974" spans="1:20" ht="32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2">
        <f t="shared" si="276"/>
        <v>1.0535000000000001</v>
      </c>
      <c r="P2974" s="10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3">
        <f t="shared" si="280"/>
        <v>42693.818518518521</v>
      </c>
      <c r="T2974" s="14">
        <f t="shared" si="281"/>
        <v>42708.750000000007</v>
      </c>
    </row>
    <row r="2975" spans="1:20" ht="4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2">
        <f t="shared" si="276"/>
        <v>1.748</v>
      </c>
      <c r="P2975" s="10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3">
        <f t="shared" si="280"/>
        <v>42341.526712962965</v>
      </c>
      <c r="T2975" s="14">
        <f t="shared" si="281"/>
        <v>42369.875000000007</v>
      </c>
    </row>
    <row r="2976" spans="1:20" ht="48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2">
        <f t="shared" si="276"/>
        <v>1.02</v>
      </c>
      <c r="P2976" s="10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3">
        <f t="shared" si="280"/>
        <v>41879.76934027778</v>
      </c>
      <c r="T2976" s="14">
        <f t="shared" si="281"/>
        <v>41907.774305555555</v>
      </c>
    </row>
    <row r="2977" spans="1:20" ht="4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2">
        <f t="shared" si="276"/>
        <v>1.00125</v>
      </c>
      <c r="P2977" s="10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3">
        <f t="shared" si="280"/>
        <v>41941.392199074078</v>
      </c>
      <c r="T2977" s="14">
        <f t="shared" si="281"/>
        <v>41969.833333333336</v>
      </c>
    </row>
    <row r="2978" spans="1:20" ht="4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2">
        <f t="shared" si="276"/>
        <v>1.7142857142857142</v>
      </c>
      <c r="P2978" s="10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3">
        <f t="shared" si="280"/>
        <v>42425.439004629632</v>
      </c>
      <c r="T2978" s="14">
        <f t="shared" si="281"/>
        <v>42442.208333333336</v>
      </c>
    </row>
    <row r="2979" spans="1:20" ht="64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2">
        <f t="shared" si="276"/>
        <v>1.1356666666666666</v>
      </c>
      <c r="P2979" s="10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3">
        <f t="shared" si="280"/>
        <v>42026.589513888895</v>
      </c>
      <c r="T2979" s="14">
        <f t="shared" si="281"/>
        <v>42085.801388888889</v>
      </c>
    </row>
    <row r="2980" spans="1:20" ht="48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2">
        <f t="shared" si="276"/>
        <v>1.2946666666666666</v>
      </c>
      <c r="P2980" s="10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3">
        <f t="shared" si="280"/>
        <v>41922.348923611113</v>
      </c>
      <c r="T2980" s="14">
        <f t="shared" si="281"/>
        <v>41931.957638888889</v>
      </c>
    </row>
    <row r="2981" spans="1:20" ht="4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2">
        <f t="shared" si="276"/>
        <v>1.014</v>
      </c>
      <c r="P2981" s="10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3">
        <f t="shared" si="280"/>
        <v>41993.532673611109</v>
      </c>
      <c r="T2981" s="14">
        <f t="shared" si="281"/>
        <v>42009.958333333336</v>
      </c>
    </row>
    <row r="2982" spans="1:20" ht="4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2">
        <f t="shared" si="276"/>
        <v>1.0916666666666666</v>
      </c>
      <c r="P2982" s="10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3">
        <f t="shared" si="280"/>
        <v>42219.624189814822</v>
      </c>
      <c r="T2982" s="14">
        <f t="shared" si="281"/>
        <v>42239.791666666664</v>
      </c>
    </row>
    <row r="2983" spans="1:20" ht="48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2">
        <f t="shared" si="276"/>
        <v>1.28925</v>
      </c>
      <c r="P2983" s="10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3">
        <f t="shared" si="280"/>
        <v>42225.268009259256</v>
      </c>
      <c r="T2983" s="14">
        <f t="shared" si="281"/>
        <v>42270.268009259256</v>
      </c>
    </row>
    <row r="2984" spans="1:20" ht="32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2">
        <f t="shared" si="276"/>
        <v>1.0206</v>
      </c>
      <c r="P2984" s="10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3">
        <f t="shared" si="280"/>
        <v>42381.395173611112</v>
      </c>
      <c r="T2984" s="14">
        <f t="shared" si="281"/>
        <v>42411.395173611112</v>
      </c>
    </row>
    <row r="2985" spans="1:20" ht="4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2">
        <f t="shared" si="276"/>
        <v>1.465395775862069</v>
      </c>
      <c r="P2985" s="10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3">
        <f t="shared" si="280"/>
        <v>41894.34069444445</v>
      </c>
      <c r="T2985" s="14">
        <f t="shared" si="281"/>
        <v>41954.382361111115</v>
      </c>
    </row>
    <row r="2986" spans="1:20" ht="48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2">
        <f t="shared" si="276"/>
        <v>1.00352</v>
      </c>
      <c r="P2986" s="10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3">
        <f t="shared" si="280"/>
        <v>42575.98704861111</v>
      </c>
      <c r="T2986" s="14">
        <f t="shared" si="281"/>
        <v>42605.98704861111</v>
      </c>
    </row>
    <row r="2987" spans="1:20" ht="48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2">
        <f t="shared" si="276"/>
        <v>1.2164999999999999</v>
      </c>
      <c r="P2987" s="10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3">
        <f t="shared" si="280"/>
        <v>42654.682037037041</v>
      </c>
      <c r="T2987" s="14">
        <f t="shared" si="281"/>
        <v>42673.875000000007</v>
      </c>
    </row>
    <row r="2988" spans="1:20" ht="4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2">
        <f t="shared" si="276"/>
        <v>1.0549999999999999</v>
      </c>
      <c r="P2988" s="10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3">
        <f t="shared" si="280"/>
        <v>42431.208402777782</v>
      </c>
      <c r="T2988" s="14">
        <f t="shared" si="281"/>
        <v>42491.16673611111</v>
      </c>
    </row>
    <row r="2989" spans="1:20" ht="48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2">
        <f t="shared" si="276"/>
        <v>1.1040080000000001</v>
      </c>
      <c r="P2989" s="10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3">
        <f t="shared" si="280"/>
        <v>42627.015636574077</v>
      </c>
      <c r="T2989" s="14">
        <f t="shared" si="281"/>
        <v>42655.708333333336</v>
      </c>
    </row>
    <row r="2990" spans="1:20" ht="4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2">
        <f t="shared" si="276"/>
        <v>1</v>
      </c>
      <c r="P2990" s="10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3">
        <f t="shared" si="280"/>
        <v>42511.070381944446</v>
      </c>
      <c r="T2990" s="14">
        <f t="shared" si="281"/>
        <v>42541.070381944446</v>
      </c>
    </row>
    <row r="2991" spans="1:20" ht="16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2">
        <f t="shared" si="276"/>
        <v>1.76535</v>
      </c>
      <c r="P2991" s="10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3">
        <f t="shared" si="280"/>
        <v>42336.728726851856</v>
      </c>
      <c r="T2991" s="14">
        <f t="shared" si="281"/>
        <v>42358.915972222225</v>
      </c>
    </row>
    <row r="2992" spans="1:20" ht="4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2">
        <f t="shared" si="276"/>
        <v>1</v>
      </c>
      <c r="P2992" s="10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3">
        <f t="shared" si="280"/>
        <v>42341.282638888886</v>
      </c>
      <c r="T2992" s="14">
        <f t="shared" si="281"/>
        <v>42376.282638888886</v>
      </c>
    </row>
    <row r="2993" spans="1:20" ht="4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2">
        <f t="shared" si="276"/>
        <v>1.0329411764705883</v>
      </c>
      <c r="P2993" s="10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3">
        <f t="shared" si="280"/>
        <v>42740.545486111114</v>
      </c>
      <c r="T2993" s="14">
        <f t="shared" si="281"/>
        <v>42762.545486111114</v>
      </c>
    </row>
    <row r="2994" spans="1:20" ht="4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2">
        <f t="shared" si="276"/>
        <v>1.0449999999999999</v>
      </c>
      <c r="P2994" s="10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3">
        <f t="shared" si="280"/>
        <v>42622.475810185184</v>
      </c>
      <c r="T2994" s="14">
        <f t="shared" si="281"/>
        <v>42652.475810185184</v>
      </c>
    </row>
    <row r="2995" spans="1:20" ht="16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2">
        <f t="shared" si="276"/>
        <v>1.0029999999999999</v>
      </c>
      <c r="P2995" s="10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3">
        <f t="shared" si="280"/>
        <v>42390.547071759262</v>
      </c>
      <c r="T2995" s="14">
        <f t="shared" si="281"/>
        <v>42420.547071759262</v>
      </c>
    </row>
    <row r="2996" spans="1:20" ht="4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2">
        <f t="shared" si="276"/>
        <v>4.577466666666667</v>
      </c>
      <c r="P2996" s="10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3">
        <f t="shared" si="280"/>
        <v>41885.18717592593</v>
      </c>
      <c r="T2996" s="14">
        <f t="shared" si="281"/>
        <v>41915.18717592593</v>
      </c>
    </row>
    <row r="2997" spans="1:20" ht="4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2">
        <f t="shared" si="276"/>
        <v>1.0496000000000001</v>
      </c>
      <c r="P2997" s="10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3">
        <f t="shared" si="280"/>
        <v>42724.373506944445</v>
      </c>
      <c r="T2997" s="14">
        <f t="shared" si="281"/>
        <v>42754.373506944445</v>
      </c>
    </row>
    <row r="2998" spans="1:20" ht="32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2">
        <f t="shared" si="276"/>
        <v>1.7194285714285715</v>
      </c>
      <c r="P2998" s="10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3">
        <f t="shared" si="280"/>
        <v>42090.620833333334</v>
      </c>
      <c r="T2998" s="14">
        <f t="shared" si="281"/>
        <v>42150.620833333334</v>
      </c>
    </row>
    <row r="2999" spans="1:20" ht="4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2">
        <f t="shared" si="276"/>
        <v>1.0373000000000001</v>
      </c>
      <c r="P2999" s="10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3">
        <f t="shared" si="280"/>
        <v>42775.442048611112</v>
      </c>
      <c r="T2999" s="14">
        <f t="shared" si="281"/>
        <v>42792.915972222225</v>
      </c>
    </row>
    <row r="3000" spans="1:20" ht="4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2">
        <f t="shared" si="276"/>
        <v>1.0302899999999999</v>
      </c>
      <c r="P3000" s="10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3">
        <f t="shared" si="280"/>
        <v>41777.901956018519</v>
      </c>
      <c r="T3000" s="14">
        <f t="shared" si="281"/>
        <v>41805.892361111117</v>
      </c>
    </row>
    <row r="3001" spans="1:20" ht="4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2">
        <f t="shared" si="276"/>
        <v>1.1888888888888889</v>
      </c>
      <c r="P3001" s="10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3">
        <f t="shared" si="280"/>
        <v>42780.448611111111</v>
      </c>
      <c r="T3001" s="14">
        <f t="shared" si="281"/>
        <v>42794.791666666664</v>
      </c>
    </row>
    <row r="3002" spans="1:20" ht="4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2">
        <f t="shared" si="276"/>
        <v>1</v>
      </c>
      <c r="P3002" s="10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3">
        <f t="shared" si="280"/>
        <v>42752.535532407412</v>
      </c>
      <c r="T3002" s="14">
        <f t="shared" si="281"/>
        <v>42766.458333333336</v>
      </c>
    </row>
    <row r="3003" spans="1:20" ht="4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2">
        <f t="shared" si="276"/>
        <v>3.1869988910451896</v>
      </c>
      <c r="P3003" s="10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3">
        <f t="shared" si="280"/>
        <v>42534.60395833334</v>
      </c>
      <c r="T3003" s="14">
        <f t="shared" si="281"/>
        <v>42564.60395833334</v>
      </c>
    </row>
    <row r="3004" spans="1:20" ht="32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2">
        <f t="shared" si="276"/>
        <v>1.0850614285714286</v>
      </c>
      <c r="P3004" s="10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3">
        <f t="shared" si="280"/>
        <v>41239.544583333336</v>
      </c>
      <c r="T3004" s="14">
        <f t="shared" si="281"/>
        <v>41269.544583333336</v>
      </c>
    </row>
    <row r="3005" spans="1:20" ht="48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2">
        <f t="shared" si="276"/>
        <v>1.0116666666666667</v>
      </c>
      <c r="P3005" s="10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3">
        <f t="shared" si="280"/>
        <v>42398.557592592595</v>
      </c>
      <c r="T3005" s="14">
        <f t="shared" si="281"/>
        <v>42429.957638888889</v>
      </c>
    </row>
    <row r="3006" spans="1:20" ht="48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2">
        <f t="shared" si="276"/>
        <v>1.12815</v>
      </c>
      <c r="P3006" s="10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3">
        <f t="shared" si="280"/>
        <v>41928.589398148149</v>
      </c>
      <c r="T3006" s="14">
        <f t="shared" si="281"/>
        <v>41958.631064814814</v>
      </c>
    </row>
    <row r="3007" spans="1:20" ht="48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2">
        <f t="shared" si="276"/>
        <v>1.2049622641509434</v>
      </c>
      <c r="P3007" s="10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3">
        <f t="shared" si="280"/>
        <v>41888.383159722223</v>
      </c>
      <c r="T3007" s="14">
        <f t="shared" si="281"/>
        <v>41918.383159722223</v>
      </c>
    </row>
    <row r="3008" spans="1:20" ht="32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2">
        <f t="shared" si="276"/>
        <v>1.0774999999999999</v>
      </c>
      <c r="P3008" s="10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3">
        <f t="shared" si="280"/>
        <v>41957.465173611112</v>
      </c>
      <c r="T3008" s="14">
        <f t="shared" si="281"/>
        <v>41987.465173611112</v>
      </c>
    </row>
    <row r="3009" spans="1:20" ht="32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2">
        <f t="shared" si="276"/>
        <v>1.8</v>
      </c>
      <c r="P3009" s="10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3">
        <f t="shared" si="280"/>
        <v>42097.924571759264</v>
      </c>
      <c r="T3009" s="14">
        <f t="shared" si="281"/>
        <v>42118.924571759264</v>
      </c>
    </row>
    <row r="3010" spans="1:20" ht="4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2">
        <f t="shared" si="276"/>
        <v>1.0116666666666667</v>
      </c>
      <c r="P3010" s="10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3">
        <f t="shared" si="280"/>
        <v>42359.920358796298</v>
      </c>
      <c r="T3010" s="14">
        <f t="shared" si="281"/>
        <v>42389.920358796298</v>
      </c>
    </row>
    <row r="3011" spans="1:20" ht="4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2">
        <f t="shared" ref="O3011:O3074" si="282">E3011/D3011</f>
        <v>1.19756</v>
      </c>
      <c r="P3011" s="10">
        <f t="shared" ref="P3011:P3074" si="283">E3011/L3011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RIGHT(N3011,LEN(N3011)-FIND("/",N3011))</f>
        <v>spaces</v>
      </c>
      <c r="S3011" s="13">
        <f t="shared" ref="S3011:S3074" si="286">(J3011/86400)+25569+(-7/24)</f>
        <v>41939.278240740743</v>
      </c>
      <c r="T3011" s="14">
        <f t="shared" ref="T3011:T3074" si="287">(I3011/86400)+25569+(-7/24)</f>
        <v>41969.319907407415</v>
      </c>
    </row>
    <row r="3012" spans="1:20" ht="4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2">
        <f t="shared" si="282"/>
        <v>1.58</v>
      </c>
      <c r="P3012" s="10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3">
        <f t="shared" si="286"/>
        <v>41996.540729166671</v>
      </c>
      <c r="T3012" s="14">
        <f t="shared" si="287"/>
        <v>42056.540729166671</v>
      </c>
    </row>
    <row r="3013" spans="1:20" ht="4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2">
        <f t="shared" si="282"/>
        <v>1.2366666666666666</v>
      </c>
      <c r="P3013" s="10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3">
        <f t="shared" si="286"/>
        <v>42334.177268518521</v>
      </c>
      <c r="T3013" s="14">
        <f t="shared" si="287"/>
        <v>42361.665972222225</v>
      </c>
    </row>
    <row r="3014" spans="1:20" ht="4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2">
        <f t="shared" si="282"/>
        <v>1.1712499999999999</v>
      </c>
      <c r="P3014" s="10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3">
        <f t="shared" si="286"/>
        <v>42024.411226851858</v>
      </c>
      <c r="T3014" s="14">
        <f t="shared" si="287"/>
        <v>42045.411226851858</v>
      </c>
    </row>
    <row r="3015" spans="1:20" ht="4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2">
        <f t="shared" si="282"/>
        <v>1.5696000000000001</v>
      </c>
      <c r="P3015" s="10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3">
        <f t="shared" si="286"/>
        <v>42146.544548611113</v>
      </c>
      <c r="T3015" s="14">
        <f t="shared" si="287"/>
        <v>42176.544548611113</v>
      </c>
    </row>
    <row r="3016" spans="1:20" ht="4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2">
        <f t="shared" si="282"/>
        <v>1.13104</v>
      </c>
      <c r="P3016" s="10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3">
        <f t="shared" si="286"/>
        <v>41919.831944444442</v>
      </c>
      <c r="T3016" s="14">
        <f t="shared" si="287"/>
        <v>41947.916666666672</v>
      </c>
    </row>
    <row r="3017" spans="1:20" ht="4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2">
        <f t="shared" si="282"/>
        <v>1.0317647058823529</v>
      </c>
      <c r="P3017" s="10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3">
        <f t="shared" si="286"/>
        <v>41785.435625000006</v>
      </c>
      <c r="T3017" s="14">
        <f t="shared" si="287"/>
        <v>41800.875</v>
      </c>
    </row>
    <row r="3018" spans="1:20" ht="48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2">
        <f t="shared" si="282"/>
        <v>1.0261176470588236</v>
      </c>
      <c r="P3018" s="10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3">
        <f t="shared" si="286"/>
        <v>41778.256388888891</v>
      </c>
      <c r="T3018" s="14">
        <f t="shared" si="287"/>
        <v>41838.256388888891</v>
      </c>
    </row>
    <row r="3019" spans="1:20" ht="4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2">
        <f t="shared" si="282"/>
        <v>1.0584090909090909</v>
      </c>
      <c r="P3019" s="10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3">
        <f t="shared" si="286"/>
        <v>41841.558368055557</v>
      </c>
      <c r="T3019" s="14">
        <f t="shared" si="287"/>
        <v>41871.558368055557</v>
      </c>
    </row>
    <row r="3020" spans="1:20" ht="4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2">
        <f t="shared" si="282"/>
        <v>1.0071428571428571</v>
      </c>
      <c r="P3020" s="10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3">
        <f t="shared" si="286"/>
        <v>42163.006666666668</v>
      </c>
      <c r="T3020" s="14">
        <f t="shared" si="287"/>
        <v>42205.625000000007</v>
      </c>
    </row>
    <row r="3021" spans="1:20" ht="4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2">
        <f t="shared" si="282"/>
        <v>1.2123333333333333</v>
      </c>
      <c r="P3021" s="10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3">
        <f t="shared" si="286"/>
        <v>41758.541898148149</v>
      </c>
      <c r="T3021" s="14">
        <f t="shared" si="287"/>
        <v>41785.833333333336</v>
      </c>
    </row>
    <row r="3022" spans="1:20" ht="4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2">
        <f t="shared" si="282"/>
        <v>1.0057142857142858</v>
      </c>
      <c r="P3022" s="10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3">
        <f t="shared" si="286"/>
        <v>42170.554780092592</v>
      </c>
      <c r="T3022" s="14">
        <f t="shared" si="287"/>
        <v>42230.554780092592</v>
      </c>
    </row>
    <row r="3023" spans="1:20" ht="4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2">
        <f t="shared" si="282"/>
        <v>1.1602222222222223</v>
      </c>
      <c r="P3023" s="10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3">
        <f t="shared" si="286"/>
        <v>42660.327187499999</v>
      </c>
      <c r="T3023" s="14">
        <f t="shared" si="287"/>
        <v>42695.957638888889</v>
      </c>
    </row>
    <row r="3024" spans="1:20" ht="4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2">
        <f t="shared" si="282"/>
        <v>1.0087999999999999</v>
      </c>
      <c r="P3024" s="10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3">
        <f t="shared" si="286"/>
        <v>42564.662141203706</v>
      </c>
      <c r="T3024" s="14">
        <f t="shared" si="287"/>
        <v>42609.662141203706</v>
      </c>
    </row>
    <row r="3025" spans="1:20" ht="48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2">
        <f t="shared" si="282"/>
        <v>1.03</v>
      </c>
      <c r="P3025" s="10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3">
        <f t="shared" si="286"/>
        <v>42121.384097222224</v>
      </c>
      <c r="T3025" s="14">
        <f t="shared" si="287"/>
        <v>42166.384097222224</v>
      </c>
    </row>
    <row r="3026" spans="1:20" ht="4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2">
        <f t="shared" si="282"/>
        <v>2.4641999999999999</v>
      </c>
      <c r="P3026" s="10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3">
        <f t="shared" si="286"/>
        <v>41158.702256944445</v>
      </c>
      <c r="T3026" s="14">
        <f t="shared" si="287"/>
        <v>41188.702256944445</v>
      </c>
    </row>
    <row r="3027" spans="1:20" ht="4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2">
        <f t="shared" si="282"/>
        <v>3.0219999999999998</v>
      </c>
      <c r="P3027" s="10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3">
        <f t="shared" si="286"/>
        <v>41761.21774305556</v>
      </c>
      <c r="T3027" s="14">
        <f t="shared" si="287"/>
        <v>41789.375</v>
      </c>
    </row>
    <row r="3028" spans="1:20" ht="48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2">
        <f t="shared" si="282"/>
        <v>1.4333333333333333</v>
      </c>
      <c r="P3028" s="10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3">
        <f t="shared" si="286"/>
        <v>42783.167731481481</v>
      </c>
      <c r="T3028" s="14">
        <f t="shared" si="287"/>
        <v>42797.167731481481</v>
      </c>
    </row>
    <row r="3029" spans="1:20" ht="32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2">
        <f t="shared" si="282"/>
        <v>1.3144</v>
      </c>
      <c r="P3029" s="10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3">
        <f t="shared" si="286"/>
        <v>42053.412627314821</v>
      </c>
      <c r="T3029" s="14">
        <f t="shared" si="287"/>
        <v>42083.37096064815</v>
      </c>
    </row>
    <row r="3030" spans="1:20" ht="32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2">
        <f t="shared" si="282"/>
        <v>1.6801999999999999</v>
      </c>
      <c r="P3030" s="10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3">
        <f t="shared" si="286"/>
        <v>42566.97251157408</v>
      </c>
      <c r="T3030" s="14">
        <f t="shared" si="287"/>
        <v>42596.97251157408</v>
      </c>
    </row>
    <row r="3031" spans="1:20" ht="4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2">
        <f t="shared" si="282"/>
        <v>1.0967666666666667</v>
      </c>
      <c r="P3031" s="10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3">
        <f t="shared" si="286"/>
        <v>41932.417210648149</v>
      </c>
      <c r="T3031" s="14">
        <f t="shared" si="287"/>
        <v>41960.899305555555</v>
      </c>
    </row>
    <row r="3032" spans="1:20" ht="4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2">
        <f t="shared" si="282"/>
        <v>1.0668571428571429</v>
      </c>
      <c r="P3032" s="10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3">
        <f t="shared" si="286"/>
        <v>42233.455682870372</v>
      </c>
      <c r="T3032" s="14">
        <f t="shared" si="287"/>
        <v>42263.455682870372</v>
      </c>
    </row>
    <row r="3033" spans="1:20" ht="80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2">
        <f t="shared" si="282"/>
        <v>1</v>
      </c>
      <c r="P3033" s="10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3">
        <f t="shared" si="286"/>
        <v>42597.590821759259</v>
      </c>
      <c r="T3033" s="14">
        <f t="shared" si="287"/>
        <v>42657.590821759259</v>
      </c>
    </row>
    <row r="3034" spans="1:20" ht="4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2">
        <f t="shared" si="282"/>
        <v>1.272</v>
      </c>
      <c r="P3034" s="10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3">
        <f t="shared" si="286"/>
        <v>42227.752997685187</v>
      </c>
      <c r="T3034" s="14">
        <f t="shared" si="287"/>
        <v>42257.752997685187</v>
      </c>
    </row>
    <row r="3035" spans="1:20" ht="4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2">
        <f t="shared" si="282"/>
        <v>1.4653333333333334</v>
      </c>
      <c r="P3035" s="10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3">
        <f t="shared" si="286"/>
        <v>42569.818576388891</v>
      </c>
      <c r="T3035" s="14">
        <f t="shared" si="287"/>
        <v>42599.818576388891</v>
      </c>
    </row>
    <row r="3036" spans="1:20" ht="64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2">
        <f t="shared" si="282"/>
        <v>1.1253599999999999</v>
      </c>
      <c r="P3036" s="10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3">
        <f t="shared" si="286"/>
        <v>42644.243692129632</v>
      </c>
      <c r="T3036" s="14">
        <f t="shared" si="287"/>
        <v>42674.874305555561</v>
      </c>
    </row>
    <row r="3037" spans="1:20" ht="32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2">
        <f t="shared" si="282"/>
        <v>1.0878684000000001</v>
      </c>
      <c r="P3037" s="10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3">
        <f t="shared" si="286"/>
        <v>41368.268622685187</v>
      </c>
      <c r="T3037" s="14">
        <f t="shared" si="287"/>
        <v>41398.268622685187</v>
      </c>
    </row>
    <row r="3038" spans="1:20" ht="4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2">
        <f t="shared" si="282"/>
        <v>1.26732</v>
      </c>
      <c r="P3038" s="10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3">
        <f t="shared" si="286"/>
        <v>41466.493564814817</v>
      </c>
      <c r="T3038" s="14">
        <f t="shared" si="287"/>
        <v>41502.207638888889</v>
      </c>
    </row>
    <row r="3039" spans="1:20" ht="64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2">
        <f t="shared" si="282"/>
        <v>2.1320000000000001</v>
      </c>
      <c r="P3039" s="10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3">
        <f t="shared" si="286"/>
        <v>40378.601539351854</v>
      </c>
      <c r="T3039" s="14">
        <f t="shared" si="287"/>
        <v>40452.915972222225</v>
      </c>
    </row>
    <row r="3040" spans="1:20" ht="4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2">
        <f t="shared" si="282"/>
        <v>1.0049999999999999</v>
      </c>
      <c r="P3040" s="10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3">
        <f t="shared" si="286"/>
        <v>42372.96061342593</v>
      </c>
      <c r="T3040" s="14">
        <f t="shared" si="287"/>
        <v>42432.96061342593</v>
      </c>
    </row>
    <row r="3041" spans="1:20" ht="4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2">
        <f t="shared" si="282"/>
        <v>1.0871389999999999</v>
      </c>
      <c r="P3041" s="10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3">
        <f t="shared" si="286"/>
        <v>41610.502754629633</v>
      </c>
      <c r="T3041" s="14">
        <f t="shared" si="287"/>
        <v>41637.040972222225</v>
      </c>
    </row>
    <row r="3042" spans="1:20" ht="4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2">
        <f t="shared" si="282"/>
        <v>1.075</v>
      </c>
      <c r="P3042" s="10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3">
        <f t="shared" si="286"/>
        <v>42177.500243055554</v>
      </c>
      <c r="T3042" s="14">
        <f t="shared" si="287"/>
        <v>42181.666666666664</v>
      </c>
    </row>
    <row r="3043" spans="1:20" ht="32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2">
        <f t="shared" si="282"/>
        <v>1.1048192771084338</v>
      </c>
      <c r="P3043" s="10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3">
        <f t="shared" si="286"/>
        <v>42359.576944444452</v>
      </c>
      <c r="T3043" s="14">
        <f t="shared" si="287"/>
        <v>42389.576944444452</v>
      </c>
    </row>
    <row r="3044" spans="1:20" ht="4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2">
        <f t="shared" si="282"/>
        <v>1.28</v>
      </c>
      <c r="P3044" s="10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3">
        <f t="shared" si="286"/>
        <v>42253.396377314821</v>
      </c>
      <c r="T3044" s="14">
        <f t="shared" si="287"/>
        <v>42283.396377314821</v>
      </c>
    </row>
    <row r="3045" spans="1:20" ht="4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2">
        <f t="shared" si="282"/>
        <v>1.1000666666666667</v>
      </c>
      <c r="P3045" s="10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3">
        <f t="shared" si="286"/>
        <v>42082.778923611113</v>
      </c>
      <c r="T3045" s="14">
        <f t="shared" si="287"/>
        <v>42109.826388888891</v>
      </c>
    </row>
    <row r="3046" spans="1:20" ht="4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2">
        <f t="shared" si="282"/>
        <v>1.0934166666666667</v>
      </c>
      <c r="P3046" s="10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3">
        <f t="shared" si="286"/>
        <v>42387.435162037036</v>
      </c>
      <c r="T3046" s="14">
        <f t="shared" si="287"/>
        <v>42402.435162037036</v>
      </c>
    </row>
    <row r="3047" spans="1:20" ht="4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2">
        <f t="shared" si="282"/>
        <v>1.3270650000000002</v>
      </c>
      <c r="P3047" s="10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3">
        <f t="shared" si="286"/>
        <v>41842.864062500004</v>
      </c>
      <c r="T3047" s="14">
        <f t="shared" si="287"/>
        <v>41872.864062500004</v>
      </c>
    </row>
    <row r="3048" spans="1:20" ht="48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2">
        <f t="shared" si="282"/>
        <v>1.9084810126582279</v>
      </c>
      <c r="P3048" s="10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3">
        <f t="shared" si="286"/>
        <v>41862.511412037042</v>
      </c>
      <c r="T3048" s="14">
        <f t="shared" si="287"/>
        <v>41891.911111111112</v>
      </c>
    </row>
    <row r="3049" spans="1:20" ht="4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2">
        <f t="shared" si="282"/>
        <v>1.49</v>
      </c>
      <c r="P3049" s="10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3">
        <f t="shared" si="286"/>
        <v>42443.697384259263</v>
      </c>
      <c r="T3049" s="14">
        <f t="shared" si="287"/>
        <v>42487.261111111111</v>
      </c>
    </row>
    <row r="3050" spans="1:20" ht="48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2">
        <f t="shared" si="282"/>
        <v>1.6639999999999999</v>
      </c>
      <c r="P3050" s="10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3">
        <f t="shared" si="286"/>
        <v>41975.609513888892</v>
      </c>
      <c r="T3050" s="14">
        <f t="shared" si="287"/>
        <v>42004.598611111112</v>
      </c>
    </row>
    <row r="3051" spans="1:20" ht="4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2">
        <f t="shared" si="282"/>
        <v>1.0666666666666667</v>
      </c>
      <c r="P3051" s="10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3">
        <f t="shared" si="286"/>
        <v>42138.722858796296</v>
      </c>
      <c r="T3051" s="14">
        <f t="shared" si="287"/>
        <v>42168.722858796296</v>
      </c>
    </row>
    <row r="3052" spans="1:20" ht="32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2">
        <f t="shared" si="282"/>
        <v>1.06</v>
      </c>
      <c r="P3052" s="10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3">
        <f t="shared" si="286"/>
        <v>42464.876851851855</v>
      </c>
      <c r="T3052" s="14">
        <f t="shared" si="287"/>
        <v>42494.876851851855</v>
      </c>
    </row>
    <row r="3053" spans="1:20" ht="48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2">
        <f t="shared" si="282"/>
        <v>0.23628571428571429</v>
      </c>
      <c r="P3053" s="10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3">
        <f t="shared" si="286"/>
        <v>42744.12436342593</v>
      </c>
      <c r="T3053" s="14">
        <f t="shared" si="287"/>
        <v>42774.12436342593</v>
      </c>
    </row>
    <row r="3054" spans="1:20" ht="32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2">
        <f t="shared" si="282"/>
        <v>1.5E-3</v>
      </c>
      <c r="P3054" s="10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3">
        <f t="shared" si="286"/>
        <v>42122.37840277778</v>
      </c>
      <c r="T3054" s="14">
        <f t="shared" si="287"/>
        <v>42152.374305555561</v>
      </c>
    </row>
    <row r="3055" spans="1:20" ht="48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2">
        <f t="shared" si="282"/>
        <v>4.0000000000000001E-3</v>
      </c>
      <c r="P3055" s="10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3">
        <f t="shared" si="286"/>
        <v>41862.470057870371</v>
      </c>
      <c r="T3055" s="14">
        <f t="shared" si="287"/>
        <v>41913.874305555561</v>
      </c>
    </row>
    <row r="3056" spans="1:20" ht="4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2">
        <f t="shared" si="282"/>
        <v>0</v>
      </c>
      <c r="P3056" s="10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3">
        <f t="shared" si="286"/>
        <v>42027.541134259263</v>
      </c>
      <c r="T3056" s="14">
        <f t="shared" si="287"/>
        <v>42064.75277777778</v>
      </c>
    </row>
    <row r="3057" spans="1:20" ht="4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2">
        <f t="shared" si="282"/>
        <v>5.0000000000000002E-5</v>
      </c>
      <c r="P3057" s="10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3">
        <f t="shared" si="286"/>
        <v>41953.666550925926</v>
      </c>
      <c r="T3057" s="14">
        <f t="shared" si="287"/>
        <v>42013.666550925926</v>
      </c>
    </row>
    <row r="3058" spans="1:20" ht="4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2">
        <f t="shared" si="282"/>
        <v>0</v>
      </c>
      <c r="P3058" s="10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3">
        <f t="shared" si="286"/>
        <v>41851.344722222224</v>
      </c>
      <c r="T3058" s="14">
        <f t="shared" si="287"/>
        <v>41911.344722222224</v>
      </c>
    </row>
    <row r="3059" spans="1:20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2">
        <f t="shared" si="282"/>
        <v>0</v>
      </c>
      <c r="P3059" s="10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3">
        <f t="shared" si="286"/>
        <v>42433.358923611115</v>
      </c>
      <c r="T3059" s="14">
        <f t="shared" si="287"/>
        <v>42463.31725694445</v>
      </c>
    </row>
    <row r="3060" spans="1:20" ht="4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2">
        <f t="shared" si="282"/>
        <v>1.6666666666666666E-4</v>
      </c>
      <c r="P3060" s="10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3">
        <f t="shared" si="286"/>
        <v>42460.082638888889</v>
      </c>
      <c r="T3060" s="14">
        <f t="shared" si="287"/>
        <v>42510.082638888889</v>
      </c>
    </row>
    <row r="3061" spans="1:20" ht="4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2">
        <f t="shared" si="282"/>
        <v>3.0066666666666665E-2</v>
      </c>
      <c r="P3061" s="10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3">
        <f t="shared" si="286"/>
        <v>41829.644050925926</v>
      </c>
      <c r="T3061" s="14">
        <f t="shared" si="287"/>
        <v>41859.644050925926</v>
      </c>
    </row>
    <row r="3062" spans="1:20" ht="32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2">
        <f t="shared" si="282"/>
        <v>1.5227272727272728E-3</v>
      </c>
      <c r="P3062" s="10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3">
        <f t="shared" si="286"/>
        <v>42244.983032407406</v>
      </c>
      <c r="T3062" s="14">
        <f t="shared" si="287"/>
        <v>42274.983032407406</v>
      </c>
    </row>
    <row r="3063" spans="1:20" ht="16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2">
        <f t="shared" si="282"/>
        <v>0</v>
      </c>
      <c r="P3063" s="10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3">
        <f t="shared" si="286"/>
        <v>41834.492453703708</v>
      </c>
      <c r="T3063" s="14">
        <f t="shared" si="287"/>
        <v>41864.492453703708</v>
      </c>
    </row>
    <row r="3064" spans="1:20" ht="4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2">
        <f t="shared" si="282"/>
        <v>0.66839999999999999</v>
      </c>
      <c r="P3064" s="10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3">
        <f t="shared" si="286"/>
        <v>42248.244120370371</v>
      </c>
      <c r="T3064" s="14">
        <f t="shared" si="287"/>
        <v>42277.458333333336</v>
      </c>
    </row>
    <row r="3065" spans="1:20" ht="32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2">
        <f t="shared" si="282"/>
        <v>0.19566666666666666</v>
      </c>
      <c r="P3065" s="10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3">
        <f t="shared" si="286"/>
        <v>42630.63122685186</v>
      </c>
      <c r="T3065" s="14">
        <f t="shared" si="287"/>
        <v>42665.63122685186</v>
      </c>
    </row>
    <row r="3066" spans="1:20" ht="32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2">
        <f t="shared" si="282"/>
        <v>0.11294666666666667</v>
      </c>
      <c r="P3066" s="10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3">
        <f t="shared" si="286"/>
        <v>42298.838495370372</v>
      </c>
      <c r="T3066" s="14">
        <f t="shared" si="287"/>
        <v>42329.999305555561</v>
      </c>
    </row>
    <row r="3067" spans="1:20" ht="4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2">
        <f t="shared" si="282"/>
        <v>4.0000000000000002E-4</v>
      </c>
      <c r="P3067" s="10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3">
        <f t="shared" si="286"/>
        <v>41824.763564814821</v>
      </c>
      <c r="T3067" s="14">
        <f t="shared" si="287"/>
        <v>41849.763564814821</v>
      </c>
    </row>
    <row r="3068" spans="1:20" ht="4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2">
        <f t="shared" si="282"/>
        <v>0.11985714285714286</v>
      </c>
      <c r="P3068" s="10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3">
        <f t="shared" si="286"/>
        <v>42530.936770833338</v>
      </c>
      <c r="T3068" s="14">
        <f t="shared" si="287"/>
        <v>42560.936770833338</v>
      </c>
    </row>
    <row r="3069" spans="1:20" ht="4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2">
        <f t="shared" si="282"/>
        <v>2.5000000000000001E-2</v>
      </c>
      <c r="P3069" s="10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3">
        <f t="shared" si="286"/>
        <v>42226.64674768519</v>
      </c>
      <c r="T3069" s="14">
        <f t="shared" si="287"/>
        <v>42256.64674768519</v>
      </c>
    </row>
    <row r="3070" spans="1:20" ht="48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2">
        <f t="shared" si="282"/>
        <v>6.9999999999999999E-4</v>
      </c>
      <c r="P3070" s="10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3">
        <f t="shared" si="286"/>
        <v>42263.399907407409</v>
      </c>
      <c r="T3070" s="14">
        <f t="shared" si="287"/>
        <v>42293.399907407409</v>
      </c>
    </row>
    <row r="3071" spans="1:20" ht="4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2">
        <f t="shared" si="282"/>
        <v>0.14099999999999999</v>
      </c>
      <c r="P3071" s="10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3">
        <f t="shared" si="286"/>
        <v>41957.542060185187</v>
      </c>
      <c r="T3071" s="14">
        <f t="shared" si="287"/>
        <v>41987.542060185187</v>
      </c>
    </row>
    <row r="3072" spans="1:20" ht="4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2">
        <f t="shared" si="282"/>
        <v>3.3399999999999999E-2</v>
      </c>
      <c r="P3072" s="10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3">
        <f t="shared" si="286"/>
        <v>42690.441770833335</v>
      </c>
      <c r="T3072" s="14">
        <f t="shared" si="287"/>
        <v>42711.441770833335</v>
      </c>
    </row>
    <row r="3073" spans="1:20" ht="4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2">
        <f t="shared" si="282"/>
        <v>0.59775</v>
      </c>
      <c r="P3073" s="10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3">
        <f t="shared" si="286"/>
        <v>42097.440752314818</v>
      </c>
      <c r="T3073" s="14">
        <f t="shared" si="287"/>
        <v>42114.957638888889</v>
      </c>
    </row>
    <row r="3074" spans="1:20" ht="4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2">
        <f t="shared" si="282"/>
        <v>1.6666666666666666E-4</v>
      </c>
      <c r="P3074" s="10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3">
        <f t="shared" si="286"/>
        <v>42658.398865740739</v>
      </c>
      <c r="T3074" s="14">
        <f t="shared" si="287"/>
        <v>42672.781944444447</v>
      </c>
    </row>
    <row r="3075" spans="1:20" ht="4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2">
        <f t="shared" ref="O3075:O3138" si="288">E3075/D3075</f>
        <v>2.3035714285714285E-4</v>
      </c>
      <c r="P3075" s="10">
        <f t="shared" ref="P3075:P3138" si="289">E3075/L3075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RIGHT(N3075,LEN(N3075)-FIND("/",N3075))</f>
        <v>spaces</v>
      </c>
      <c r="S3075" s="13">
        <f t="shared" ref="S3075:S3138" si="292">(J3075/86400)+25569+(-7/24)</f>
        <v>42111.392361111117</v>
      </c>
      <c r="T3075" s="14">
        <f t="shared" ref="T3075:T3138" si="293">(I3075/86400)+25569+(-7/24)</f>
        <v>42169.513194444451</v>
      </c>
    </row>
    <row r="3076" spans="1:20" ht="64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2">
        <f t="shared" si="288"/>
        <v>8.8000000000000003E-4</v>
      </c>
      <c r="P3076" s="10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3">
        <f t="shared" si="292"/>
        <v>42409.27961805556</v>
      </c>
      <c r="T3076" s="14">
        <f t="shared" si="293"/>
        <v>42439.27961805556</v>
      </c>
    </row>
    <row r="3077" spans="1:20" ht="4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2">
        <f t="shared" si="288"/>
        <v>8.6400000000000005E-2</v>
      </c>
      <c r="P3077" s="10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3">
        <f t="shared" si="292"/>
        <v>42550.810648148152</v>
      </c>
      <c r="T3077" s="14">
        <f t="shared" si="293"/>
        <v>42600.810648148152</v>
      </c>
    </row>
    <row r="3078" spans="1:20" ht="32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2">
        <f t="shared" si="288"/>
        <v>0.15060000000000001</v>
      </c>
      <c r="P3078" s="10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3">
        <f t="shared" si="292"/>
        <v>42226.360219907408</v>
      </c>
      <c r="T3078" s="14">
        <f t="shared" si="293"/>
        <v>42286.360219907408</v>
      </c>
    </row>
    <row r="3079" spans="1:20" ht="4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2">
        <f t="shared" si="288"/>
        <v>4.7727272727272731E-3</v>
      </c>
      <c r="P3079" s="10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3">
        <f t="shared" si="292"/>
        <v>42766.665254629632</v>
      </c>
      <c r="T3079" s="14">
        <f t="shared" si="293"/>
        <v>42796.665254629632</v>
      </c>
    </row>
    <row r="3080" spans="1:20" ht="4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2">
        <f t="shared" si="288"/>
        <v>1.1833333333333333E-3</v>
      </c>
      <c r="P3080" s="10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3">
        <f t="shared" si="292"/>
        <v>42030.84716435185</v>
      </c>
      <c r="T3080" s="14">
        <f t="shared" si="293"/>
        <v>42060.84716435185</v>
      </c>
    </row>
    <row r="3081" spans="1:20" ht="4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2">
        <f t="shared" si="288"/>
        <v>8.4173998587352451E-3</v>
      </c>
      <c r="P3081" s="10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3">
        <f t="shared" si="292"/>
        <v>42055.421701388892</v>
      </c>
      <c r="T3081" s="14">
        <f t="shared" si="293"/>
        <v>42085.38003472222</v>
      </c>
    </row>
    <row r="3082" spans="1:20" ht="4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2">
        <f t="shared" si="288"/>
        <v>1.8799999999999999E-4</v>
      </c>
      <c r="P3082" s="10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3">
        <f t="shared" si="292"/>
        <v>41939.736620370371</v>
      </c>
      <c r="T3082" s="14">
        <f t="shared" si="293"/>
        <v>41999.778287037036</v>
      </c>
    </row>
    <row r="3083" spans="1:20" ht="4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2">
        <f t="shared" si="288"/>
        <v>2.1029999999999998E-3</v>
      </c>
      <c r="P3083" s="10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3">
        <f t="shared" si="292"/>
        <v>42236.88994212963</v>
      </c>
      <c r="T3083" s="14">
        <f t="shared" si="293"/>
        <v>42266.88994212963</v>
      </c>
    </row>
    <row r="3084" spans="1:20" ht="4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2">
        <f t="shared" si="288"/>
        <v>0</v>
      </c>
      <c r="P3084" s="10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3">
        <f t="shared" si="292"/>
        <v>42293.631319444445</v>
      </c>
      <c r="T3084" s="14">
        <f t="shared" si="293"/>
        <v>42323.672986111116</v>
      </c>
    </row>
    <row r="3085" spans="1:20" ht="64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2">
        <f t="shared" si="288"/>
        <v>2.8E-3</v>
      </c>
      <c r="P3085" s="10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3">
        <f t="shared" si="292"/>
        <v>41853.271736111114</v>
      </c>
      <c r="T3085" s="14">
        <f t="shared" si="293"/>
        <v>41882.916666666672</v>
      </c>
    </row>
    <row r="3086" spans="1:20" ht="4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2">
        <f t="shared" si="288"/>
        <v>0.11579206701157921</v>
      </c>
      <c r="P3086" s="10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3">
        <f t="shared" si="292"/>
        <v>42100.432071759256</v>
      </c>
      <c r="T3086" s="14">
        <f t="shared" si="293"/>
        <v>42129.491666666669</v>
      </c>
    </row>
    <row r="3087" spans="1:20" ht="4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2">
        <f t="shared" si="288"/>
        <v>2.4400000000000002E-2</v>
      </c>
      <c r="P3087" s="10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3">
        <f t="shared" si="292"/>
        <v>42246.59211805556</v>
      </c>
      <c r="T3087" s="14">
        <f t="shared" si="293"/>
        <v>42276.59211805556</v>
      </c>
    </row>
    <row r="3088" spans="1:20" ht="48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2">
        <f t="shared" si="288"/>
        <v>2.5000000000000001E-3</v>
      </c>
      <c r="P3088" s="10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3">
        <f t="shared" si="292"/>
        <v>42173.379155092596</v>
      </c>
      <c r="T3088" s="14">
        <f t="shared" si="293"/>
        <v>42233.379155092596</v>
      </c>
    </row>
    <row r="3089" spans="1:20" ht="4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2">
        <f t="shared" si="288"/>
        <v>6.2500000000000003E-3</v>
      </c>
      <c r="P3089" s="10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3">
        <f t="shared" si="292"/>
        <v>42664.858680555561</v>
      </c>
      <c r="T3089" s="14">
        <f t="shared" si="293"/>
        <v>42724.900347222225</v>
      </c>
    </row>
    <row r="3090" spans="1:20" ht="32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2">
        <f t="shared" si="288"/>
        <v>1.9384615384615384E-3</v>
      </c>
      <c r="P3090" s="10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3">
        <f t="shared" si="292"/>
        <v>41981.280636574076</v>
      </c>
      <c r="T3090" s="14">
        <f t="shared" si="293"/>
        <v>42012.27847222222</v>
      </c>
    </row>
    <row r="3091" spans="1:20" ht="32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2">
        <f t="shared" si="288"/>
        <v>0.23416000000000001</v>
      </c>
      <c r="P3091" s="10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3">
        <f t="shared" si="292"/>
        <v>42528.250960648154</v>
      </c>
      <c r="T3091" s="14">
        <f t="shared" si="293"/>
        <v>42559.790972222225</v>
      </c>
    </row>
    <row r="3092" spans="1:20" ht="48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2">
        <f t="shared" si="288"/>
        <v>5.080888888888889E-2</v>
      </c>
      <c r="P3092" s="10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3">
        <f t="shared" si="292"/>
        <v>42065.527141203704</v>
      </c>
      <c r="T3092" s="14">
        <f t="shared" si="293"/>
        <v>42125.485474537039</v>
      </c>
    </row>
    <row r="3093" spans="1:20" ht="48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2">
        <f t="shared" si="288"/>
        <v>0.15920000000000001</v>
      </c>
      <c r="P3093" s="10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3">
        <f t="shared" si="292"/>
        <v>42566.656747685185</v>
      </c>
      <c r="T3093" s="14">
        <f t="shared" si="293"/>
        <v>42596.656747685185</v>
      </c>
    </row>
    <row r="3094" spans="1:20" ht="4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2">
        <f t="shared" si="288"/>
        <v>1.1831900000000001E-2</v>
      </c>
      <c r="P3094" s="10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3">
        <f t="shared" si="292"/>
        <v>42255.327685185192</v>
      </c>
      <c r="T3094" s="14">
        <f t="shared" si="293"/>
        <v>42292.625000000007</v>
      </c>
    </row>
    <row r="3095" spans="1:20" ht="48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2">
        <f t="shared" si="288"/>
        <v>0.22750000000000001</v>
      </c>
      <c r="P3095" s="10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3">
        <f t="shared" si="292"/>
        <v>41760.617372685192</v>
      </c>
      <c r="T3095" s="14">
        <f t="shared" si="293"/>
        <v>41790.874305555561</v>
      </c>
    </row>
    <row r="3096" spans="1:20" ht="32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2">
        <f t="shared" si="288"/>
        <v>2.5000000000000001E-4</v>
      </c>
      <c r="P3096" s="10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3">
        <f t="shared" si="292"/>
        <v>42207.504120370373</v>
      </c>
      <c r="T3096" s="14">
        <f t="shared" si="293"/>
        <v>42267.504120370373</v>
      </c>
    </row>
    <row r="3097" spans="1:20" ht="4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2">
        <f t="shared" si="288"/>
        <v>3.351206434316354E-3</v>
      </c>
      <c r="P3097" s="10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3">
        <f t="shared" si="292"/>
        <v>42522.733564814822</v>
      </c>
      <c r="T3097" s="14">
        <f t="shared" si="293"/>
        <v>42582.733564814822</v>
      </c>
    </row>
    <row r="3098" spans="1:20" ht="4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2">
        <f t="shared" si="288"/>
        <v>3.9750000000000001E-2</v>
      </c>
      <c r="P3098" s="10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3">
        <f t="shared" si="292"/>
        <v>42114.533865740748</v>
      </c>
      <c r="T3098" s="14">
        <f t="shared" si="293"/>
        <v>42144.533865740748</v>
      </c>
    </row>
    <row r="3099" spans="1:20" ht="4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2">
        <f t="shared" si="288"/>
        <v>0.17150000000000001</v>
      </c>
      <c r="P3099" s="10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3">
        <f t="shared" si="292"/>
        <v>42629.211817129632</v>
      </c>
      <c r="T3099" s="14">
        <f t="shared" si="293"/>
        <v>42650.291666666664</v>
      </c>
    </row>
    <row r="3100" spans="1:20" ht="4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2">
        <f t="shared" si="288"/>
        <v>3.608004104669061E-2</v>
      </c>
      <c r="P3100" s="10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3">
        <f t="shared" si="292"/>
        <v>42359.500567129631</v>
      </c>
      <c r="T3100" s="14">
        <f t="shared" si="293"/>
        <v>42407.720138888886</v>
      </c>
    </row>
    <row r="3101" spans="1:20" ht="4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2">
        <f t="shared" si="288"/>
        <v>0.13900000000000001</v>
      </c>
      <c r="P3101" s="10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3">
        <f t="shared" si="292"/>
        <v>42381.898043981484</v>
      </c>
      <c r="T3101" s="14">
        <f t="shared" si="293"/>
        <v>42411.898043981484</v>
      </c>
    </row>
    <row r="3102" spans="1:20" ht="4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2">
        <f t="shared" si="288"/>
        <v>0.15225</v>
      </c>
      <c r="P3102" s="10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3">
        <f t="shared" si="292"/>
        <v>41902.330729166672</v>
      </c>
      <c r="T3102" s="14">
        <f t="shared" si="293"/>
        <v>41932.330729166672</v>
      </c>
    </row>
    <row r="3103" spans="1:20" ht="48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2">
        <f t="shared" si="288"/>
        <v>0.12</v>
      </c>
      <c r="P3103" s="10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3">
        <f t="shared" si="292"/>
        <v>42171.091863425929</v>
      </c>
      <c r="T3103" s="14">
        <f t="shared" si="293"/>
        <v>42201.038888888892</v>
      </c>
    </row>
    <row r="3104" spans="1:20" ht="48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2">
        <f t="shared" si="288"/>
        <v>0.391125</v>
      </c>
      <c r="P3104" s="10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3">
        <f t="shared" si="292"/>
        <v>42555.048819444448</v>
      </c>
      <c r="T3104" s="14">
        <f t="shared" si="293"/>
        <v>42605.048819444448</v>
      </c>
    </row>
    <row r="3105" spans="1:20" ht="32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2">
        <f t="shared" si="288"/>
        <v>2.6829268292682929E-3</v>
      </c>
      <c r="P3105" s="10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3">
        <f t="shared" si="292"/>
        <v>42106.864652777782</v>
      </c>
      <c r="T3105" s="14">
        <f t="shared" si="293"/>
        <v>42166.864652777782</v>
      </c>
    </row>
    <row r="3106" spans="1:20" ht="4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2">
        <f t="shared" si="288"/>
        <v>0.29625000000000001</v>
      </c>
      <c r="P3106" s="10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3">
        <f t="shared" si="292"/>
        <v>42006.617025462961</v>
      </c>
      <c r="T3106" s="14">
        <f t="shared" si="293"/>
        <v>42037.791666666664</v>
      </c>
    </row>
    <row r="3107" spans="1:20" ht="4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2">
        <f t="shared" si="288"/>
        <v>0.4236099230111206</v>
      </c>
      <c r="P3107" s="10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3">
        <f t="shared" si="292"/>
        <v>41876.427268518521</v>
      </c>
      <c r="T3107" s="14">
        <f t="shared" si="293"/>
        <v>41930.916666666672</v>
      </c>
    </row>
    <row r="3108" spans="1:20" ht="48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2">
        <f t="shared" si="288"/>
        <v>4.1000000000000002E-2</v>
      </c>
      <c r="P3108" s="10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3">
        <f t="shared" si="292"/>
        <v>42241.137453703705</v>
      </c>
      <c r="T3108" s="14">
        <f t="shared" si="293"/>
        <v>42263.625000000007</v>
      </c>
    </row>
    <row r="3109" spans="1:20" ht="4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2">
        <f t="shared" si="288"/>
        <v>0.197625</v>
      </c>
      <c r="P3109" s="10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3">
        <f t="shared" si="292"/>
        <v>42128.522581018522</v>
      </c>
      <c r="T3109" s="14">
        <f t="shared" si="293"/>
        <v>42135.522581018522</v>
      </c>
    </row>
    <row r="3110" spans="1:20" ht="16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2">
        <f t="shared" si="288"/>
        <v>5.1999999999999995E-4</v>
      </c>
      <c r="P3110" s="10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3">
        <f t="shared" si="292"/>
        <v>42062.388819444452</v>
      </c>
      <c r="T3110" s="14">
        <f t="shared" si="293"/>
        <v>42122.34715277778</v>
      </c>
    </row>
    <row r="3111" spans="1:20" ht="4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2">
        <f t="shared" si="288"/>
        <v>0.25030188679245285</v>
      </c>
      <c r="P3111" s="10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3">
        <f t="shared" si="292"/>
        <v>41843.833449074074</v>
      </c>
      <c r="T3111" s="14">
        <f t="shared" si="293"/>
        <v>41878.833449074074</v>
      </c>
    </row>
    <row r="3112" spans="1:20" ht="4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2">
        <f t="shared" si="288"/>
        <v>4.0000000000000002E-4</v>
      </c>
      <c r="P3112" s="10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3">
        <f t="shared" si="292"/>
        <v>42744.739803240744</v>
      </c>
      <c r="T3112" s="14">
        <f t="shared" si="293"/>
        <v>42784.739803240744</v>
      </c>
    </row>
    <row r="3113" spans="1:20" ht="32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2">
        <f t="shared" si="288"/>
        <v>0.26640000000000003</v>
      </c>
      <c r="P3113" s="10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3">
        <f t="shared" si="292"/>
        <v>41885.303472222229</v>
      </c>
      <c r="T3113" s="14">
        <f t="shared" si="293"/>
        <v>41916.303472222229</v>
      </c>
    </row>
    <row r="3114" spans="1:20" ht="4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2">
        <f t="shared" si="288"/>
        <v>4.7363636363636365E-2</v>
      </c>
      <c r="P3114" s="10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3">
        <f t="shared" si="292"/>
        <v>42614.830254629633</v>
      </c>
      <c r="T3114" s="14">
        <f t="shared" si="293"/>
        <v>42674.830254629633</v>
      </c>
    </row>
    <row r="3115" spans="1:20" ht="4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2">
        <f t="shared" si="288"/>
        <v>4.2435339894712751E-2</v>
      </c>
      <c r="P3115" s="10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3">
        <f t="shared" si="292"/>
        <v>42081.439606481486</v>
      </c>
      <c r="T3115" s="14">
        <f t="shared" si="293"/>
        <v>42111.439606481486</v>
      </c>
    </row>
    <row r="3116" spans="1:20" ht="4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2">
        <f t="shared" si="288"/>
        <v>0</v>
      </c>
      <c r="P3116" s="10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3">
        <f t="shared" si="292"/>
        <v>41843.340856481482</v>
      </c>
      <c r="T3116" s="14">
        <f t="shared" si="293"/>
        <v>41903.340856481482</v>
      </c>
    </row>
    <row r="3117" spans="1:20" ht="4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2">
        <f t="shared" si="288"/>
        <v>0.03</v>
      </c>
      <c r="P3117" s="10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3">
        <f t="shared" si="292"/>
        <v>42496.155405092599</v>
      </c>
      <c r="T3117" s="14">
        <f t="shared" si="293"/>
        <v>42526.155405092599</v>
      </c>
    </row>
    <row r="3118" spans="1:20" ht="4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2">
        <f t="shared" si="288"/>
        <v>0.57333333333333336</v>
      </c>
      <c r="P3118" s="10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3">
        <f t="shared" si="292"/>
        <v>42081.223668981482</v>
      </c>
      <c r="T3118" s="14">
        <f t="shared" si="293"/>
        <v>42095.223668981482</v>
      </c>
    </row>
    <row r="3119" spans="1:20" ht="4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2">
        <f t="shared" si="288"/>
        <v>1E-3</v>
      </c>
      <c r="P3119" s="10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3">
        <f t="shared" si="292"/>
        <v>42509.082870370374</v>
      </c>
      <c r="T3119" s="14">
        <f t="shared" si="293"/>
        <v>42517.258333333339</v>
      </c>
    </row>
    <row r="3120" spans="1:20" ht="32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2">
        <f t="shared" si="288"/>
        <v>3.0999999999999999E-3</v>
      </c>
      <c r="P3120" s="10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3">
        <f t="shared" si="292"/>
        <v>42534.357905092598</v>
      </c>
      <c r="T3120" s="14">
        <f t="shared" si="293"/>
        <v>42553.357905092598</v>
      </c>
    </row>
    <row r="3121" spans="1:20" ht="48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2">
        <f t="shared" si="288"/>
        <v>5.0000000000000001E-4</v>
      </c>
      <c r="P3121" s="10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3">
        <f t="shared" si="292"/>
        <v>42059.753842592596</v>
      </c>
      <c r="T3121" s="14">
        <f t="shared" si="293"/>
        <v>42089.712175925924</v>
      </c>
    </row>
    <row r="3122" spans="1:20" ht="4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2">
        <f t="shared" si="288"/>
        <v>9.8461538461538464E-5</v>
      </c>
      <c r="P3122" s="10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3">
        <f t="shared" si="292"/>
        <v>42435.650416666664</v>
      </c>
      <c r="T3122" s="14">
        <f t="shared" si="293"/>
        <v>42495.608750000007</v>
      </c>
    </row>
    <row r="3123" spans="1:20" ht="32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2">
        <f t="shared" si="288"/>
        <v>6.6666666666666671E-3</v>
      </c>
      <c r="P3123" s="10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3">
        <f t="shared" si="292"/>
        <v>41848.388136574074</v>
      </c>
      <c r="T3123" s="14">
        <f t="shared" si="293"/>
        <v>41908.388136574074</v>
      </c>
    </row>
    <row r="3124" spans="1:20" ht="16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2">
        <f t="shared" si="288"/>
        <v>0.58291457286432158</v>
      </c>
      <c r="P3124" s="10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3">
        <f t="shared" si="292"/>
        <v>42678.640416666669</v>
      </c>
      <c r="T3124" s="14">
        <f t="shared" si="293"/>
        <v>42683.68208333334</v>
      </c>
    </row>
    <row r="3125" spans="1:20" ht="4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2">
        <f t="shared" si="288"/>
        <v>0.68153600000000003</v>
      </c>
      <c r="P3125" s="10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3">
        <f t="shared" si="292"/>
        <v>42530.701365740744</v>
      </c>
      <c r="T3125" s="14">
        <f t="shared" si="293"/>
        <v>42560.701365740744</v>
      </c>
    </row>
    <row r="3126" spans="1:20" ht="32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2">
        <f t="shared" si="288"/>
        <v>3.2499999999999997E-5</v>
      </c>
      <c r="P3126" s="10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3">
        <f t="shared" si="292"/>
        <v>41977.488437500004</v>
      </c>
      <c r="T3126" s="14">
        <f t="shared" si="293"/>
        <v>42037.488437500004</v>
      </c>
    </row>
    <row r="3127" spans="1:20" ht="16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2">
        <f t="shared" si="288"/>
        <v>0</v>
      </c>
      <c r="P3127" s="10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3">
        <f t="shared" si="292"/>
        <v>42345.915185185186</v>
      </c>
      <c r="T3127" s="14">
        <f t="shared" si="293"/>
        <v>42375.915185185186</v>
      </c>
    </row>
    <row r="3128" spans="1:20" ht="80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2">
        <f t="shared" si="288"/>
        <v>4.1599999999999998E-2</v>
      </c>
      <c r="P3128" s="10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3">
        <f t="shared" si="292"/>
        <v>42426.726412037038</v>
      </c>
      <c r="T3128" s="14">
        <f t="shared" si="293"/>
        <v>42456.684745370374</v>
      </c>
    </row>
    <row r="3129" spans="1:20" ht="4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2">
        <f t="shared" si="288"/>
        <v>0</v>
      </c>
      <c r="P3129" s="10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3">
        <f t="shared" si="292"/>
        <v>42034.565150462964</v>
      </c>
      <c r="T3129" s="14">
        <f t="shared" si="293"/>
        <v>42064.565150462964</v>
      </c>
    </row>
    <row r="3130" spans="1:20" ht="4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2">
        <f t="shared" si="288"/>
        <v>1.0860666666666667</v>
      </c>
      <c r="P3130" s="10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3">
        <f t="shared" si="292"/>
        <v>42780.534039351849</v>
      </c>
      <c r="T3130" s="14">
        <f t="shared" si="293"/>
        <v>42810.492372685192</v>
      </c>
    </row>
    <row r="3131" spans="1:20" ht="48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2">
        <f t="shared" si="288"/>
        <v>8.0000000000000002E-3</v>
      </c>
      <c r="P3131" s="10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3">
        <f t="shared" si="292"/>
        <v>42803.551145833335</v>
      </c>
      <c r="T3131" s="14">
        <f t="shared" si="293"/>
        <v>42843.509479166671</v>
      </c>
    </row>
    <row r="3132" spans="1:20" ht="32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2">
        <f t="shared" si="288"/>
        <v>3.7499999999999999E-2</v>
      </c>
      <c r="P3132" s="10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3">
        <f t="shared" si="292"/>
        <v>42808.348564814813</v>
      </c>
      <c r="T3132" s="14">
        <f t="shared" si="293"/>
        <v>42838.915972222225</v>
      </c>
    </row>
    <row r="3133" spans="1:20" ht="32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2">
        <f t="shared" si="288"/>
        <v>0.15731707317073171</v>
      </c>
      <c r="P3133" s="10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3">
        <f t="shared" si="292"/>
        <v>42803.287557870375</v>
      </c>
      <c r="T3133" s="14">
        <f t="shared" si="293"/>
        <v>42833.245891203704</v>
      </c>
    </row>
    <row r="3134" spans="1:20" ht="32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2">
        <f t="shared" si="288"/>
        <v>3.3333333333333332E-4</v>
      </c>
      <c r="P3134" s="10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3">
        <f t="shared" si="292"/>
        <v>42786.058564814819</v>
      </c>
      <c r="T3134" s="14">
        <f t="shared" si="293"/>
        <v>42846.016898148147</v>
      </c>
    </row>
    <row r="3135" spans="1:20" ht="4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2">
        <f t="shared" si="288"/>
        <v>1.08</v>
      </c>
      <c r="P3135" s="10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3">
        <f t="shared" si="292"/>
        <v>42788.273541666669</v>
      </c>
      <c r="T3135" s="14">
        <f t="shared" si="293"/>
        <v>42818.231875000005</v>
      </c>
    </row>
    <row r="3136" spans="1:20" ht="48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2">
        <f t="shared" si="288"/>
        <v>0.22500000000000001</v>
      </c>
      <c r="P3136" s="10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3">
        <f t="shared" si="292"/>
        <v>42800.428460648145</v>
      </c>
      <c r="T3136" s="14">
        <f t="shared" si="293"/>
        <v>42821.386793981488</v>
      </c>
    </row>
    <row r="3137" spans="1:20" ht="4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2">
        <f t="shared" si="288"/>
        <v>0.20849420849420849</v>
      </c>
      <c r="P3137" s="10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3">
        <f t="shared" si="292"/>
        <v>42806.860196759262</v>
      </c>
      <c r="T3137" s="14">
        <f t="shared" si="293"/>
        <v>42828.860196759262</v>
      </c>
    </row>
    <row r="3138" spans="1:20" ht="4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2">
        <f t="shared" si="288"/>
        <v>1.278</v>
      </c>
      <c r="P3138" s="10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3">
        <f t="shared" si="292"/>
        <v>42789.170763888891</v>
      </c>
      <c r="T3138" s="14">
        <f t="shared" si="293"/>
        <v>42825.665972222225</v>
      </c>
    </row>
    <row r="3139" spans="1:20" ht="32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2">
        <f t="shared" ref="O3139:O3202" si="294">E3139/D3139</f>
        <v>3.3333333333333333E-2</v>
      </c>
      <c r="P3139" s="10">
        <f t="shared" ref="P3139:P3202" si="295">E3139/L3139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RIGHT(N3139,LEN(N3139)-FIND("/",N3139))</f>
        <v>plays</v>
      </c>
      <c r="S3139" s="13">
        <f t="shared" ref="S3139:S3202" si="298">(J3139/86400)+25569+(-7/24)</f>
        <v>42807.593391203707</v>
      </c>
      <c r="T3139" s="14">
        <f t="shared" ref="T3139:T3202" si="299">(I3139/86400)+25569+(-7/24)</f>
        <v>42858.508333333339</v>
      </c>
    </row>
    <row r="3140" spans="1:20" ht="64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2">
        <f t="shared" si="294"/>
        <v>0</v>
      </c>
      <c r="P3140" s="10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3">
        <f t="shared" si="298"/>
        <v>42809.354247685187</v>
      </c>
      <c r="T3140" s="14">
        <f t="shared" si="299"/>
        <v>42828.354247685187</v>
      </c>
    </row>
    <row r="3141" spans="1:20" ht="4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2">
        <f t="shared" si="294"/>
        <v>5.3999999999999999E-2</v>
      </c>
      <c r="P3141" s="10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3">
        <f t="shared" si="298"/>
        <v>42784.978703703709</v>
      </c>
      <c r="T3141" s="14">
        <f t="shared" si="299"/>
        <v>42818.897916666669</v>
      </c>
    </row>
    <row r="3142" spans="1:20" ht="48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2">
        <f t="shared" si="294"/>
        <v>9.5999999999999992E-3</v>
      </c>
      <c r="P3142" s="10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3">
        <f t="shared" si="298"/>
        <v>42802.427118055559</v>
      </c>
      <c r="T3142" s="14">
        <f t="shared" si="299"/>
        <v>42832.385451388887</v>
      </c>
    </row>
    <row r="3143" spans="1:20" ht="64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2">
        <f t="shared" si="294"/>
        <v>0.51600000000000001</v>
      </c>
      <c r="P3143" s="10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3">
        <f t="shared" si="298"/>
        <v>42800.46166666667</v>
      </c>
      <c r="T3143" s="14">
        <f t="shared" si="299"/>
        <v>42841.541666666664</v>
      </c>
    </row>
    <row r="3144" spans="1:20" ht="4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2">
        <f t="shared" si="294"/>
        <v>1.6363636363636365E-2</v>
      </c>
      <c r="P3144" s="10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3">
        <f t="shared" si="298"/>
        <v>42783.22151620371</v>
      </c>
      <c r="T3144" s="14">
        <f t="shared" si="299"/>
        <v>42813.179849537039</v>
      </c>
    </row>
    <row r="3145" spans="1:20" ht="64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2">
        <f t="shared" si="294"/>
        <v>0</v>
      </c>
      <c r="P3145" s="10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3">
        <f t="shared" si="298"/>
        <v>42808.066620370373</v>
      </c>
      <c r="T3145" s="14">
        <f t="shared" si="299"/>
        <v>42834.066620370373</v>
      </c>
    </row>
    <row r="3146" spans="1:20" ht="64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2">
        <f t="shared" si="294"/>
        <v>0.754</v>
      </c>
      <c r="P3146" s="10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3">
        <f t="shared" si="298"/>
        <v>42796.246608796304</v>
      </c>
      <c r="T3146" s="14">
        <f t="shared" si="299"/>
        <v>42812.958333333336</v>
      </c>
    </row>
    <row r="3147" spans="1:20" ht="32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2">
        <f t="shared" si="294"/>
        <v>0</v>
      </c>
      <c r="P3147" s="10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3">
        <f t="shared" si="298"/>
        <v>42761.749236111114</v>
      </c>
      <c r="T3147" s="14">
        <f t="shared" si="299"/>
        <v>42821.707569444443</v>
      </c>
    </row>
    <row r="3148" spans="1:20" ht="32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2">
        <f t="shared" si="294"/>
        <v>0.105</v>
      </c>
      <c r="P3148" s="10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3">
        <f t="shared" si="298"/>
        <v>42796.390810185192</v>
      </c>
      <c r="T3148" s="14">
        <f t="shared" si="299"/>
        <v>42841.349143518521</v>
      </c>
    </row>
    <row r="3149" spans="1:20" ht="4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2">
        <f t="shared" si="294"/>
        <v>1.1752499999999999</v>
      </c>
      <c r="P3149" s="10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3">
        <f t="shared" si="298"/>
        <v>41909.677719907406</v>
      </c>
      <c r="T3149" s="14">
        <f t="shared" si="299"/>
        <v>41949.719386574077</v>
      </c>
    </row>
    <row r="3150" spans="1:20" ht="32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2">
        <f t="shared" si="294"/>
        <v>1.3116666666666668</v>
      </c>
      <c r="P3150" s="10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3">
        <f t="shared" si="298"/>
        <v>41891.373657407406</v>
      </c>
      <c r="T3150" s="14">
        <f t="shared" si="299"/>
        <v>41912.875</v>
      </c>
    </row>
    <row r="3151" spans="1:20" ht="4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2">
        <f t="shared" si="294"/>
        <v>1.04</v>
      </c>
      <c r="P3151" s="10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3">
        <f t="shared" si="298"/>
        <v>41225.725694444445</v>
      </c>
      <c r="T3151" s="14">
        <f t="shared" si="299"/>
        <v>41249.791666666672</v>
      </c>
    </row>
    <row r="3152" spans="1:20" ht="64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2">
        <f t="shared" si="294"/>
        <v>1.01</v>
      </c>
      <c r="P3152" s="10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3">
        <f t="shared" si="298"/>
        <v>40477.972256944449</v>
      </c>
      <c r="T3152" s="14">
        <f t="shared" si="299"/>
        <v>40567.875</v>
      </c>
    </row>
    <row r="3153" spans="1:20" ht="32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2">
        <f t="shared" si="294"/>
        <v>1.004</v>
      </c>
      <c r="P3153" s="10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3">
        <f t="shared" si="298"/>
        <v>41862.548310185186</v>
      </c>
      <c r="T3153" s="14">
        <f t="shared" si="299"/>
        <v>41892.548310185186</v>
      </c>
    </row>
    <row r="3154" spans="1:20" ht="4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2">
        <f t="shared" si="294"/>
        <v>1.0595454545454546</v>
      </c>
      <c r="P3154" s="10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3">
        <f t="shared" si="298"/>
        <v>41550.576006944444</v>
      </c>
      <c r="T3154" s="14">
        <f t="shared" si="299"/>
        <v>41580.576006944444</v>
      </c>
    </row>
    <row r="3155" spans="1:20" ht="4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2">
        <f t="shared" si="294"/>
        <v>3.3558333333333334</v>
      </c>
      <c r="P3155" s="10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3">
        <f t="shared" si="298"/>
        <v>40632.862696759265</v>
      </c>
      <c r="T3155" s="14">
        <f t="shared" si="299"/>
        <v>40663.915972222225</v>
      </c>
    </row>
    <row r="3156" spans="1:20" ht="4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2">
        <f t="shared" si="294"/>
        <v>1.1292857142857142</v>
      </c>
      <c r="P3156" s="10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3">
        <f t="shared" si="298"/>
        <v>40970.584004629629</v>
      </c>
      <c r="T3156" s="14">
        <f t="shared" si="299"/>
        <v>41000.542337962965</v>
      </c>
    </row>
    <row r="3157" spans="1:20" ht="4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2">
        <f t="shared" si="294"/>
        <v>1.885046</v>
      </c>
      <c r="P3157" s="10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3">
        <f t="shared" si="298"/>
        <v>41233.207465277781</v>
      </c>
      <c r="T3157" s="14">
        <f t="shared" si="299"/>
        <v>41263.207465277781</v>
      </c>
    </row>
    <row r="3158" spans="1:20" ht="4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2">
        <f t="shared" si="294"/>
        <v>1.0181818181818181</v>
      </c>
      <c r="P3158" s="10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3">
        <f t="shared" si="298"/>
        <v>41026.66138888889</v>
      </c>
      <c r="T3158" s="14">
        <f t="shared" si="299"/>
        <v>41061.66138888889</v>
      </c>
    </row>
    <row r="3159" spans="1:20" ht="32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2">
        <f t="shared" si="294"/>
        <v>1.01</v>
      </c>
      <c r="P3159" s="10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3">
        <f t="shared" si="298"/>
        <v>41829.49658564815</v>
      </c>
      <c r="T3159" s="14">
        <f t="shared" si="299"/>
        <v>41838.916666666672</v>
      </c>
    </row>
    <row r="3160" spans="1:20" ht="32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2">
        <f t="shared" si="294"/>
        <v>1.1399999999999999</v>
      </c>
      <c r="P3160" s="10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3">
        <f t="shared" si="298"/>
        <v>41447.548055555562</v>
      </c>
      <c r="T3160" s="14">
        <f t="shared" si="299"/>
        <v>41477.548055555562</v>
      </c>
    </row>
    <row r="3161" spans="1:20" ht="32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2">
        <f t="shared" si="294"/>
        <v>1.3348133333333334</v>
      </c>
      <c r="P3161" s="10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3">
        <f t="shared" si="298"/>
        <v>40883.775011574078</v>
      </c>
      <c r="T3161" s="14">
        <f t="shared" si="299"/>
        <v>40926.666666666672</v>
      </c>
    </row>
    <row r="3162" spans="1:20" ht="4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2">
        <f t="shared" si="294"/>
        <v>1.0153333333333334</v>
      </c>
      <c r="P3162" s="10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3">
        <f t="shared" si="298"/>
        <v>41840.973229166666</v>
      </c>
      <c r="T3162" s="14">
        <f t="shared" si="299"/>
        <v>41863.915972222225</v>
      </c>
    </row>
    <row r="3163" spans="1:20" ht="48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2">
        <f t="shared" si="294"/>
        <v>1.0509999999999999</v>
      </c>
      <c r="P3163" s="10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3">
        <f t="shared" si="298"/>
        <v>41897.244467592594</v>
      </c>
      <c r="T3163" s="14">
        <f t="shared" si="299"/>
        <v>41927.244467592594</v>
      </c>
    </row>
    <row r="3164" spans="1:20" ht="4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2">
        <f t="shared" si="294"/>
        <v>1.2715000000000001</v>
      </c>
      <c r="P3164" s="10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3">
        <f t="shared" si="298"/>
        <v>41799.394236111111</v>
      </c>
      <c r="T3164" s="14">
        <f t="shared" si="299"/>
        <v>41826.791666666672</v>
      </c>
    </row>
    <row r="3165" spans="1:20" ht="4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2">
        <f t="shared" si="294"/>
        <v>1.1115384615384616</v>
      </c>
      <c r="P3165" s="10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3">
        <f t="shared" si="298"/>
        <v>41775.462094907409</v>
      </c>
      <c r="T3165" s="14">
        <f t="shared" si="299"/>
        <v>41805.462094907409</v>
      </c>
    </row>
    <row r="3166" spans="1:20" ht="48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2">
        <f t="shared" si="294"/>
        <v>1.0676000000000001</v>
      </c>
      <c r="P3166" s="10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3">
        <f t="shared" si="298"/>
        <v>41766.514062499999</v>
      </c>
      <c r="T3166" s="14">
        <f t="shared" si="299"/>
        <v>41799.514062499999</v>
      </c>
    </row>
    <row r="3167" spans="1:20" ht="4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2">
        <f t="shared" si="294"/>
        <v>1.6266666666666667</v>
      </c>
      <c r="P3167" s="10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3">
        <f t="shared" si="298"/>
        <v>40643.867592592593</v>
      </c>
      <c r="T3167" s="14">
        <f t="shared" si="299"/>
        <v>40665.874305555561</v>
      </c>
    </row>
    <row r="3168" spans="1:20" ht="4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2">
        <f t="shared" si="294"/>
        <v>1.6022808571428573</v>
      </c>
      <c r="P3168" s="10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3">
        <f t="shared" si="298"/>
        <v>41940.399918981486</v>
      </c>
      <c r="T3168" s="14">
        <f t="shared" si="299"/>
        <v>41969.040972222225</v>
      </c>
    </row>
    <row r="3169" spans="1:20" ht="32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2">
        <f t="shared" si="294"/>
        <v>1.1616666666666666</v>
      </c>
      <c r="P3169" s="10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3">
        <f t="shared" si="298"/>
        <v>41838.884039351855</v>
      </c>
      <c r="T3169" s="14">
        <f t="shared" si="299"/>
        <v>41852.884039351855</v>
      </c>
    </row>
    <row r="3170" spans="1:20" ht="4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2">
        <f t="shared" si="294"/>
        <v>1.242</v>
      </c>
      <c r="P3170" s="10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3">
        <f t="shared" si="298"/>
        <v>41771.81427083334</v>
      </c>
      <c r="T3170" s="14">
        <f t="shared" si="299"/>
        <v>41803.625</v>
      </c>
    </row>
    <row r="3171" spans="1:20" ht="32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2">
        <f t="shared" si="294"/>
        <v>1.030125</v>
      </c>
      <c r="P3171" s="10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3">
        <f t="shared" si="298"/>
        <v>41591.44630787037</v>
      </c>
      <c r="T3171" s="14">
        <f t="shared" si="299"/>
        <v>41620.915972222225</v>
      </c>
    </row>
    <row r="3172" spans="1:20" ht="32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2">
        <f t="shared" si="294"/>
        <v>1.1225000000000001</v>
      </c>
      <c r="P3172" s="10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3">
        <f t="shared" si="298"/>
        <v>41788.788703703707</v>
      </c>
      <c r="T3172" s="14">
        <f t="shared" si="299"/>
        <v>41821.875</v>
      </c>
    </row>
    <row r="3173" spans="1:20" ht="48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2">
        <f t="shared" si="294"/>
        <v>1.0881428571428571</v>
      </c>
      <c r="P3173" s="10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3">
        <f t="shared" si="298"/>
        <v>42466.316643518519</v>
      </c>
      <c r="T3173" s="14">
        <f t="shared" si="299"/>
        <v>42496.316643518519</v>
      </c>
    </row>
    <row r="3174" spans="1:20" ht="4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2">
        <f t="shared" si="294"/>
        <v>1.1499999999999999</v>
      </c>
      <c r="P3174" s="10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3">
        <f t="shared" si="298"/>
        <v>40923.438287037039</v>
      </c>
      <c r="T3174" s="14">
        <f t="shared" si="299"/>
        <v>40953.438287037039</v>
      </c>
    </row>
    <row r="3175" spans="1:20" ht="4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2">
        <f t="shared" si="294"/>
        <v>1.03</v>
      </c>
      <c r="P3175" s="10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3">
        <f t="shared" si="298"/>
        <v>41878.58671296297</v>
      </c>
      <c r="T3175" s="14">
        <f t="shared" si="299"/>
        <v>41908.58671296297</v>
      </c>
    </row>
    <row r="3176" spans="1:20" ht="48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2">
        <f t="shared" si="294"/>
        <v>1.0113333333333334</v>
      </c>
      <c r="P3176" s="10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3">
        <f t="shared" si="298"/>
        <v>41862.573009259264</v>
      </c>
      <c r="T3176" s="14">
        <f t="shared" si="299"/>
        <v>41876.573009259264</v>
      </c>
    </row>
    <row r="3177" spans="1:20" ht="48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2">
        <f t="shared" si="294"/>
        <v>1.0955999999999999</v>
      </c>
      <c r="P3177" s="10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3">
        <f t="shared" si="298"/>
        <v>40531.595219907409</v>
      </c>
      <c r="T3177" s="14">
        <f t="shared" si="299"/>
        <v>40591.595219907409</v>
      </c>
    </row>
    <row r="3178" spans="1:20" ht="4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2">
        <f t="shared" si="294"/>
        <v>1.148421052631579</v>
      </c>
      <c r="P3178" s="10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3">
        <f t="shared" si="298"/>
        <v>41477.639247685183</v>
      </c>
      <c r="T3178" s="14">
        <f t="shared" si="299"/>
        <v>41504.333333333336</v>
      </c>
    </row>
    <row r="3179" spans="1:20" ht="4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2">
        <f t="shared" si="294"/>
        <v>1.1739999999999999</v>
      </c>
      <c r="P3179" s="10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3">
        <f t="shared" si="298"/>
        <v>41781.375104166669</v>
      </c>
      <c r="T3179" s="14">
        <f t="shared" si="299"/>
        <v>41811.375104166669</v>
      </c>
    </row>
    <row r="3180" spans="1:20" ht="48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2">
        <f t="shared" si="294"/>
        <v>1.7173333333333334</v>
      </c>
      <c r="P3180" s="10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3">
        <f t="shared" si="298"/>
        <v>41806.313368055555</v>
      </c>
      <c r="T3180" s="14">
        <f t="shared" si="299"/>
        <v>41836.313368055555</v>
      </c>
    </row>
    <row r="3181" spans="1:20" ht="32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2">
        <f t="shared" si="294"/>
        <v>1.1416238095238094</v>
      </c>
      <c r="P3181" s="10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3">
        <f t="shared" si="298"/>
        <v>41375.410543981481</v>
      </c>
      <c r="T3181" s="14">
        <f t="shared" si="299"/>
        <v>41400.410543981481</v>
      </c>
    </row>
    <row r="3182" spans="1:20" ht="4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2">
        <f t="shared" si="294"/>
        <v>1.1975</v>
      </c>
      <c r="P3182" s="10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3">
        <f t="shared" si="298"/>
        <v>41780.120937500003</v>
      </c>
      <c r="T3182" s="14">
        <f t="shared" si="299"/>
        <v>41810.120937500003</v>
      </c>
    </row>
    <row r="3183" spans="1:20" ht="48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2">
        <f t="shared" si="294"/>
        <v>1.0900000000000001</v>
      </c>
      <c r="P3183" s="10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3">
        <f t="shared" si="298"/>
        <v>41779.018368055556</v>
      </c>
      <c r="T3183" s="14">
        <f t="shared" si="299"/>
        <v>41805.375</v>
      </c>
    </row>
    <row r="3184" spans="1:20" ht="64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2">
        <f t="shared" si="294"/>
        <v>1.0088571428571429</v>
      </c>
      <c r="P3184" s="10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3">
        <f t="shared" si="298"/>
        <v>40883.657650462963</v>
      </c>
      <c r="T3184" s="14">
        <f t="shared" si="299"/>
        <v>40939.416666666672</v>
      </c>
    </row>
    <row r="3185" spans="1:20" ht="4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2">
        <f t="shared" si="294"/>
        <v>1.0900000000000001</v>
      </c>
      <c r="P3185" s="10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3">
        <f t="shared" si="298"/>
        <v>41491.503113425926</v>
      </c>
      <c r="T3185" s="14">
        <f t="shared" si="299"/>
        <v>41509.503113425926</v>
      </c>
    </row>
    <row r="3186" spans="1:20" ht="4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2">
        <f t="shared" si="294"/>
        <v>1.0720930232558139</v>
      </c>
      <c r="P3186" s="10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3">
        <f t="shared" si="298"/>
        <v>41791.701747685183</v>
      </c>
      <c r="T3186" s="14">
        <f t="shared" si="299"/>
        <v>41821.701747685183</v>
      </c>
    </row>
    <row r="3187" spans="1:20" ht="4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2">
        <f t="shared" si="294"/>
        <v>1</v>
      </c>
      <c r="P3187" s="10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3">
        <f t="shared" si="298"/>
        <v>41829.685659722229</v>
      </c>
      <c r="T3187" s="14">
        <f t="shared" si="299"/>
        <v>41836.685659722229</v>
      </c>
    </row>
    <row r="3188" spans="1:20" ht="4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2">
        <f t="shared" si="294"/>
        <v>1.0218750000000001</v>
      </c>
      <c r="P3188" s="10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3">
        <f t="shared" si="298"/>
        <v>41868.632384259261</v>
      </c>
      <c r="T3188" s="14">
        <f t="shared" si="299"/>
        <v>41898.583333333336</v>
      </c>
    </row>
    <row r="3189" spans="1:20" ht="48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2">
        <f t="shared" si="294"/>
        <v>1.1629333333333334</v>
      </c>
      <c r="P3189" s="10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3">
        <f t="shared" si="298"/>
        <v>41835.3746875</v>
      </c>
      <c r="T3189" s="14">
        <f t="shared" si="299"/>
        <v>41855.3746875</v>
      </c>
    </row>
    <row r="3190" spans="1:20" ht="4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2">
        <f t="shared" si="294"/>
        <v>0.65</v>
      </c>
      <c r="P3190" s="10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3">
        <f t="shared" si="298"/>
        <v>42144.123865740745</v>
      </c>
      <c r="T3190" s="14">
        <f t="shared" si="299"/>
        <v>42165.123865740745</v>
      </c>
    </row>
    <row r="3191" spans="1:20" ht="48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2">
        <f t="shared" si="294"/>
        <v>0.12327272727272727</v>
      </c>
      <c r="P3191" s="10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3">
        <f t="shared" si="298"/>
        <v>42118.054768518523</v>
      </c>
      <c r="T3191" s="14">
        <f t="shared" si="299"/>
        <v>42148.054768518523</v>
      </c>
    </row>
    <row r="3192" spans="1:20" ht="4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2">
        <f t="shared" si="294"/>
        <v>0</v>
      </c>
      <c r="P3192" s="10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3">
        <f t="shared" si="298"/>
        <v>42682.859664351854</v>
      </c>
      <c r="T3192" s="14">
        <f t="shared" si="299"/>
        <v>42712.901331018518</v>
      </c>
    </row>
    <row r="3193" spans="1:20" ht="4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2">
        <f t="shared" si="294"/>
        <v>4.0266666666666666E-2</v>
      </c>
      <c r="P3193" s="10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3">
        <f t="shared" si="298"/>
        <v>42538.463761574072</v>
      </c>
      <c r="T3193" s="14">
        <f t="shared" si="299"/>
        <v>42598.463761574072</v>
      </c>
    </row>
    <row r="3194" spans="1:20" ht="4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2">
        <f t="shared" si="294"/>
        <v>1.0200000000000001E-2</v>
      </c>
      <c r="P3194" s="10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3">
        <f t="shared" si="298"/>
        <v>42018.648831018516</v>
      </c>
      <c r="T3194" s="14">
        <f t="shared" si="299"/>
        <v>42063.625000000007</v>
      </c>
    </row>
    <row r="3195" spans="1:20" ht="4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2">
        <f t="shared" si="294"/>
        <v>0.1174</v>
      </c>
      <c r="P3195" s="10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3">
        <f t="shared" si="298"/>
        <v>42010.676574074074</v>
      </c>
      <c r="T3195" s="14">
        <f t="shared" si="299"/>
        <v>42055.676574074074</v>
      </c>
    </row>
    <row r="3196" spans="1:20" ht="48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2">
        <f t="shared" si="294"/>
        <v>0</v>
      </c>
      <c r="P3196" s="10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3">
        <f t="shared" si="298"/>
        <v>42181.770810185182</v>
      </c>
      <c r="T3196" s="14">
        <f t="shared" si="299"/>
        <v>42211.770810185182</v>
      </c>
    </row>
    <row r="3197" spans="1:20" ht="48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2">
        <f t="shared" si="294"/>
        <v>0.59142857142857141</v>
      </c>
      <c r="P3197" s="10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3">
        <f t="shared" si="298"/>
        <v>42017.302569444444</v>
      </c>
      <c r="T3197" s="14">
        <f t="shared" si="299"/>
        <v>42047.302569444444</v>
      </c>
    </row>
    <row r="3198" spans="1:20" ht="4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2">
        <f t="shared" si="294"/>
        <v>5.9999999999999995E-4</v>
      </c>
      <c r="P3198" s="10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3">
        <f t="shared" si="298"/>
        <v>42157.306423611117</v>
      </c>
      <c r="T3198" s="14">
        <f t="shared" si="299"/>
        <v>42217.291666666664</v>
      </c>
    </row>
    <row r="3199" spans="1:20" ht="32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2">
        <f t="shared" si="294"/>
        <v>0.1145</v>
      </c>
      <c r="P3199" s="10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3">
        <f t="shared" si="298"/>
        <v>42009.201597222222</v>
      </c>
      <c r="T3199" s="14">
        <f t="shared" si="299"/>
        <v>42039.201597222222</v>
      </c>
    </row>
    <row r="3200" spans="1:20" ht="48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2">
        <f t="shared" si="294"/>
        <v>3.6666666666666666E-3</v>
      </c>
      <c r="P3200" s="10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3">
        <f t="shared" si="298"/>
        <v>42013.132835648146</v>
      </c>
      <c r="T3200" s="14">
        <f t="shared" si="299"/>
        <v>42051.132835648146</v>
      </c>
    </row>
    <row r="3201" spans="1:20" ht="4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2">
        <f t="shared" si="294"/>
        <v>0.52159999999999995</v>
      </c>
      <c r="P3201" s="10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3">
        <f t="shared" si="298"/>
        <v>41858.470115740747</v>
      </c>
      <c r="T3201" s="14">
        <f t="shared" si="299"/>
        <v>41888.583333333336</v>
      </c>
    </row>
    <row r="3202" spans="1:20" ht="48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2">
        <f t="shared" si="294"/>
        <v>2.0000000000000002E-5</v>
      </c>
      <c r="P3202" s="10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3">
        <f t="shared" si="298"/>
        <v>42460.028946759259</v>
      </c>
      <c r="T3202" s="14">
        <f t="shared" si="299"/>
        <v>42489.94027777778</v>
      </c>
    </row>
    <row r="3203" spans="1:20" ht="48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2">
        <f t="shared" ref="O3203:O3266" si="300">E3203/D3203</f>
        <v>1.2500000000000001E-2</v>
      </c>
      <c r="P3203" s="10">
        <f t="shared" ref="P3203:P3266" si="301">E3203/L3203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RIGHT(N3203,LEN(N3203)-FIND("/",N3203))</f>
        <v>musical</v>
      </c>
      <c r="S3203" s="13">
        <f t="shared" ref="S3203:S3266" si="304">(J3203/86400)+25569+(-7/24)</f>
        <v>41861.475428240745</v>
      </c>
      <c r="T3203" s="14">
        <f t="shared" ref="T3203:T3266" si="305">(I3203/86400)+25569+(-7/24)</f>
        <v>41882.475428240745</v>
      </c>
    </row>
    <row r="3204" spans="1:20" ht="4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2">
        <f t="shared" si="300"/>
        <v>0.54520000000000002</v>
      </c>
      <c r="P3204" s="10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3">
        <f t="shared" si="304"/>
        <v>42293.561875000007</v>
      </c>
      <c r="T3204" s="14">
        <f t="shared" si="305"/>
        <v>42351.957638888889</v>
      </c>
    </row>
    <row r="3205" spans="1:20" ht="32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2">
        <f t="shared" si="300"/>
        <v>0.25</v>
      </c>
      <c r="P3205" s="10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3">
        <f t="shared" si="304"/>
        <v>42242.697013888894</v>
      </c>
      <c r="T3205" s="14">
        <f t="shared" si="305"/>
        <v>42272.697013888894</v>
      </c>
    </row>
    <row r="3206" spans="1:20" ht="4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2">
        <f t="shared" si="300"/>
        <v>0</v>
      </c>
      <c r="P3206" s="10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3">
        <f t="shared" si="304"/>
        <v>42172.394432870373</v>
      </c>
      <c r="T3206" s="14">
        <f t="shared" si="305"/>
        <v>42202.384722222225</v>
      </c>
    </row>
    <row r="3207" spans="1:20" ht="4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2">
        <f t="shared" si="300"/>
        <v>3.4125000000000003E-2</v>
      </c>
      <c r="P3207" s="10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3">
        <f t="shared" si="304"/>
        <v>42095.083009259259</v>
      </c>
      <c r="T3207" s="14">
        <f t="shared" si="305"/>
        <v>42125.083009259259</v>
      </c>
    </row>
    <row r="3208" spans="1:20" ht="4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2">
        <f t="shared" si="300"/>
        <v>0</v>
      </c>
      <c r="P3208" s="10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3">
        <f t="shared" si="304"/>
        <v>42235.984386574077</v>
      </c>
      <c r="T3208" s="14">
        <f t="shared" si="305"/>
        <v>42265.984386574077</v>
      </c>
    </row>
    <row r="3209" spans="1:20" ht="4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2">
        <f t="shared" si="300"/>
        <v>0.46363636363636362</v>
      </c>
      <c r="P3209" s="10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3">
        <f t="shared" si="304"/>
        <v>42056.986192129632</v>
      </c>
      <c r="T3209" s="14">
        <f t="shared" si="305"/>
        <v>42116.944525462961</v>
      </c>
    </row>
    <row r="3210" spans="1:20" ht="4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2">
        <f t="shared" si="300"/>
        <v>1.0349999999999999</v>
      </c>
      <c r="P3210" s="10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3">
        <f t="shared" si="304"/>
        <v>41827.313391203708</v>
      </c>
      <c r="T3210" s="14">
        <f t="shared" si="305"/>
        <v>41848.313391203708</v>
      </c>
    </row>
    <row r="3211" spans="1:20" ht="4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2">
        <f t="shared" si="300"/>
        <v>1.1932315789473684</v>
      </c>
      <c r="P3211" s="10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3">
        <f t="shared" si="304"/>
        <v>41778.345578703702</v>
      </c>
      <c r="T3211" s="14">
        <f t="shared" si="305"/>
        <v>41810.666666666672</v>
      </c>
    </row>
    <row r="3212" spans="1:20" ht="4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2">
        <f t="shared" si="300"/>
        <v>1.2576666666666667</v>
      </c>
      <c r="P3212" s="10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3">
        <f t="shared" si="304"/>
        <v>41013.644895833335</v>
      </c>
      <c r="T3212" s="14">
        <f t="shared" si="305"/>
        <v>41060.874305555561</v>
      </c>
    </row>
    <row r="3213" spans="1:20" ht="4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2">
        <f t="shared" si="300"/>
        <v>1.1974347826086957</v>
      </c>
      <c r="P3213" s="10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3">
        <f t="shared" si="304"/>
        <v>41834.294907407406</v>
      </c>
      <c r="T3213" s="14">
        <f t="shared" si="305"/>
        <v>41865.791666666672</v>
      </c>
    </row>
    <row r="3214" spans="1:20" ht="32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2">
        <f t="shared" si="300"/>
        <v>1.2625</v>
      </c>
      <c r="P3214" s="10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3">
        <f t="shared" si="304"/>
        <v>41829.504062500004</v>
      </c>
      <c r="T3214" s="14">
        <f t="shared" si="305"/>
        <v>41859.504062500004</v>
      </c>
    </row>
    <row r="3215" spans="1:20" ht="4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2">
        <f t="shared" si="300"/>
        <v>1.0011666666666668</v>
      </c>
      <c r="P3215" s="10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3">
        <f t="shared" si="304"/>
        <v>42171.471747685187</v>
      </c>
      <c r="T3215" s="14">
        <f t="shared" si="305"/>
        <v>42211.471747685187</v>
      </c>
    </row>
    <row r="3216" spans="1:20" ht="4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2">
        <f t="shared" si="300"/>
        <v>1.0213333333333334</v>
      </c>
      <c r="P3216" s="10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3">
        <f t="shared" si="304"/>
        <v>42337.500844907408</v>
      </c>
      <c r="T3216" s="14">
        <f t="shared" si="305"/>
        <v>42374.704861111117</v>
      </c>
    </row>
    <row r="3217" spans="1:20" ht="64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2">
        <f t="shared" si="300"/>
        <v>1.0035142857142858</v>
      </c>
      <c r="P3217" s="10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3">
        <f t="shared" si="304"/>
        <v>42219.373506944445</v>
      </c>
      <c r="T3217" s="14">
        <f t="shared" si="305"/>
        <v>42256.874305555561</v>
      </c>
    </row>
    <row r="3218" spans="1:20" ht="4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2">
        <f t="shared" si="300"/>
        <v>1.0004999999999999</v>
      </c>
      <c r="P3218" s="10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3">
        <f t="shared" si="304"/>
        <v>42165.170960648153</v>
      </c>
      <c r="T3218" s="14">
        <f t="shared" si="305"/>
        <v>42196.312500000007</v>
      </c>
    </row>
    <row r="3219" spans="1:20" ht="32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2">
        <f t="shared" si="300"/>
        <v>1.1602222222222223</v>
      </c>
      <c r="P3219" s="10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3">
        <f t="shared" si="304"/>
        <v>42648.254444444443</v>
      </c>
      <c r="T3219" s="14">
        <f t="shared" si="305"/>
        <v>42678.254444444443</v>
      </c>
    </row>
    <row r="3220" spans="1:20" ht="4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2">
        <f t="shared" si="300"/>
        <v>1.0209999999999999</v>
      </c>
      <c r="P3220" s="10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3">
        <f t="shared" si="304"/>
        <v>41970.710486111115</v>
      </c>
      <c r="T3220" s="14">
        <f t="shared" si="305"/>
        <v>42003.708333333336</v>
      </c>
    </row>
    <row r="3221" spans="1:20" ht="32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2">
        <f t="shared" si="300"/>
        <v>1.0011000000000001</v>
      </c>
      <c r="P3221" s="10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3">
        <f t="shared" si="304"/>
        <v>42050.691516203711</v>
      </c>
      <c r="T3221" s="14">
        <f t="shared" si="305"/>
        <v>42085.64984953704</v>
      </c>
    </row>
    <row r="3222" spans="1:20" ht="32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2">
        <f t="shared" si="300"/>
        <v>1.0084</v>
      </c>
      <c r="P3222" s="10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3">
        <f t="shared" si="304"/>
        <v>42772.541712962964</v>
      </c>
      <c r="T3222" s="14">
        <f t="shared" si="305"/>
        <v>42806.583333333336</v>
      </c>
    </row>
    <row r="3223" spans="1:20" ht="48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2">
        <f t="shared" si="300"/>
        <v>1.0342499999999999</v>
      </c>
      <c r="P3223" s="10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3">
        <f t="shared" si="304"/>
        <v>42155.405127314814</v>
      </c>
      <c r="T3223" s="14">
        <f t="shared" si="305"/>
        <v>42190.405127314814</v>
      </c>
    </row>
    <row r="3224" spans="1:20" ht="32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2">
        <f t="shared" si="300"/>
        <v>1.248</v>
      </c>
      <c r="P3224" s="10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3">
        <f t="shared" si="304"/>
        <v>42270.29047453704</v>
      </c>
      <c r="T3224" s="14">
        <f t="shared" si="305"/>
        <v>42301.603472222225</v>
      </c>
    </row>
    <row r="3225" spans="1:20" ht="32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2">
        <f t="shared" si="300"/>
        <v>1.0951612903225807</v>
      </c>
      <c r="P3225" s="10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3">
        <f t="shared" si="304"/>
        <v>42206.543703703705</v>
      </c>
      <c r="T3225" s="14">
        <f t="shared" si="305"/>
        <v>42236.543703703705</v>
      </c>
    </row>
    <row r="3226" spans="1:20" ht="4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2">
        <f t="shared" si="300"/>
        <v>1.0203333333333333</v>
      </c>
      <c r="P3226" s="10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3">
        <f t="shared" si="304"/>
        <v>42697.559178240743</v>
      </c>
      <c r="T3226" s="14">
        <f t="shared" si="305"/>
        <v>42744.916666666664</v>
      </c>
    </row>
    <row r="3227" spans="1:20" ht="4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2">
        <f t="shared" si="300"/>
        <v>1.0235000000000001</v>
      </c>
      <c r="P3227" s="10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3">
        <f t="shared" si="304"/>
        <v>42503.267800925933</v>
      </c>
      <c r="T3227" s="14">
        <f t="shared" si="305"/>
        <v>42524.583333333336</v>
      </c>
    </row>
    <row r="3228" spans="1:20" ht="4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2">
        <f t="shared" si="300"/>
        <v>1.0416666666666667</v>
      </c>
      <c r="P3228" s="10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3">
        <f t="shared" si="304"/>
        <v>42277.291805555556</v>
      </c>
      <c r="T3228" s="14">
        <f t="shared" si="305"/>
        <v>42307.291805555556</v>
      </c>
    </row>
    <row r="3229" spans="1:20" ht="4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2">
        <f t="shared" si="300"/>
        <v>1.25</v>
      </c>
      <c r="P3229" s="10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3">
        <f t="shared" si="304"/>
        <v>42722.59069444445</v>
      </c>
      <c r="T3229" s="14">
        <f t="shared" si="305"/>
        <v>42752.59069444445</v>
      </c>
    </row>
    <row r="3230" spans="1:20" ht="16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2">
        <f t="shared" si="300"/>
        <v>1.0234285714285714</v>
      </c>
      <c r="P3230" s="10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3">
        <f t="shared" si="304"/>
        <v>42323.417638888895</v>
      </c>
      <c r="T3230" s="14">
        <f t="shared" si="305"/>
        <v>42354.915972222225</v>
      </c>
    </row>
    <row r="3231" spans="1:20" ht="4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2">
        <f t="shared" si="300"/>
        <v>1.0786500000000001</v>
      </c>
      <c r="P3231" s="10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3">
        <f t="shared" si="304"/>
        <v>41932.999976851854</v>
      </c>
      <c r="T3231" s="14">
        <f t="shared" si="305"/>
        <v>41963.041643518525</v>
      </c>
    </row>
    <row r="3232" spans="1:20" ht="4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2">
        <f t="shared" si="300"/>
        <v>1.0988461538461538</v>
      </c>
      <c r="P3232" s="10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3">
        <f t="shared" si="304"/>
        <v>41897.876458333332</v>
      </c>
      <c r="T3232" s="14">
        <f t="shared" si="305"/>
        <v>41912.874305555561</v>
      </c>
    </row>
    <row r="3233" spans="1:20" ht="4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2">
        <f t="shared" si="300"/>
        <v>1.61</v>
      </c>
      <c r="P3233" s="10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3">
        <f t="shared" si="304"/>
        <v>42446.652164351857</v>
      </c>
      <c r="T3233" s="14">
        <f t="shared" si="305"/>
        <v>42476.652164351857</v>
      </c>
    </row>
    <row r="3234" spans="1:20" ht="4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2">
        <f t="shared" si="300"/>
        <v>1.3120000000000001</v>
      </c>
      <c r="P3234" s="10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3">
        <f t="shared" si="304"/>
        <v>42463.522187500006</v>
      </c>
      <c r="T3234" s="14">
        <f t="shared" si="305"/>
        <v>42493.874305555561</v>
      </c>
    </row>
    <row r="3235" spans="1:20" ht="4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2">
        <f t="shared" si="300"/>
        <v>1.1879999999999999</v>
      </c>
      <c r="P3235" s="10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3">
        <f t="shared" si="304"/>
        <v>42766.513368055559</v>
      </c>
      <c r="T3235" s="14">
        <f t="shared" si="305"/>
        <v>42796.513368055559</v>
      </c>
    </row>
    <row r="3236" spans="1:20" ht="4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2">
        <f t="shared" si="300"/>
        <v>1.0039275000000001</v>
      </c>
      <c r="P3236" s="10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3">
        <f t="shared" si="304"/>
        <v>42734.497777777775</v>
      </c>
      <c r="T3236" s="14">
        <f t="shared" si="305"/>
        <v>42767.688194444447</v>
      </c>
    </row>
    <row r="3237" spans="1:20" ht="48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2">
        <f t="shared" si="300"/>
        <v>1.0320666666666667</v>
      </c>
      <c r="P3237" s="10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3">
        <f t="shared" si="304"/>
        <v>42522.056145833332</v>
      </c>
      <c r="T3237" s="14">
        <f t="shared" si="305"/>
        <v>42552.056145833332</v>
      </c>
    </row>
    <row r="3238" spans="1:20" ht="48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2">
        <f t="shared" si="300"/>
        <v>1.006</v>
      </c>
      <c r="P3238" s="10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3">
        <f t="shared" si="304"/>
        <v>42702.625381944446</v>
      </c>
      <c r="T3238" s="14">
        <f t="shared" si="305"/>
        <v>42732.625381944446</v>
      </c>
    </row>
    <row r="3239" spans="1:20" ht="32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2">
        <f t="shared" si="300"/>
        <v>1.0078754285714286</v>
      </c>
      <c r="P3239" s="10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3">
        <f t="shared" si="304"/>
        <v>42252.182685185187</v>
      </c>
      <c r="T3239" s="14">
        <f t="shared" si="305"/>
        <v>42275.874305555561</v>
      </c>
    </row>
    <row r="3240" spans="1:20" ht="4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2">
        <f t="shared" si="300"/>
        <v>1.1232142857142857</v>
      </c>
      <c r="P3240" s="10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3">
        <f t="shared" si="304"/>
        <v>42156.218726851854</v>
      </c>
      <c r="T3240" s="14">
        <f t="shared" si="305"/>
        <v>42186.218726851854</v>
      </c>
    </row>
    <row r="3241" spans="1:20" ht="4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2">
        <f t="shared" si="300"/>
        <v>1.0591914022517912</v>
      </c>
      <c r="P3241" s="10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3">
        <f t="shared" si="304"/>
        <v>42277.797372685185</v>
      </c>
      <c r="T3241" s="14">
        <f t="shared" si="305"/>
        <v>42302.707638888889</v>
      </c>
    </row>
    <row r="3242" spans="1:20" ht="4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2">
        <f t="shared" si="300"/>
        <v>1.0056666666666667</v>
      </c>
      <c r="P3242" s="10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3">
        <f t="shared" si="304"/>
        <v>42754.402175925927</v>
      </c>
      <c r="T3242" s="14">
        <f t="shared" si="305"/>
        <v>42782.666666666664</v>
      </c>
    </row>
    <row r="3243" spans="1:20" ht="64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2">
        <f t="shared" si="300"/>
        <v>1.1530588235294117</v>
      </c>
      <c r="P3243" s="10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3">
        <f t="shared" si="304"/>
        <v>41893.033217592594</v>
      </c>
      <c r="T3243" s="14">
        <f t="shared" si="305"/>
        <v>41925.999305555561</v>
      </c>
    </row>
    <row r="3244" spans="1:20" ht="32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2">
        <f t="shared" si="300"/>
        <v>1.273042</v>
      </c>
      <c r="P3244" s="10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3">
        <f t="shared" si="304"/>
        <v>41871.46402777778</v>
      </c>
      <c r="T3244" s="14">
        <f t="shared" si="305"/>
        <v>41901.46402777778</v>
      </c>
    </row>
    <row r="3245" spans="1:20" ht="4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2">
        <f t="shared" si="300"/>
        <v>1.028375</v>
      </c>
      <c r="P3245" s="10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3">
        <f t="shared" si="304"/>
        <v>42261.805115740739</v>
      </c>
      <c r="T3245" s="14">
        <f t="shared" si="305"/>
        <v>42285.708333333336</v>
      </c>
    </row>
    <row r="3246" spans="1:20" ht="4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2">
        <f t="shared" si="300"/>
        <v>1.0293749999999999</v>
      </c>
      <c r="P3246" s="10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3">
        <f t="shared" si="304"/>
        <v>42675.40256944445</v>
      </c>
      <c r="T3246" s="14">
        <f t="shared" si="305"/>
        <v>42705.444236111114</v>
      </c>
    </row>
    <row r="3247" spans="1:20" ht="4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2">
        <f t="shared" si="300"/>
        <v>1.043047619047619</v>
      </c>
      <c r="P3247" s="10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3">
        <f t="shared" si="304"/>
        <v>42135.308541666665</v>
      </c>
      <c r="T3247" s="14">
        <f t="shared" si="305"/>
        <v>42166.791666666664</v>
      </c>
    </row>
    <row r="3248" spans="1:20" ht="4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2">
        <f t="shared" si="300"/>
        <v>1.1122000000000001</v>
      </c>
      <c r="P3248" s="10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3">
        <f t="shared" si="304"/>
        <v>42230.180555555555</v>
      </c>
      <c r="T3248" s="14">
        <f t="shared" si="305"/>
        <v>42258.874305555561</v>
      </c>
    </row>
    <row r="3249" spans="1:20" ht="4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2">
        <f t="shared" si="300"/>
        <v>1.0586</v>
      </c>
      <c r="P3249" s="10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3">
        <f t="shared" si="304"/>
        <v>42167.142500000002</v>
      </c>
      <c r="T3249" s="14">
        <f t="shared" si="305"/>
        <v>42197.142500000002</v>
      </c>
    </row>
    <row r="3250" spans="1:20" ht="32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2">
        <f t="shared" si="300"/>
        <v>1.0079166666666666</v>
      </c>
      <c r="P3250" s="10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3">
        <f t="shared" si="304"/>
        <v>42068.596724537041</v>
      </c>
      <c r="T3250" s="14">
        <f t="shared" si="305"/>
        <v>42098.555057870377</v>
      </c>
    </row>
    <row r="3251" spans="1:20" ht="4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2">
        <f t="shared" si="300"/>
        <v>1.0492727272727274</v>
      </c>
      <c r="P3251" s="10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3">
        <f t="shared" si="304"/>
        <v>42145.455023148148</v>
      </c>
      <c r="T3251" s="14">
        <f t="shared" si="305"/>
        <v>42175.455023148148</v>
      </c>
    </row>
    <row r="3252" spans="1:20" ht="48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2">
        <f t="shared" si="300"/>
        <v>1.01552</v>
      </c>
      <c r="P3252" s="10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3">
        <f t="shared" si="304"/>
        <v>41918.450509259259</v>
      </c>
      <c r="T3252" s="14">
        <f t="shared" si="305"/>
        <v>41948.49217592593</v>
      </c>
    </row>
    <row r="3253" spans="1:20" ht="4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2">
        <f t="shared" si="300"/>
        <v>1.1073333333333333</v>
      </c>
      <c r="P3253" s="10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3">
        <f t="shared" si="304"/>
        <v>42146.439421296302</v>
      </c>
      <c r="T3253" s="14">
        <f t="shared" si="305"/>
        <v>42176.439421296302</v>
      </c>
    </row>
    <row r="3254" spans="1:20" ht="32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2">
        <f t="shared" si="300"/>
        <v>1.2782222222222221</v>
      </c>
      <c r="P3254" s="10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3">
        <f t="shared" si="304"/>
        <v>42590.181018518524</v>
      </c>
      <c r="T3254" s="14">
        <f t="shared" si="305"/>
        <v>42620.181018518524</v>
      </c>
    </row>
    <row r="3255" spans="1:20" ht="4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2">
        <f t="shared" si="300"/>
        <v>1.0182500000000001</v>
      </c>
      <c r="P3255" s="10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3">
        <f t="shared" si="304"/>
        <v>42602.285046296303</v>
      </c>
      <c r="T3255" s="14">
        <f t="shared" si="305"/>
        <v>42620.864583333336</v>
      </c>
    </row>
    <row r="3256" spans="1:20" ht="4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2">
        <f t="shared" si="300"/>
        <v>1.012576923076923</v>
      </c>
      <c r="P3256" s="10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3">
        <f t="shared" si="304"/>
        <v>42058.794085648151</v>
      </c>
      <c r="T3256" s="14">
        <f t="shared" si="305"/>
        <v>42088.752418981479</v>
      </c>
    </row>
    <row r="3257" spans="1:20" ht="48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2">
        <f t="shared" si="300"/>
        <v>1.75</v>
      </c>
      <c r="P3257" s="10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3">
        <f t="shared" si="304"/>
        <v>41889.4765625</v>
      </c>
      <c r="T3257" s="14">
        <f t="shared" si="305"/>
        <v>41919.4765625</v>
      </c>
    </row>
    <row r="3258" spans="1:20" ht="4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2">
        <f t="shared" si="300"/>
        <v>1.2806</v>
      </c>
      <c r="P3258" s="10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3">
        <f t="shared" si="304"/>
        <v>42144.282141203708</v>
      </c>
      <c r="T3258" s="14">
        <f t="shared" si="305"/>
        <v>42165.874305555561</v>
      </c>
    </row>
    <row r="3259" spans="1:20" ht="4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2">
        <f t="shared" si="300"/>
        <v>1.0629949999999999</v>
      </c>
      <c r="P3259" s="10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3">
        <f t="shared" si="304"/>
        <v>42758.267962962964</v>
      </c>
      <c r="T3259" s="14">
        <f t="shared" si="305"/>
        <v>42788.267962962964</v>
      </c>
    </row>
    <row r="3260" spans="1:20" ht="32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2">
        <f t="shared" si="300"/>
        <v>1.052142857142857</v>
      </c>
      <c r="P3260" s="10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3">
        <f t="shared" si="304"/>
        <v>41982.595613425925</v>
      </c>
      <c r="T3260" s="14">
        <f t="shared" si="305"/>
        <v>42012.595613425925</v>
      </c>
    </row>
    <row r="3261" spans="1:20" ht="4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2">
        <f t="shared" si="300"/>
        <v>1.0616782608695652</v>
      </c>
      <c r="P3261" s="10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3">
        <f t="shared" si="304"/>
        <v>42614.469270833339</v>
      </c>
      <c r="T3261" s="14">
        <f t="shared" si="305"/>
        <v>42643.874305555561</v>
      </c>
    </row>
    <row r="3262" spans="1:20" ht="4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2">
        <f t="shared" si="300"/>
        <v>1.0924</v>
      </c>
      <c r="P3262" s="10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3">
        <f t="shared" si="304"/>
        <v>42303.380995370368</v>
      </c>
      <c r="T3262" s="14">
        <f t="shared" si="305"/>
        <v>42338.422662037039</v>
      </c>
    </row>
    <row r="3263" spans="1:20" ht="4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2">
        <f t="shared" si="300"/>
        <v>1.0045454545454546</v>
      </c>
      <c r="P3263" s="10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3">
        <f t="shared" si="304"/>
        <v>42171.433750000004</v>
      </c>
      <c r="T3263" s="14">
        <f t="shared" si="305"/>
        <v>42201.433750000004</v>
      </c>
    </row>
    <row r="3264" spans="1:20" ht="32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2">
        <f t="shared" si="300"/>
        <v>1.0304098360655738</v>
      </c>
      <c r="P3264" s="10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3">
        <f t="shared" si="304"/>
        <v>41964.023865740739</v>
      </c>
      <c r="T3264" s="14">
        <f t="shared" si="305"/>
        <v>41994.875000000007</v>
      </c>
    </row>
    <row r="3265" spans="1:20" ht="32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2">
        <f t="shared" si="300"/>
        <v>1.121664</v>
      </c>
      <c r="P3265" s="10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3">
        <f t="shared" si="304"/>
        <v>42284.224398148152</v>
      </c>
      <c r="T3265" s="14">
        <f t="shared" si="305"/>
        <v>42307.583333333336</v>
      </c>
    </row>
    <row r="3266" spans="1:20" ht="32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2">
        <f t="shared" si="300"/>
        <v>1.03</v>
      </c>
      <c r="P3266" s="10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3">
        <f t="shared" si="304"/>
        <v>42016.50854166667</v>
      </c>
      <c r="T3266" s="14">
        <f t="shared" si="305"/>
        <v>42032.625000000007</v>
      </c>
    </row>
    <row r="3267" spans="1:20" ht="4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2">
        <f t="shared" ref="O3267:O3330" si="306">E3267/D3267</f>
        <v>1.64</v>
      </c>
      <c r="P3267" s="10">
        <f t="shared" ref="P3267:P3330" si="307">E3267/L3267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RIGHT(N3267,LEN(N3267)-FIND("/",N3267))</f>
        <v>plays</v>
      </c>
      <c r="S3267" s="13">
        <f t="shared" ref="S3267:S3330" si="310">(J3267/86400)+25569+(-7/24)</f>
        <v>42311.420312499999</v>
      </c>
      <c r="T3267" s="14">
        <f t="shared" ref="T3267:T3330" si="311">(I3267/86400)+25569+(-7/24)</f>
        <v>42341.416666666664</v>
      </c>
    </row>
    <row r="3268" spans="1:20" ht="4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2">
        <f t="shared" si="306"/>
        <v>1.3128333333333333</v>
      </c>
      <c r="P3268" s="10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3">
        <f t="shared" si="310"/>
        <v>42136.244467592594</v>
      </c>
      <c r="T3268" s="14">
        <f t="shared" si="311"/>
        <v>42167.583333333336</v>
      </c>
    </row>
    <row r="3269" spans="1:20" ht="4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2">
        <f t="shared" si="306"/>
        <v>1.0209999999999999</v>
      </c>
      <c r="P3269" s="10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3">
        <f t="shared" si="310"/>
        <v>42172.46597222222</v>
      </c>
      <c r="T3269" s="14">
        <f t="shared" si="311"/>
        <v>42202.46597222222</v>
      </c>
    </row>
    <row r="3270" spans="1:20" ht="4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2">
        <f t="shared" si="306"/>
        <v>1.28</v>
      </c>
      <c r="P3270" s="10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3">
        <f t="shared" si="310"/>
        <v>42590.612592592595</v>
      </c>
      <c r="T3270" s="14">
        <f t="shared" si="311"/>
        <v>42606.612592592595</v>
      </c>
    </row>
    <row r="3271" spans="1:20" ht="4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2">
        <f t="shared" si="306"/>
        <v>1.0149999999999999</v>
      </c>
      <c r="P3271" s="10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3">
        <f t="shared" si="310"/>
        <v>42137.104131944448</v>
      </c>
      <c r="T3271" s="14">
        <f t="shared" si="311"/>
        <v>42171.166666666664</v>
      </c>
    </row>
    <row r="3272" spans="1:20" ht="4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2">
        <f t="shared" si="306"/>
        <v>1.0166666666666666</v>
      </c>
      <c r="P3272" s="10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3">
        <f t="shared" si="310"/>
        <v>42167.241493055561</v>
      </c>
      <c r="T3272" s="14">
        <f t="shared" si="311"/>
        <v>42197.241493055561</v>
      </c>
    </row>
    <row r="3273" spans="1:20" ht="16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2">
        <f t="shared" si="306"/>
        <v>1.3</v>
      </c>
      <c r="P3273" s="10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3">
        <f t="shared" si="310"/>
        <v>41915.145543981482</v>
      </c>
      <c r="T3273" s="14">
        <f t="shared" si="311"/>
        <v>41945.187210648153</v>
      </c>
    </row>
    <row r="3274" spans="1:20" ht="4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2">
        <f t="shared" si="306"/>
        <v>1.5443</v>
      </c>
      <c r="P3274" s="10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3">
        <f t="shared" si="310"/>
        <v>42284.208437500005</v>
      </c>
      <c r="T3274" s="14">
        <f t="shared" si="311"/>
        <v>42314.250104166669</v>
      </c>
    </row>
    <row r="3275" spans="1:20" ht="48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2">
        <f t="shared" si="306"/>
        <v>1.0740000000000001</v>
      </c>
      <c r="P3275" s="10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3">
        <f t="shared" si="310"/>
        <v>42611.509745370371</v>
      </c>
      <c r="T3275" s="14">
        <f t="shared" si="311"/>
        <v>42627.500000000007</v>
      </c>
    </row>
    <row r="3276" spans="1:20" ht="4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2">
        <f t="shared" si="306"/>
        <v>1.0132258064516129</v>
      </c>
      <c r="P3276" s="10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3">
        <f t="shared" si="310"/>
        <v>42400.412870370368</v>
      </c>
      <c r="T3276" s="14">
        <f t="shared" si="311"/>
        <v>42444.583333333336</v>
      </c>
    </row>
    <row r="3277" spans="1:20" ht="4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2">
        <f t="shared" si="306"/>
        <v>1.0027777777777778</v>
      </c>
      <c r="P3277" s="10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3">
        <f t="shared" si="310"/>
        <v>42017.588784722226</v>
      </c>
      <c r="T3277" s="14">
        <f t="shared" si="311"/>
        <v>42043.895833333336</v>
      </c>
    </row>
    <row r="3278" spans="1:20" ht="4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2">
        <f t="shared" si="306"/>
        <v>1.1684444444444444</v>
      </c>
      <c r="P3278" s="10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3">
        <f t="shared" si="310"/>
        <v>42426.658321759263</v>
      </c>
      <c r="T3278" s="14">
        <f t="shared" si="311"/>
        <v>42460.874305555561</v>
      </c>
    </row>
    <row r="3279" spans="1:20" ht="4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2">
        <f t="shared" si="306"/>
        <v>1.0860000000000001</v>
      </c>
      <c r="P3279" s="10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3">
        <f t="shared" si="310"/>
        <v>41931.391273148147</v>
      </c>
      <c r="T3279" s="14">
        <f t="shared" si="311"/>
        <v>41961.432939814818</v>
      </c>
    </row>
    <row r="3280" spans="1:20" ht="4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2">
        <f t="shared" si="306"/>
        <v>1.034</v>
      </c>
      <c r="P3280" s="10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3">
        <f t="shared" si="310"/>
        <v>42124.556747685187</v>
      </c>
      <c r="T3280" s="14">
        <f t="shared" si="311"/>
        <v>42154.556747685187</v>
      </c>
    </row>
    <row r="3281" spans="1:20" ht="48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2">
        <f t="shared" si="306"/>
        <v>1.1427586206896552</v>
      </c>
      <c r="P3281" s="10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3">
        <f t="shared" si="310"/>
        <v>42430.81086805556</v>
      </c>
      <c r="T3281" s="14">
        <f t="shared" si="311"/>
        <v>42460.769201388895</v>
      </c>
    </row>
    <row r="3282" spans="1:20" ht="48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2">
        <f t="shared" si="306"/>
        <v>1.03</v>
      </c>
      <c r="P3282" s="10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3">
        <f t="shared" si="310"/>
        <v>42121.465254629635</v>
      </c>
      <c r="T3282" s="14">
        <f t="shared" si="311"/>
        <v>42155.916666666664</v>
      </c>
    </row>
    <row r="3283" spans="1:20" ht="32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2">
        <f t="shared" si="306"/>
        <v>1.216</v>
      </c>
      <c r="P3283" s="10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3">
        <f t="shared" si="310"/>
        <v>42218.728067129632</v>
      </c>
      <c r="T3283" s="14">
        <f t="shared" si="311"/>
        <v>42248.728067129632</v>
      </c>
    </row>
    <row r="3284" spans="1:20" ht="4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2">
        <f t="shared" si="306"/>
        <v>1.026467741935484</v>
      </c>
      <c r="P3284" s="10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3">
        <f t="shared" si="310"/>
        <v>42444.902638888896</v>
      </c>
      <c r="T3284" s="14">
        <f t="shared" si="311"/>
        <v>42488.902638888896</v>
      </c>
    </row>
    <row r="3285" spans="1:20" ht="48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2">
        <f t="shared" si="306"/>
        <v>1.0475000000000001</v>
      </c>
      <c r="P3285" s="10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3">
        <f t="shared" si="310"/>
        <v>42379.452523148146</v>
      </c>
      <c r="T3285" s="14">
        <f t="shared" si="311"/>
        <v>42410.583333333336</v>
      </c>
    </row>
    <row r="3286" spans="1:20" ht="4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2">
        <f t="shared" si="306"/>
        <v>1.016</v>
      </c>
      <c r="P3286" s="10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3">
        <f t="shared" si="310"/>
        <v>42380.593206018522</v>
      </c>
      <c r="T3286" s="14">
        <f t="shared" si="311"/>
        <v>42397.957638888889</v>
      </c>
    </row>
    <row r="3287" spans="1:20" ht="16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2">
        <f t="shared" si="306"/>
        <v>1.1210242048409682</v>
      </c>
      <c r="P3287" s="10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3">
        <f t="shared" si="310"/>
        <v>42762.650763888894</v>
      </c>
      <c r="T3287" s="14">
        <f t="shared" si="311"/>
        <v>42793.916666666664</v>
      </c>
    </row>
    <row r="3288" spans="1:20" ht="48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2">
        <f t="shared" si="306"/>
        <v>1.0176666666666667</v>
      </c>
      <c r="P3288" s="10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3">
        <f t="shared" si="310"/>
        <v>42567.548402777778</v>
      </c>
      <c r="T3288" s="14">
        <f t="shared" si="311"/>
        <v>42597.548402777778</v>
      </c>
    </row>
    <row r="3289" spans="1:20" ht="32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2">
        <f t="shared" si="306"/>
        <v>1</v>
      </c>
      <c r="P3289" s="10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3">
        <f t="shared" si="310"/>
        <v>42311.458657407413</v>
      </c>
      <c r="T3289" s="14">
        <f t="shared" si="311"/>
        <v>42336.458657407413</v>
      </c>
    </row>
    <row r="3290" spans="1:20" ht="4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2">
        <f t="shared" si="306"/>
        <v>1.0026489999999999</v>
      </c>
      <c r="P3290" s="10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3">
        <f t="shared" si="310"/>
        <v>42505.482812499999</v>
      </c>
      <c r="T3290" s="14">
        <f t="shared" si="311"/>
        <v>42541.666666666664</v>
      </c>
    </row>
    <row r="3291" spans="1:20" ht="4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2">
        <f t="shared" si="306"/>
        <v>1.3304200000000002</v>
      </c>
      <c r="P3291" s="10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3">
        <f t="shared" si="310"/>
        <v>42758.076412037037</v>
      </c>
      <c r="T3291" s="14">
        <f t="shared" si="311"/>
        <v>42786.076412037037</v>
      </c>
    </row>
    <row r="3292" spans="1:20" ht="80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2">
        <f t="shared" si="306"/>
        <v>1.212</v>
      </c>
      <c r="P3292" s="10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3">
        <f t="shared" si="310"/>
        <v>42775.223275462966</v>
      </c>
      <c r="T3292" s="14">
        <f t="shared" si="311"/>
        <v>42805.223275462966</v>
      </c>
    </row>
    <row r="3293" spans="1:20" ht="48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2">
        <f t="shared" si="306"/>
        <v>1.1399999999999999</v>
      </c>
      <c r="P3293" s="10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3">
        <f t="shared" si="310"/>
        <v>42232.410879629628</v>
      </c>
      <c r="T3293" s="14">
        <f t="shared" si="311"/>
        <v>42263.874305555561</v>
      </c>
    </row>
    <row r="3294" spans="1:20" ht="4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2">
        <f t="shared" si="306"/>
        <v>2.8613861386138613</v>
      </c>
      <c r="P3294" s="10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3">
        <f t="shared" si="310"/>
        <v>42282.478564814817</v>
      </c>
      <c r="T3294" s="14">
        <f t="shared" si="311"/>
        <v>42342.520231481489</v>
      </c>
    </row>
    <row r="3295" spans="1:20" ht="48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2">
        <f t="shared" si="306"/>
        <v>1.7044444444444444</v>
      </c>
      <c r="P3295" s="10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3">
        <f t="shared" si="310"/>
        <v>42768.133703703708</v>
      </c>
      <c r="T3295" s="14">
        <f t="shared" si="311"/>
        <v>42798.133703703708</v>
      </c>
    </row>
    <row r="3296" spans="1:20" ht="4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2">
        <f t="shared" si="306"/>
        <v>1.1833333333333333</v>
      </c>
      <c r="P3296" s="10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3">
        <f t="shared" si="310"/>
        <v>42141.249467592592</v>
      </c>
      <c r="T3296" s="14">
        <f t="shared" si="311"/>
        <v>42171.249467592592</v>
      </c>
    </row>
    <row r="3297" spans="1:20" ht="4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2">
        <f t="shared" si="306"/>
        <v>1.0285857142857142</v>
      </c>
      <c r="P3297" s="10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3">
        <f t="shared" si="310"/>
        <v>42609.150798611117</v>
      </c>
      <c r="T3297" s="14">
        <f t="shared" si="311"/>
        <v>42639.150798611117</v>
      </c>
    </row>
    <row r="3298" spans="1:20" ht="4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2">
        <f t="shared" si="306"/>
        <v>1.4406666666666668</v>
      </c>
      <c r="P3298" s="10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3">
        <f t="shared" si="310"/>
        <v>42309.464953703711</v>
      </c>
      <c r="T3298" s="14">
        <f t="shared" si="311"/>
        <v>42330.625000000007</v>
      </c>
    </row>
    <row r="3299" spans="1:20" ht="4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2">
        <f t="shared" si="306"/>
        <v>1.0007272727272727</v>
      </c>
      <c r="P3299" s="10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3">
        <f t="shared" si="310"/>
        <v>42193.479814814818</v>
      </c>
      <c r="T3299" s="14">
        <f t="shared" si="311"/>
        <v>42212.665972222225</v>
      </c>
    </row>
    <row r="3300" spans="1:20" ht="4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2">
        <f t="shared" si="306"/>
        <v>1.0173000000000001</v>
      </c>
      <c r="P3300" s="10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3">
        <f t="shared" si="310"/>
        <v>42239.666296296295</v>
      </c>
      <c r="T3300" s="14">
        <f t="shared" si="311"/>
        <v>42259.708333333336</v>
      </c>
    </row>
    <row r="3301" spans="1:20" ht="4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2">
        <f t="shared" si="306"/>
        <v>1.1619999999999999</v>
      </c>
      <c r="P3301" s="10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3">
        <f t="shared" si="310"/>
        <v>42261.62572916667</v>
      </c>
      <c r="T3301" s="14">
        <f t="shared" si="311"/>
        <v>42291.62572916667</v>
      </c>
    </row>
    <row r="3302" spans="1:20" ht="4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2">
        <f t="shared" si="306"/>
        <v>1.3616666666666666</v>
      </c>
      <c r="P3302" s="10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3">
        <f t="shared" si="310"/>
        <v>42102.452106481483</v>
      </c>
      <c r="T3302" s="14">
        <f t="shared" si="311"/>
        <v>42123.452106481483</v>
      </c>
    </row>
    <row r="3303" spans="1:20" ht="4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2">
        <f t="shared" si="306"/>
        <v>1.3346666666666667</v>
      </c>
      <c r="P3303" s="10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3">
        <f t="shared" si="310"/>
        <v>42538.444166666668</v>
      </c>
      <c r="T3303" s="14">
        <f t="shared" si="311"/>
        <v>42582.999305555561</v>
      </c>
    </row>
    <row r="3304" spans="1:20" ht="16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2">
        <f t="shared" si="306"/>
        <v>1.0339285714285715</v>
      </c>
      <c r="P3304" s="10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3">
        <f t="shared" si="310"/>
        <v>42681.059907407405</v>
      </c>
      <c r="T3304" s="14">
        <f t="shared" si="311"/>
        <v>42711.059907407405</v>
      </c>
    </row>
    <row r="3305" spans="1:20" ht="4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2">
        <f t="shared" si="306"/>
        <v>1.1588888888888889</v>
      </c>
      <c r="P3305" s="10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3">
        <f t="shared" si="310"/>
        <v>42056.359768518516</v>
      </c>
      <c r="T3305" s="14">
        <f t="shared" si="311"/>
        <v>42091.318101851859</v>
      </c>
    </row>
    <row r="3306" spans="1:20" ht="4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2">
        <f t="shared" si="306"/>
        <v>1.0451666666666666</v>
      </c>
      <c r="P3306" s="10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3">
        <f t="shared" si="310"/>
        <v>42696.332777777781</v>
      </c>
      <c r="T3306" s="14">
        <f t="shared" si="311"/>
        <v>42726.332777777781</v>
      </c>
    </row>
    <row r="3307" spans="1:20" ht="4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2">
        <f t="shared" si="306"/>
        <v>1.0202500000000001</v>
      </c>
      <c r="P3307" s="10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3">
        <f t="shared" si="310"/>
        <v>42186.564212962963</v>
      </c>
      <c r="T3307" s="14">
        <f t="shared" si="311"/>
        <v>42216.564212962963</v>
      </c>
    </row>
    <row r="3308" spans="1:20" ht="48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2">
        <f t="shared" si="306"/>
        <v>1.7533333333333334</v>
      </c>
      <c r="P3308" s="10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3">
        <f t="shared" si="310"/>
        <v>42492.927569444444</v>
      </c>
      <c r="T3308" s="14">
        <f t="shared" si="311"/>
        <v>42530.833333333336</v>
      </c>
    </row>
    <row r="3309" spans="1:20" ht="4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2">
        <f t="shared" si="306"/>
        <v>1.0668</v>
      </c>
      <c r="P3309" s="10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3">
        <f t="shared" si="310"/>
        <v>42474.765497685185</v>
      </c>
      <c r="T3309" s="14">
        <f t="shared" si="311"/>
        <v>42504.765497685185</v>
      </c>
    </row>
    <row r="3310" spans="1:20" ht="4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2">
        <f t="shared" si="306"/>
        <v>1.2228571428571429</v>
      </c>
      <c r="P3310" s="10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3">
        <f t="shared" si="310"/>
        <v>42452.585243055561</v>
      </c>
      <c r="T3310" s="14">
        <f t="shared" si="311"/>
        <v>42473.585243055561</v>
      </c>
    </row>
    <row r="3311" spans="1:20" ht="32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2">
        <f t="shared" si="306"/>
        <v>1.5942857142857143</v>
      </c>
      <c r="P3311" s="10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3">
        <f t="shared" si="310"/>
        <v>42628.358541666668</v>
      </c>
      <c r="T3311" s="14">
        <f t="shared" si="311"/>
        <v>42659.358541666668</v>
      </c>
    </row>
    <row r="3312" spans="1:20" ht="32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2">
        <f t="shared" si="306"/>
        <v>1.0007692307692309</v>
      </c>
      <c r="P3312" s="10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3">
        <f t="shared" si="310"/>
        <v>42253.636863425927</v>
      </c>
      <c r="T3312" s="14">
        <f t="shared" si="311"/>
        <v>42283.636863425927</v>
      </c>
    </row>
    <row r="3313" spans="1:20" ht="4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2">
        <f t="shared" si="306"/>
        <v>1.0984</v>
      </c>
      <c r="P3313" s="10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3">
        <f t="shared" si="310"/>
        <v>42264.000115740746</v>
      </c>
      <c r="T3313" s="14">
        <f t="shared" si="311"/>
        <v>42294.000115740746</v>
      </c>
    </row>
    <row r="3314" spans="1:20" ht="4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2">
        <f t="shared" si="306"/>
        <v>1.0004</v>
      </c>
      <c r="P3314" s="10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3">
        <f t="shared" si="310"/>
        <v>42664.517893518518</v>
      </c>
      <c r="T3314" s="14">
        <f t="shared" si="311"/>
        <v>42685.625000000007</v>
      </c>
    </row>
    <row r="3315" spans="1:20" ht="4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2">
        <f t="shared" si="306"/>
        <v>1.1605000000000001</v>
      </c>
      <c r="P3315" s="10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3">
        <f t="shared" si="310"/>
        <v>42381.952743055554</v>
      </c>
      <c r="T3315" s="14">
        <f t="shared" si="311"/>
        <v>42395.750000000007</v>
      </c>
    </row>
    <row r="3316" spans="1:20" ht="4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2">
        <f t="shared" si="306"/>
        <v>2.1074999999999999</v>
      </c>
      <c r="P3316" s="10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3">
        <f t="shared" si="310"/>
        <v>42104.975821759261</v>
      </c>
      <c r="T3316" s="14">
        <f t="shared" si="311"/>
        <v>42132.545138888891</v>
      </c>
    </row>
    <row r="3317" spans="1:20" ht="4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2">
        <f t="shared" si="306"/>
        <v>1.1000000000000001</v>
      </c>
      <c r="P3317" s="10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3">
        <f t="shared" si="310"/>
        <v>42466.012048611112</v>
      </c>
      <c r="T3317" s="14">
        <f t="shared" si="311"/>
        <v>42496.012048611112</v>
      </c>
    </row>
    <row r="3318" spans="1:20" ht="80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2">
        <f t="shared" si="306"/>
        <v>1.0008673425918038</v>
      </c>
      <c r="P3318" s="10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3">
        <f t="shared" si="310"/>
        <v>41826.579571759263</v>
      </c>
      <c r="T3318" s="14">
        <f t="shared" si="311"/>
        <v>41859.287499999999</v>
      </c>
    </row>
    <row r="3319" spans="1:20" ht="4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2">
        <f t="shared" si="306"/>
        <v>1.0619047619047619</v>
      </c>
      <c r="P3319" s="10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3">
        <f t="shared" si="310"/>
        <v>42498.747962962967</v>
      </c>
      <c r="T3319" s="14">
        <f t="shared" si="311"/>
        <v>42528.747962962967</v>
      </c>
    </row>
    <row r="3320" spans="1:20" ht="32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2">
        <f t="shared" si="306"/>
        <v>1.256</v>
      </c>
      <c r="P3320" s="10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3">
        <f t="shared" si="310"/>
        <v>42431.010335648149</v>
      </c>
      <c r="T3320" s="14">
        <f t="shared" si="311"/>
        <v>42470.812500000007</v>
      </c>
    </row>
    <row r="3321" spans="1:20" ht="4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2">
        <f t="shared" si="306"/>
        <v>1.08</v>
      </c>
      <c r="P3321" s="10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3">
        <f t="shared" si="310"/>
        <v>41990.29381944445</v>
      </c>
      <c r="T3321" s="14">
        <f t="shared" si="311"/>
        <v>42035.29381944445</v>
      </c>
    </row>
    <row r="3322" spans="1:20" ht="4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2">
        <f t="shared" si="306"/>
        <v>1.01</v>
      </c>
      <c r="P3322" s="10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3">
        <f t="shared" si="310"/>
        <v>42512.75413194445</v>
      </c>
      <c r="T3322" s="14">
        <f t="shared" si="311"/>
        <v>42542.75413194445</v>
      </c>
    </row>
    <row r="3323" spans="1:20" ht="4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2">
        <f t="shared" si="306"/>
        <v>1.0740000000000001</v>
      </c>
      <c r="P3323" s="10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3">
        <f t="shared" si="310"/>
        <v>41913.808622685188</v>
      </c>
      <c r="T3323" s="14">
        <f t="shared" si="311"/>
        <v>41927.874305555561</v>
      </c>
    </row>
    <row r="3324" spans="1:20" ht="4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2">
        <f t="shared" si="306"/>
        <v>1.0151515151515151</v>
      </c>
      <c r="P3324" s="10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3">
        <f t="shared" si="310"/>
        <v>42520.718703703707</v>
      </c>
      <c r="T3324" s="14">
        <f t="shared" si="311"/>
        <v>42542.871527777781</v>
      </c>
    </row>
    <row r="3325" spans="1:20" ht="4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2">
        <f t="shared" si="306"/>
        <v>1.2589999999999999</v>
      </c>
      <c r="P3325" s="10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3">
        <f t="shared" si="310"/>
        <v>42608.074166666665</v>
      </c>
      <c r="T3325" s="14">
        <f t="shared" si="311"/>
        <v>42638.074166666665</v>
      </c>
    </row>
    <row r="3326" spans="1:20" ht="32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2">
        <f t="shared" si="306"/>
        <v>1.0166666666666666</v>
      </c>
      <c r="P3326" s="10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3">
        <f t="shared" si="310"/>
        <v>42512.291550925926</v>
      </c>
      <c r="T3326" s="14">
        <f t="shared" si="311"/>
        <v>42526.291550925926</v>
      </c>
    </row>
    <row r="3327" spans="1:20" ht="48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2">
        <f t="shared" si="306"/>
        <v>1.125</v>
      </c>
      <c r="P3327" s="10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3">
        <f t="shared" si="310"/>
        <v>42064.493946759263</v>
      </c>
      <c r="T3327" s="14">
        <f t="shared" si="311"/>
        <v>42099.452280092599</v>
      </c>
    </row>
    <row r="3328" spans="1:20" ht="4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2">
        <f t="shared" si="306"/>
        <v>1.0137499999999999</v>
      </c>
      <c r="P3328" s="10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3">
        <f t="shared" si="310"/>
        <v>42041.422511574077</v>
      </c>
      <c r="T3328" s="14">
        <f t="shared" si="311"/>
        <v>42071.380844907406</v>
      </c>
    </row>
    <row r="3329" spans="1:20" ht="4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2">
        <f t="shared" si="306"/>
        <v>1.0125</v>
      </c>
      <c r="P3329" s="10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3">
        <f t="shared" si="310"/>
        <v>42468.082939814813</v>
      </c>
      <c r="T3329" s="14">
        <f t="shared" si="311"/>
        <v>42498.082939814813</v>
      </c>
    </row>
    <row r="3330" spans="1:20" ht="4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2">
        <f t="shared" si="306"/>
        <v>1.4638888888888888</v>
      </c>
      <c r="P3330" s="10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3">
        <f t="shared" si="310"/>
        <v>41822.283368055556</v>
      </c>
      <c r="T3330" s="14">
        <f t="shared" si="311"/>
        <v>41824.75</v>
      </c>
    </row>
    <row r="3331" spans="1:20" ht="4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2">
        <f t="shared" ref="O3331:O3394" si="312">E3331/D3331</f>
        <v>1.1679999999999999</v>
      </c>
      <c r="P3331" s="10">
        <f t="shared" ref="P3331:P3394" si="313">E3331/L3331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RIGHT(N3331,LEN(N3331)-FIND("/",N3331))</f>
        <v>plays</v>
      </c>
      <c r="S3331" s="13">
        <f t="shared" ref="S3331:S3394" si="316">(J3331/86400)+25569+(-7/24)</f>
        <v>41837.031342592592</v>
      </c>
      <c r="T3331" s="14">
        <f t="shared" ref="T3331:T3394" si="317">(I3331/86400)+25569+(-7/24)</f>
        <v>41847.666666666672</v>
      </c>
    </row>
    <row r="3332" spans="1:20" ht="4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2">
        <f t="shared" si="312"/>
        <v>1.0626666666666666</v>
      </c>
      <c r="P3332" s="10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3">
        <f t="shared" si="316"/>
        <v>42065.595694444448</v>
      </c>
      <c r="T3332" s="14">
        <f t="shared" si="317"/>
        <v>42095.554027777784</v>
      </c>
    </row>
    <row r="3333" spans="1:20" ht="4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2">
        <f t="shared" si="312"/>
        <v>1.0451999999999999</v>
      </c>
      <c r="P3333" s="10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3">
        <f t="shared" si="316"/>
        <v>42248.406087962961</v>
      </c>
      <c r="T3333" s="14">
        <f t="shared" si="317"/>
        <v>42283.406087962961</v>
      </c>
    </row>
    <row r="3334" spans="1:20" ht="4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2">
        <f t="shared" si="312"/>
        <v>1</v>
      </c>
      <c r="P3334" s="10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3">
        <f t="shared" si="316"/>
        <v>41809.56863425926</v>
      </c>
      <c r="T3334" s="14">
        <f t="shared" si="317"/>
        <v>41839.56863425926</v>
      </c>
    </row>
    <row r="3335" spans="1:20" ht="4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2">
        <f t="shared" si="312"/>
        <v>1.0457142857142858</v>
      </c>
      <c r="P3335" s="10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3">
        <f t="shared" si="316"/>
        <v>42148.385185185187</v>
      </c>
      <c r="T3335" s="14">
        <f t="shared" si="317"/>
        <v>42170.385185185187</v>
      </c>
    </row>
    <row r="3336" spans="1:20" ht="32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2">
        <f t="shared" si="312"/>
        <v>1.3862051149573753</v>
      </c>
      <c r="P3336" s="10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3">
        <f t="shared" si="316"/>
        <v>42185.229421296295</v>
      </c>
      <c r="T3336" s="14">
        <f t="shared" si="317"/>
        <v>42215.229421296295</v>
      </c>
    </row>
    <row r="3337" spans="1:20" ht="48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2">
        <f t="shared" si="312"/>
        <v>1.0032000000000001</v>
      </c>
      <c r="P3337" s="10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3">
        <f t="shared" si="316"/>
        <v>41827.382476851853</v>
      </c>
      <c r="T3337" s="14">
        <f t="shared" si="317"/>
        <v>41854.666666666672</v>
      </c>
    </row>
    <row r="3338" spans="1:20" ht="4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2">
        <f t="shared" si="312"/>
        <v>1</v>
      </c>
      <c r="P3338" s="10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3">
        <f t="shared" si="316"/>
        <v>42437.10701388889</v>
      </c>
      <c r="T3338" s="14">
        <f t="shared" si="317"/>
        <v>42465.065347222226</v>
      </c>
    </row>
    <row r="3339" spans="1:20" ht="4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2">
        <f t="shared" si="312"/>
        <v>1.1020000000000001</v>
      </c>
      <c r="P3339" s="10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3">
        <f t="shared" si="316"/>
        <v>41900.990358796298</v>
      </c>
      <c r="T3339" s="14">
        <f t="shared" si="317"/>
        <v>41922.583333333336</v>
      </c>
    </row>
    <row r="3340" spans="1:20" ht="32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2">
        <f t="shared" si="312"/>
        <v>1.0218</v>
      </c>
      <c r="P3340" s="10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3">
        <f t="shared" si="316"/>
        <v>42769.283333333333</v>
      </c>
      <c r="T3340" s="14">
        <f t="shared" si="317"/>
        <v>42790.283333333333</v>
      </c>
    </row>
    <row r="3341" spans="1:20" ht="32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2">
        <f t="shared" si="312"/>
        <v>1.0435000000000001</v>
      </c>
      <c r="P3341" s="10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3">
        <f t="shared" si="316"/>
        <v>42549.37405092593</v>
      </c>
      <c r="T3341" s="14">
        <f t="shared" si="317"/>
        <v>42579.37405092593</v>
      </c>
    </row>
    <row r="3342" spans="1:20" ht="48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2">
        <f t="shared" si="312"/>
        <v>1.3816666666666666</v>
      </c>
      <c r="P3342" s="10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3">
        <f t="shared" si="316"/>
        <v>42685.682337962964</v>
      </c>
      <c r="T3342" s="14">
        <f t="shared" si="317"/>
        <v>42710.682337962964</v>
      </c>
    </row>
    <row r="3343" spans="1:20" ht="4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2">
        <f t="shared" si="312"/>
        <v>1</v>
      </c>
      <c r="P3343" s="10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3">
        <f t="shared" si="316"/>
        <v>42510.507187500007</v>
      </c>
      <c r="T3343" s="14">
        <f t="shared" si="317"/>
        <v>42533.416666666664</v>
      </c>
    </row>
    <row r="3344" spans="1:20" ht="32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2">
        <f t="shared" si="312"/>
        <v>1.0166666666666666</v>
      </c>
      <c r="P3344" s="10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3">
        <f t="shared" si="316"/>
        <v>42062.004745370374</v>
      </c>
      <c r="T3344" s="14">
        <f t="shared" si="317"/>
        <v>42094.915972222225</v>
      </c>
    </row>
    <row r="3345" spans="1:20" ht="4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2">
        <f t="shared" si="312"/>
        <v>1.7142857142857142</v>
      </c>
      <c r="P3345" s="10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3">
        <f t="shared" si="316"/>
        <v>42452.624814814822</v>
      </c>
      <c r="T3345" s="14">
        <f t="shared" si="317"/>
        <v>42473.262500000004</v>
      </c>
    </row>
    <row r="3346" spans="1:20" ht="4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2">
        <f t="shared" si="312"/>
        <v>1.0144444444444445</v>
      </c>
      <c r="P3346" s="10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3">
        <f t="shared" si="316"/>
        <v>41850.908483796295</v>
      </c>
      <c r="T3346" s="14">
        <f t="shared" si="317"/>
        <v>41880.908483796295</v>
      </c>
    </row>
    <row r="3347" spans="1:20" ht="4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2">
        <f t="shared" si="312"/>
        <v>1.3</v>
      </c>
      <c r="P3347" s="10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3">
        <f t="shared" si="316"/>
        <v>42052.814444444448</v>
      </c>
      <c r="T3347" s="14">
        <f t="shared" si="317"/>
        <v>42111.734027777777</v>
      </c>
    </row>
    <row r="3348" spans="1:20" ht="4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2">
        <f t="shared" si="312"/>
        <v>1.1000000000000001</v>
      </c>
      <c r="P3348" s="10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3">
        <f t="shared" si="316"/>
        <v>42053.732754629636</v>
      </c>
      <c r="T3348" s="14">
        <f t="shared" si="317"/>
        <v>42060.732754629636</v>
      </c>
    </row>
    <row r="3349" spans="1:20" ht="48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2">
        <f t="shared" si="312"/>
        <v>1.1944999999999999</v>
      </c>
      <c r="P3349" s="10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3">
        <f t="shared" si="316"/>
        <v>42484.259884259263</v>
      </c>
      <c r="T3349" s="14">
        <f t="shared" si="317"/>
        <v>42498.583333333336</v>
      </c>
    </row>
    <row r="3350" spans="1:20" ht="4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2">
        <f t="shared" si="312"/>
        <v>1.002909090909091</v>
      </c>
      <c r="P3350" s="10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3">
        <f t="shared" si="316"/>
        <v>42466.267129629632</v>
      </c>
      <c r="T3350" s="14">
        <f t="shared" si="317"/>
        <v>42489.874305555561</v>
      </c>
    </row>
    <row r="3351" spans="1:20" ht="4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2">
        <f t="shared" si="312"/>
        <v>1.534</v>
      </c>
      <c r="P3351" s="10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3">
        <f t="shared" si="316"/>
        <v>42512.819120370368</v>
      </c>
      <c r="T3351" s="14">
        <f t="shared" si="317"/>
        <v>42534.416666666664</v>
      </c>
    </row>
    <row r="3352" spans="1:20" ht="48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2">
        <f t="shared" si="312"/>
        <v>1.0442857142857143</v>
      </c>
      <c r="P3352" s="10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3">
        <f t="shared" si="316"/>
        <v>42302.409849537034</v>
      </c>
      <c r="T3352" s="14">
        <f t="shared" si="317"/>
        <v>42337.666666666664</v>
      </c>
    </row>
    <row r="3353" spans="1:20" ht="4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2">
        <f t="shared" si="312"/>
        <v>1.0109999999999999</v>
      </c>
      <c r="P3353" s="10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3">
        <f t="shared" si="316"/>
        <v>41806.103761574079</v>
      </c>
      <c r="T3353" s="14">
        <f t="shared" si="317"/>
        <v>41843.166666666672</v>
      </c>
    </row>
    <row r="3354" spans="1:20" ht="48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2">
        <f t="shared" si="312"/>
        <v>1.0751999999999999</v>
      </c>
      <c r="P3354" s="10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3">
        <f t="shared" si="316"/>
        <v>42495.701134259267</v>
      </c>
      <c r="T3354" s="14">
        <f t="shared" si="317"/>
        <v>42552.666666666664</v>
      </c>
    </row>
    <row r="3355" spans="1:20" ht="4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2">
        <f t="shared" si="312"/>
        <v>3.15</v>
      </c>
      <c r="P3355" s="10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3">
        <f t="shared" si="316"/>
        <v>42479.140625000007</v>
      </c>
      <c r="T3355" s="14">
        <f t="shared" si="317"/>
        <v>42492.666666666664</v>
      </c>
    </row>
    <row r="3356" spans="1:20" ht="32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2">
        <f t="shared" si="312"/>
        <v>1.0193333333333334</v>
      </c>
      <c r="P3356" s="10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3">
        <f t="shared" si="316"/>
        <v>42270.435254629636</v>
      </c>
      <c r="T3356" s="14">
        <f t="shared" si="317"/>
        <v>42305.875694444447</v>
      </c>
    </row>
    <row r="3357" spans="1:20" ht="4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2">
        <f t="shared" si="312"/>
        <v>1.2628571428571429</v>
      </c>
      <c r="P3357" s="10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3">
        <f t="shared" si="316"/>
        <v>42489.3278587963</v>
      </c>
      <c r="T3357" s="14">
        <f t="shared" si="317"/>
        <v>42500.178472222229</v>
      </c>
    </row>
    <row r="3358" spans="1:20" ht="4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2">
        <f t="shared" si="312"/>
        <v>1.014</v>
      </c>
      <c r="P3358" s="10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3">
        <f t="shared" si="316"/>
        <v>42536.523981481485</v>
      </c>
      <c r="T3358" s="14">
        <f t="shared" si="317"/>
        <v>42566.523981481485</v>
      </c>
    </row>
    <row r="3359" spans="1:20" ht="4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2">
        <f t="shared" si="312"/>
        <v>1.01</v>
      </c>
      <c r="P3359" s="10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3">
        <f t="shared" si="316"/>
        <v>41822.126273148147</v>
      </c>
      <c r="T3359" s="14">
        <f t="shared" si="317"/>
        <v>41852.126273148147</v>
      </c>
    </row>
    <row r="3360" spans="1:20" ht="4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2">
        <f t="shared" si="312"/>
        <v>1.0299</v>
      </c>
      <c r="P3360" s="10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3">
        <f t="shared" si="316"/>
        <v>41932.019432870373</v>
      </c>
      <c r="T3360" s="14">
        <f t="shared" si="317"/>
        <v>41962.061099537044</v>
      </c>
    </row>
    <row r="3361" spans="1:20" ht="32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2">
        <f t="shared" si="312"/>
        <v>1.0625</v>
      </c>
      <c r="P3361" s="10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3">
        <f t="shared" si="316"/>
        <v>42745.765439814822</v>
      </c>
      <c r="T3361" s="14">
        <f t="shared" si="317"/>
        <v>42790.765439814822</v>
      </c>
    </row>
    <row r="3362" spans="1:20" ht="32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2">
        <f t="shared" si="312"/>
        <v>1.0137777777777779</v>
      </c>
      <c r="P3362" s="10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3">
        <f t="shared" si="316"/>
        <v>42696.791006944448</v>
      </c>
      <c r="T3362" s="14">
        <f t="shared" si="317"/>
        <v>42718.374305555561</v>
      </c>
    </row>
    <row r="3363" spans="1:20" ht="48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2">
        <f t="shared" si="312"/>
        <v>1.1346000000000001</v>
      </c>
      <c r="P3363" s="10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3">
        <f t="shared" si="316"/>
        <v>41865.733680555561</v>
      </c>
      <c r="T3363" s="14">
        <f t="shared" si="317"/>
        <v>41883.374305555561</v>
      </c>
    </row>
    <row r="3364" spans="1:20" ht="4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2">
        <f t="shared" si="312"/>
        <v>2.1800000000000002</v>
      </c>
      <c r="P3364" s="10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3">
        <f t="shared" si="316"/>
        <v>42055.79996527778</v>
      </c>
      <c r="T3364" s="14">
        <f t="shared" si="317"/>
        <v>42069.913194444445</v>
      </c>
    </row>
    <row r="3365" spans="1:20" ht="4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2">
        <f t="shared" si="312"/>
        <v>1.0141935483870967</v>
      </c>
      <c r="P3365" s="10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3">
        <f t="shared" si="316"/>
        <v>41851.479687500003</v>
      </c>
      <c r="T3365" s="14">
        <f t="shared" si="317"/>
        <v>41870.375</v>
      </c>
    </row>
    <row r="3366" spans="1:20" ht="4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2">
        <f t="shared" si="312"/>
        <v>1.0593333333333332</v>
      </c>
      <c r="P3366" s="10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3">
        <f t="shared" si="316"/>
        <v>42422.685752314814</v>
      </c>
      <c r="T3366" s="14">
        <f t="shared" si="317"/>
        <v>42444.583333333336</v>
      </c>
    </row>
    <row r="3367" spans="1:20" ht="4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2">
        <f t="shared" si="312"/>
        <v>1.04</v>
      </c>
      <c r="P3367" s="10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3">
        <f t="shared" si="316"/>
        <v>42320.81009259259</v>
      </c>
      <c r="T3367" s="14">
        <f t="shared" si="317"/>
        <v>42350.81009259259</v>
      </c>
    </row>
    <row r="3368" spans="1:20" ht="4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2">
        <f t="shared" si="312"/>
        <v>2.21</v>
      </c>
      <c r="P3368" s="10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3">
        <f t="shared" si="316"/>
        <v>42106.775891203702</v>
      </c>
      <c r="T3368" s="14">
        <f t="shared" si="317"/>
        <v>42136.775891203702</v>
      </c>
    </row>
    <row r="3369" spans="1:20" ht="4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2">
        <f t="shared" si="312"/>
        <v>1.1866666666666668</v>
      </c>
      <c r="P3369" s="10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3">
        <f t="shared" si="316"/>
        <v>42192.642291666671</v>
      </c>
      <c r="T3369" s="14">
        <f t="shared" si="317"/>
        <v>42217.642291666671</v>
      </c>
    </row>
    <row r="3370" spans="1:20" ht="4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2">
        <f t="shared" si="312"/>
        <v>1.046</v>
      </c>
      <c r="P3370" s="10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3">
        <f t="shared" si="316"/>
        <v>41968.908090277779</v>
      </c>
      <c r="T3370" s="14">
        <f t="shared" si="317"/>
        <v>42004.916666666664</v>
      </c>
    </row>
    <row r="3371" spans="1:20" ht="4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2">
        <f t="shared" si="312"/>
        <v>1.0389999999999999</v>
      </c>
      <c r="P3371" s="10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3">
        <f t="shared" si="316"/>
        <v>42689.749768518523</v>
      </c>
      <c r="T3371" s="14">
        <f t="shared" si="317"/>
        <v>42749.749768518523</v>
      </c>
    </row>
    <row r="3372" spans="1:20" ht="32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2">
        <f t="shared" si="312"/>
        <v>1.1773333333333333</v>
      </c>
      <c r="P3372" s="10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3">
        <f t="shared" si="316"/>
        <v>42690.042650462965</v>
      </c>
      <c r="T3372" s="14">
        <f t="shared" si="317"/>
        <v>42721.041666666664</v>
      </c>
    </row>
    <row r="3373" spans="1:20" ht="32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2">
        <f t="shared" si="312"/>
        <v>1.385</v>
      </c>
      <c r="P3373" s="10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3">
        <f t="shared" si="316"/>
        <v>42312.582928240743</v>
      </c>
      <c r="T3373" s="14">
        <f t="shared" si="317"/>
        <v>42340.582928240743</v>
      </c>
    </row>
    <row r="3374" spans="1:20" ht="4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2">
        <f t="shared" si="312"/>
        <v>1.0349999999999999</v>
      </c>
      <c r="P3374" s="10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3">
        <f t="shared" si="316"/>
        <v>41855.256435185183</v>
      </c>
      <c r="T3374" s="14">
        <f t="shared" si="317"/>
        <v>41875.915972222225</v>
      </c>
    </row>
    <row r="3375" spans="1:20" ht="4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2">
        <f t="shared" si="312"/>
        <v>1.0024999999999999</v>
      </c>
      <c r="P3375" s="10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3">
        <f t="shared" si="316"/>
        <v>42179.562962962962</v>
      </c>
      <c r="T3375" s="14">
        <f t="shared" si="317"/>
        <v>42203.375000000007</v>
      </c>
    </row>
    <row r="3376" spans="1:20" ht="4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2">
        <f t="shared" si="312"/>
        <v>1.0657142857142856</v>
      </c>
      <c r="P3376" s="10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3">
        <f t="shared" si="316"/>
        <v>42275.44</v>
      </c>
      <c r="T3376" s="14">
        <f t="shared" si="317"/>
        <v>42305.440000000002</v>
      </c>
    </row>
    <row r="3377" spans="1:20" ht="4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2">
        <f t="shared" si="312"/>
        <v>1</v>
      </c>
      <c r="P3377" s="10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3">
        <f t="shared" si="316"/>
        <v>41765.319131944445</v>
      </c>
      <c r="T3377" s="14">
        <f t="shared" si="317"/>
        <v>41777.319131944445</v>
      </c>
    </row>
    <row r="3378" spans="1:20" ht="4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2">
        <f t="shared" si="312"/>
        <v>1.0001249999999999</v>
      </c>
      <c r="P3378" s="10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3">
        <f t="shared" si="316"/>
        <v>42059.40965277778</v>
      </c>
      <c r="T3378" s="14">
        <f t="shared" si="317"/>
        <v>42119.367986111109</v>
      </c>
    </row>
    <row r="3379" spans="1:20" ht="4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2">
        <f t="shared" si="312"/>
        <v>1.0105</v>
      </c>
      <c r="P3379" s="10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3">
        <f t="shared" si="316"/>
        <v>42053.440960648149</v>
      </c>
      <c r="T3379" s="14">
        <f t="shared" si="317"/>
        <v>42083.413888888892</v>
      </c>
    </row>
    <row r="3380" spans="1:20" ht="48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2">
        <f t="shared" si="312"/>
        <v>1.0763636363636364</v>
      </c>
      <c r="P3380" s="10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3">
        <f t="shared" si="316"/>
        <v>41858.063726851855</v>
      </c>
      <c r="T3380" s="14">
        <f t="shared" si="317"/>
        <v>41882.255555555559</v>
      </c>
    </row>
    <row r="3381" spans="1:20" ht="48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2">
        <f t="shared" si="312"/>
        <v>1.0365</v>
      </c>
      <c r="P3381" s="10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3">
        <f t="shared" si="316"/>
        <v>42225.222222222226</v>
      </c>
      <c r="T3381" s="14">
        <f t="shared" si="317"/>
        <v>42242.666666666664</v>
      </c>
    </row>
    <row r="3382" spans="1:20" ht="48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2">
        <f t="shared" si="312"/>
        <v>1.0443333333333333</v>
      </c>
      <c r="P3382" s="10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3">
        <f t="shared" si="316"/>
        <v>41937.661782407413</v>
      </c>
      <c r="T3382" s="14">
        <f t="shared" si="317"/>
        <v>41972.703449074077</v>
      </c>
    </row>
    <row r="3383" spans="1:20" ht="4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2">
        <f t="shared" si="312"/>
        <v>1.0225</v>
      </c>
      <c r="P3383" s="10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3">
        <f t="shared" si="316"/>
        <v>42043.893321759264</v>
      </c>
      <c r="T3383" s="14">
        <f t="shared" si="317"/>
        <v>42073.851655092592</v>
      </c>
    </row>
    <row r="3384" spans="1:20" ht="48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2">
        <f t="shared" si="312"/>
        <v>1.0074285714285713</v>
      </c>
      <c r="P3384" s="10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3">
        <f t="shared" si="316"/>
        <v>42559.139537037037</v>
      </c>
      <c r="T3384" s="14">
        <f t="shared" si="317"/>
        <v>42583.665972222225</v>
      </c>
    </row>
    <row r="3385" spans="1:20" ht="4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2">
        <f t="shared" si="312"/>
        <v>1.1171428571428572</v>
      </c>
      <c r="P3385" s="10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3">
        <f t="shared" si="316"/>
        <v>42524.490972222229</v>
      </c>
      <c r="T3385" s="14">
        <f t="shared" si="317"/>
        <v>42544.490972222229</v>
      </c>
    </row>
    <row r="3386" spans="1:20" ht="4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2">
        <f t="shared" si="312"/>
        <v>1.0001100000000001</v>
      </c>
      <c r="P3386" s="10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3">
        <f t="shared" si="316"/>
        <v>42291.79592592593</v>
      </c>
      <c r="T3386" s="14">
        <f t="shared" si="317"/>
        <v>42328.833333333336</v>
      </c>
    </row>
    <row r="3387" spans="1:20" ht="4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2">
        <f t="shared" si="312"/>
        <v>1</v>
      </c>
      <c r="P3387" s="10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3">
        <f t="shared" si="316"/>
        <v>41953.575833333336</v>
      </c>
      <c r="T3387" s="14">
        <f t="shared" si="317"/>
        <v>41983.575833333336</v>
      </c>
    </row>
    <row r="3388" spans="1:20" ht="4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2">
        <f t="shared" si="312"/>
        <v>1.05</v>
      </c>
      <c r="P3388" s="10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3">
        <f t="shared" si="316"/>
        <v>41946.353078703709</v>
      </c>
      <c r="T3388" s="14">
        <f t="shared" si="317"/>
        <v>41976.353078703709</v>
      </c>
    </row>
    <row r="3389" spans="1:20" ht="48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2">
        <f t="shared" si="312"/>
        <v>1.1686666666666667</v>
      </c>
      <c r="P3389" s="10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3">
        <f t="shared" si="316"/>
        <v>41947.470925925933</v>
      </c>
      <c r="T3389" s="14">
        <f t="shared" si="317"/>
        <v>41987.470925925933</v>
      </c>
    </row>
    <row r="3390" spans="1:20" ht="48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2">
        <f t="shared" si="312"/>
        <v>1.038</v>
      </c>
      <c r="P3390" s="10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3">
        <f t="shared" si="316"/>
        <v>42143.169456018521</v>
      </c>
      <c r="T3390" s="14">
        <f t="shared" si="317"/>
        <v>42173.169456018521</v>
      </c>
    </row>
    <row r="3391" spans="1:20" ht="4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2">
        <f t="shared" si="312"/>
        <v>1.145</v>
      </c>
      <c r="P3391" s="10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3">
        <f t="shared" si="316"/>
        <v>42494.271782407413</v>
      </c>
      <c r="T3391" s="14">
        <f t="shared" si="317"/>
        <v>42524.271782407413</v>
      </c>
    </row>
    <row r="3392" spans="1:20" ht="48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2">
        <f t="shared" si="312"/>
        <v>1.024</v>
      </c>
      <c r="P3392" s="10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3">
        <f t="shared" si="316"/>
        <v>41815.483159722229</v>
      </c>
      <c r="T3392" s="14">
        <f t="shared" si="317"/>
        <v>41830.483159722229</v>
      </c>
    </row>
    <row r="3393" spans="1:20" ht="4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2">
        <f t="shared" si="312"/>
        <v>2.23</v>
      </c>
      <c r="P3393" s="10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3">
        <f t="shared" si="316"/>
        <v>41830.254027777781</v>
      </c>
      <c r="T3393" s="14">
        <f t="shared" si="317"/>
        <v>41859.644444444442</v>
      </c>
    </row>
    <row r="3394" spans="1:20" ht="4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2">
        <f t="shared" si="312"/>
        <v>1</v>
      </c>
      <c r="P3394" s="10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3">
        <f t="shared" si="316"/>
        <v>42446.553877314822</v>
      </c>
      <c r="T3394" s="14">
        <f t="shared" si="317"/>
        <v>42496.553877314822</v>
      </c>
    </row>
    <row r="3395" spans="1:20" ht="4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2">
        <f t="shared" ref="O3395:O3458" si="318">E3395/D3395</f>
        <v>1.0580000000000001</v>
      </c>
      <c r="P3395" s="10">
        <f t="shared" ref="P3395:P3458" si="319">E3395/L3395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RIGHT(N3395,LEN(N3395)-FIND("/",N3395))</f>
        <v>plays</v>
      </c>
      <c r="S3395" s="13">
        <f t="shared" ref="S3395:S3458" si="322">(J3395/86400)+25569+(-7/24)</f>
        <v>41923.629976851858</v>
      </c>
      <c r="T3395" s="14">
        <f t="shared" ref="T3395:T3458" si="323">(I3395/86400)+25569+(-7/24)</f>
        <v>41948.740277777782</v>
      </c>
    </row>
    <row r="3396" spans="1:20" ht="4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2">
        <f t="shared" si="318"/>
        <v>1.4236363636363636</v>
      </c>
      <c r="P3396" s="10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3">
        <f t="shared" si="322"/>
        <v>41817.303761574076</v>
      </c>
      <c r="T3396" s="14">
        <f t="shared" si="323"/>
        <v>41847.303761574076</v>
      </c>
    </row>
    <row r="3397" spans="1:20" ht="32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2">
        <f t="shared" si="318"/>
        <v>1.84</v>
      </c>
      <c r="P3397" s="10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3">
        <f t="shared" si="322"/>
        <v>42140.420648148145</v>
      </c>
      <c r="T3397" s="14">
        <f t="shared" si="323"/>
        <v>42154.465277777781</v>
      </c>
    </row>
    <row r="3398" spans="1:20" ht="4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2">
        <f t="shared" si="318"/>
        <v>1.0433333333333332</v>
      </c>
      <c r="P3398" s="10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3">
        <f t="shared" si="322"/>
        <v>41764.154965277783</v>
      </c>
      <c r="T3398" s="14">
        <f t="shared" si="323"/>
        <v>41790.874305555561</v>
      </c>
    </row>
    <row r="3399" spans="1:20" ht="32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2">
        <f t="shared" si="318"/>
        <v>1.1200000000000001</v>
      </c>
      <c r="P3399" s="10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3">
        <f t="shared" si="322"/>
        <v>42378.186678240738</v>
      </c>
      <c r="T3399" s="14">
        <f t="shared" si="323"/>
        <v>42418.625000000007</v>
      </c>
    </row>
    <row r="3400" spans="1:20" ht="4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2">
        <f t="shared" si="318"/>
        <v>1.1107499999999999</v>
      </c>
      <c r="P3400" s="10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3">
        <f t="shared" si="322"/>
        <v>41941.460370370369</v>
      </c>
      <c r="T3400" s="14">
        <f t="shared" si="323"/>
        <v>41964.416666666664</v>
      </c>
    </row>
    <row r="3401" spans="1:20" ht="4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2">
        <f t="shared" si="318"/>
        <v>1.0375000000000001</v>
      </c>
      <c r="P3401" s="10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3">
        <f t="shared" si="322"/>
        <v>42026.62876157408</v>
      </c>
      <c r="T3401" s="14">
        <f t="shared" si="323"/>
        <v>42056.62876157408</v>
      </c>
    </row>
    <row r="3402" spans="1:20" ht="4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2">
        <f t="shared" si="318"/>
        <v>1.0041</v>
      </c>
      <c r="P3402" s="10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3">
        <f t="shared" si="322"/>
        <v>41834.662199074075</v>
      </c>
      <c r="T3402" s="14">
        <f t="shared" si="323"/>
        <v>41879.662199074075</v>
      </c>
    </row>
    <row r="3403" spans="1:20" ht="48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2">
        <f t="shared" si="318"/>
        <v>1.0186206896551724</v>
      </c>
      <c r="P3403" s="10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3">
        <f t="shared" si="322"/>
        <v>42193.432245370372</v>
      </c>
      <c r="T3403" s="14">
        <f t="shared" si="323"/>
        <v>42223.432245370372</v>
      </c>
    </row>
    <row r="3404" spans="1:20" ht="4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2">
        <f t="shared" si="318"/>
        <v>1.0976666666666666</v>
      </c>
      <c r="P3404" s="10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3">
        <f t="shared" si="322"/>
        <v>42290.326886574076</v>
      </c>
      <c r="T3404" s="14">
        <f t="shared" si="323"/>
        <v>42319.813194444447</v>
      </c>
    </row>
    <row r="3405" spans="1:20" ht="48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2">
        <f t="shared" si="318"/>
        <v>1</v>
      </c>
      <c r="P3405" s="10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3">
        <f t="shared" si="322"/>
        <v>42150.170416666668</v>
      </c>
      <c r="T3405" s="14">
        <f t="shared" si="323"/>
        <v>42180.170416666668</v>
      </c>
    </row>
    <row r="3406" spans="1:20" ht="48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2">
        <f t="shared" si="318"/>
        <v>1.22</v>
      </c>
      <c r="P3406" s="10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3">
        <f t="shared" si="322"/>
        <v>42152.211828703708</v>
      </c>
      <c r="T3406" s="14">
        <f t="shared" si="323"/>
        <v>42172.211828703708</v>
      </c>
    </row>
    <row r="3407" spans="1:20" ht="4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2">
        <f t="shared" si="318"/>
        <v>1.3757142857142857</v>
      </c>
      <c r="P3407" s="10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3">
        <f t="shared" si="322"/>
        <v>42409.725532407414</v>
      </c>
      <c r="T3407" s="14">
        <f t="shared" si="323"/>
        <v>42430.707638888889</v>
      </c>
    </row>
    <row r="3408" spans="1:20" ht="32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2">
        <f t="shared" si="318"/>
        <v>1.0031000000000001</v>
      </c>
      <c r="P3408" s="10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3">
        <f t="shared" si="322"/>
        <v>41791.201111111113</v>
      </c>
      <c r="T3408" s="14">
        <f t="shared" si="323"/>
        <v>41836.201111111113</v>
      </c>
    </row>
    <row r="3409" spans="1:20" ht="64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2">
        <f t="shared" si="318"/>
        <v>1.071</v>
      </c>
      <c r="P3409" s="10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3">
        <f t="shared" si="322"/>
        <v>41796.130659722221</v>
      </c>
      <c r="T3409" s="14">
        <f t="shared" si="323"/>
        <v>41826.130659722221</v>
      </c>
    </row>
    <row r="3410" spans="1:20" ht="4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2">
        <f t="shared" si="318"/>
        <v>2.11</v>
      </c>
      <c r="P3410" s="10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3">
        <f t="shared" si="322"/>
        <v>41808.700277777782</v>
      </c>
      <c r="T3410" s="14">
        <f t="shared" si="323"/>
        <v>41838.700277777782</v>
      </c>
    </row>
    <row r="3411" spans="1:20" ht="4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2">
        <f t="shared" si="318"/>
        <v>1.236</v>
      </c>
      <c r="P3411" s="10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3">
        <f t="shared" si="322"/>
        <v>42544.522662037038</v>
      </c>
      <c r="T3411" s="14">
        <f t="shared" si="323"/>
        <v>42582.581944444442</v>
      </c>
    </row>
    <row r="3412" spans="1:20" ht="4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2">
        <f t="shared" si="318"/>
        <v>1.085</v>
      </c>
      <c r="P3412" s="10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3">
        <f t="shared" si="322"/>
        <v>42499.749884259261</v>
      </c>
      <c r="T3412" s="14">
        <f t="shared" si="323"/>
        <v>42527.000000000007</v>
      </c>
    </row>
    <row r="3413" spans="1:20" ht="4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2">
        <f t="shared" si="318"/>
        <v>1.0356666666666667</v>
      </c>
      <c r="P3413" s="10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3">
        <f t="shared" si="322"/>
        <v>42264.731157407405</v>
      </c>
      <c r="T3413" s="14">
        <f t="shared" si="323"/>
        <v>42284.731157407405</v>
      </c>
    </row>
    <row r="3414" spans="1:20" ht="4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2">
        <f t="shared" si="318"/>
        <v>1</v>
      </c>
      <c r="P3414" s="10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3">
        <f t="shared" si="322"/>
        <v>41879.667384259265</v>
      </c>
      <c r="T3414" s="14">
        <f t="shared" si="323"/>
        <v>41909.667384259265</v>
      </c>
    </row>
    <row r="3415" spans="1:20" ht="48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2">
        <f t="shared" si="318"/>
        <v>1.3</v>
      </c>
      <c r="P3415" s="10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3">
        <f t="shared" si="322"/>
        <v>42053.441412037042</v>
      </c>
      <c r="T3415" s="14">
        <f t="shared" si="323"/>
        <v>42062.915972222225</v>
      </c>
    </row>
    <row r="3416" spans="1:20" ht="4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2">
        <f t="shared" si="318"/>
        <v>1.0349999999999999</v>
      </c>
      <c r="P3416" s="10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3">
        <f t="shared" si="322"/>
        <v>42675.540798611117</v>
      </c>
      <c r="T3416" s="14">
        <f t="shared" si="323"/>
        <v>42705.040972222225</v>
      </c>
    </row>
    <row r="3417" spans="1:20" ht="32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2">
        <f t="shared" si="318"/>
        <v>1</v>
      </c>
      <c r="P3417" s="10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3">
        <f t="shared" si="322"/>
        <v>42466.852500000001</v>
      </c>
      <c r="T3417" s="14">
        <f t="shared" si="323"/>
        <v>42477.687500000007</v>
      </c>
    </row>
    <row r="3418" spans="1:20" ht="48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2">
        <f t="shared" si="318"/>
        <v>1.196</v>
      </c>
      <c r="P3418" s="10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3">
        <f t="shared" si="322"/>
        <v>42089.120891203704</v>
      </c>
      <c r="T3418" s="14">
        <f t="shared" si="323"/>
        <v>42117.479166666664</v>
      </c>
    </row>
    <row r="3419" spans="1:20" ht="4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2">
        <f t="shared" si="318"/>
        <v>1.0000058823529412</v>
      </c>
      <c r="P3419" s="10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3">
        <f t="shared" si="322"/>
        <v>41894.622083333335</v>
      </c>
      <c r="T3419" s="14">
        <f t="shared" si="323"/>
        <v>41937.738194444442</v>
      </c>
    </row>
    <row r="3420" spans="1:20" ht="4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2">
        <f t="shared" si="318"/>
        <v>1.00875</v>
      </c>
      <c r="P3420" s="10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3">
        <f t="shared" si="322"/>
        <v>41752.542905092596</v>
      </c>
      <c r="T3420" s="14">
        <f t="shared" si="323"/>
        <v>41782.542905092596</v>
      </c>
    </row>
    <row r="3421" spans="1:20" ht="64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2">
        <f t="shared" si="318"/>
        <v>1.0654545454545454</v>
      </c>
      <c r="P3421" s="10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3">
        <f t="shared" si="322"/>
        <v>42448.529918981483</v>
      </c>
      <c r="T3421" s="14">
        <f t="shared" si="323"/>
        <v>42466.604166666664</v>
      </c>
    </row>
    <row r="3422" spans="1:20" ht="4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2">
        <f t="shared" si="318"/>
        <v>1.38</v>
      </c>
      <c r="P3422" s="10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3">
        <f t="shared" si="322"/>
        <v>42404.798634259263</v>
      </c>
      <c r="T3422" s="14">
        <f t="shared" si="323"/>
        <v>42413.708333333336</v>
      </c>
    </row>
    <row r="3423" spans="1:20" ht="4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2">
        <f t="shared" si="318"/>
        <v>1.0115000000000001</v>
      </c>
      <c r="P3423" s="10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3">
        <f t="shared" si="322"/>
        <v>42037.499571759261</v>
      </c>
      <c r="T3423" s="14">
        <f t="shared" si="323"/>
        <v>42067.499571759261</v>
      </c>
    </row>
    <row r="3424" spans="1:20" ht="4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2">
        <f t="shared" si="318"/>
        <v>1.091</v>
      </c>
      <c r="P3424" s="10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3">
        <f t="shared" si="322"/>
        <v>42323.270555555559</v>
      </c>
      <c r="T3424" s="14">
        <f t="shared" si="323"/>
        <v>42351.708333333336</v>
      </c>
    </row>
    <row r="3425" spans="1:20" ht="4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2">
        <f t="shared" si="318"/>
        <v>1.4</v>
      </c>
      <c r="P3425" s="10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3">
        <f t="shared" si="322"/>
        <v>42088.619687500002</v>
      </c>
      <c r="T3425" s="14">
        <f t="shared" si="323"/>
        <v>42118.619687500002</v>
      </c>
    </row>
    <row r="3426" spans="1:20" ht="4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2">
        <f t="shared" si="318"/>
        <v>1.0358333333333334</v>
      </c>
      <c r="P3426" s="10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3">
        <f t="shared" si="322"/>
        <v>42018.385231481479</v>
      </c>
      <c r="T3426" s="14">
        <f t="shared" si="323"/>
        <v>42039.999305555561</v>
      </c>
    </row>
    <row r="3427" spans="1:20" ht="4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2">
        <f t="shared" si="318"/>
        <v>1.0297033333333332</v>
      </c>
      <c r="P3427" s="10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3">
        <f t="shared" si="322"/>
        <v>41884.325648148151</v>
      </c>
      <c r="T3427" s="14">
        <f t="shared" si="323"/>
        <v>41916.325648148151</v>
      </c>
    </row>
    <row r="3428" spans="1:20" ht="4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2">
        <f t="shared" si="318"/>
        <v>1.0813333333333333</v>
      </c>
      <c r="P3428" s="10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3">
        <f t="shared" si="322"/>
        <v>41883.765081018522</v>
      </c>
      <c r="T3428" s="14">
        <f t="shared" si="323"/>
        <v>41902.791666666672</v>
      </c>
    </row>
    <row r="3429" spans="1:20" ht="4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2">
        <f t="shared" si="318"/>
        <v>1</v>
      </c>
      <c r="P3429" s="10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3">
        <f t="shared" si="322"/>
        <v>41792.35361111111</v>
      </c>
      <c r="T3429" s="14">
        <f t="shared" si="323"/>
        <v>41822.35361111111</v>
      </c>
    </row>
    <row r="3430" spans="1:20" ht="4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2">
        <f t="shared" si="318"/>
        <v>1.0275000000000001</v>
      </c>
      <c r="P3430" s="10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3">
        <f t="shared" si="322"/>
        <v>42038.428784722222</v>
      </c>
      <c r="T3430" s="14">
        <f t="shared" si="323"/>
        <v>42063.416666666664</v>
      </c>
    </row>
    <row r="3431" spans="1:20" ht="4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2">
        <f t="shared" si="318"/>
        <v>1.3</v>
      </c>
      <c r="P3431" s="10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3">
        <f t="shared" si="322"/>
        <v>42661.729872685188</v>
      </c>
      <c r="T3431" s="14">
        <f t="shared" si="323"/>
        <v>42675.729872685188</v>
      </c>
    </row>
    <row r="3432" spans="1:20" ht="4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2">
        <f t="shared" si="318"/>
        <v>1.0854949999999999</v>
      </c>
      <c r="P3432" s="10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3">
        <f t="shared" si="322"/>
        <v>41820.653946759259</v>
      </c>
      <c r="T3432" s="14">
        <f t="shared" si="323"/>
        <v>41850.653946759259</v>
      </c>
    </row>
    <row r="3433" spans="1:20" ht="4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2">
        <f t="shared" si="318"/>
        <v>1</v>
      </c>
      <c r="P3433" s="10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3">
        <f t="shared" si="322"/>
        <v>41839.43927083334</v>
      </c>
      <c r="T3433" s="14">
        <f t="shared" si="323"/>
        <v>41869.43927083334</v>
      </c>
    </row>
    <row r="3434" spans="1:20" ht="4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2">
        <f t="shared" si="318"/>
        <v>1.0965</v>
      </c>
      <c r="P3434" s="10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3">
        <f t="shared" si="322"/>
        <v>42380.289513888893</v>
      </c>
      <c r="T3434" s="14">
        <f t="shared" si="323"/>
        <v>42405.625000000007</v>
      </c>
    </row>
    <row r="3435" spans="1:20" ht="4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2">
        <f t="shared" si="318"/>
        <v>1.0026315789473683</v>
      </c>
      <c r="P3435" s="10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3">
        <f t="shared" si="322"/>
        <v>41775.771469907406</v>
      </c>
      <c r="T3435" s="14">
        <f t="shared" si="323"/>
        <v>41806.833333333336</v>
      </c>
    </row>
    <row r="3436" spans="1:20" ht="4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2">
        <f t="shared" si="318"/>
        <v>1.0555000000000001</v>
      </c>
      <c r="P3436" s="10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3">
        <f t="shared" si="322"/>
        <v>41800.088761574072</v>
      </c>
      <c r="T3436" s="14">
        <f t="shared" si="323"/>
        <v>41830.088761574072</v>
      </c>
    </row>
    <row r="3437" spans="1:20" ht="4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2">
        <f t="shared" si="318"/>
        <v>1.1200000000000001</v>
      </c>
      <c r="P3437" s="10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3">
        <f t="shared" si="322"/>
        <v>42572.325150462966</v>
      </c>
      <c r="T3437" s="14">
        <f t="shared" si="323"/>
        <v>42588.833333333336</v>
      </c>
    </row>
    <row r="3438" spans="1:20" ht="4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2">
        <f t="shared" si="318"/>
        <v>1.0589999999999999</v>
      </c>
      <c r="P3438" s="10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3">
        <f t="shared" si="322"/>
        <v>41851.249918981484</v>
      </c>
      <c r="T3438" s="14">
        <f t="shared" si="323"/>
        <v>41872.394444444442</v>
      </c>
    </row>
    <row r="3439" spans="1:20" ht="48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2">
        <f t="shared" si="318"/>
        <v>1.01</v>
      </c>
      <c r="P3439" s="10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3">
        <f t="shared" si="322"/>
        <v>42205.419212962966</v>
      </c>
      <c r="T3439" s="14">
        <f t="shared" si="323"/>
        <v>42235.419212962966</v>
      </c>
    </row>
    <row r="3440" spans="1:20" ht="4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2">
        <f t="shared" si="318"/>
        <v>1.042</v>
      </c>
      <c r="P3440" s="10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3">
        <f t="shared" si="322"/>
        <v>42100.636192129634</v>
      </c>
      <c r="T3440" s="14">
        <f t="shared" si="323"/>
        <v>42126.583333333336</v>
      </c>
    </row>
    <row r="3441" spans="1:20" ht="32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2">
        <f t="shared" si="318"/>
        <v>1.3467833333333334</v>
      </c>
      <c r="P3441" s="10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3">
        <f t="shared" si="322"/>
        <v>42374.619560185187</v>
      </c>
      <c r="T3441" s="14">
        <f t="shared" si="323"/>
        <v>42387.915972222225</v>
      </c>
    </row>
    <row r="3442" spans="1:20" ht="4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2">
        <f t="shared" si="318"/>
        <v>1.052184</v>
      </c>
      <c r="P3442" s="10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3">
        <f t="shared" si="322"/>
        <v>41808.831342592595</v>
      </c>
      <c r="T3442" s="14">
        <f t="shared" si="323"/>
        <v>41831.385416666672</v>
      </c>
    </row>
    <row r="3443" spans="1:20" ht="4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2">
        <f t="shared" si="318"/>
        <v>1.026</v>
      </c>
      <c r="P3443" s="10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3">
        <f t="shared" si="322"/>
        <v>42294.137974537043</v>
      </c>
      <c r="T3443" s="14">
        <f t="shared" si="323"/>
        <v>42321.553472222229</v>
      </c>
    </row>
    <row r="3444" spans="1:20" ht="48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2">
        <f t="shared" si="318"/>
        <v>1</v>
      </c>
      <c r="P3444" s="10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3">
        <f t="shared" si="322"/>
        <v>42124.549444444448</v>
      </c>
      <c r="T3444" s="14">
        <f t="shared" si="323"/>
        <v>42154.549444444448</v>
      </c>
    </row>
    <row r="3445" spans="1:20" ht="4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2">
        <f t="shared" si="318"/>
        <v>1.855</v>
      </c>
      <c r="P3445" s="10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3">
        <f t="shared" si="322"/>
        <v>41861.233171296299</v>
      </c>
      <c r="T3445" s="14">
        <f t="shared" si="323"/>
        <v>41891.233171296299</v>
      </c>
    </row>
    <row r="3446" spans="1:20" ht="4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2">
        <f t="shared" si="318"/>
        <v>2.89</v>
      </c>
      <c r="P3446" s="10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3">
        <f t="shared" si="322"/>
        <v>42520.999837962961</v>
      </c>
      <c r="T3446" s="14">
        <f t="shared" si="323"/>
        <v>42529.290972222225</v>
      </c>
    </row>
    <row r="3447" spans="1:20" ht="4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2">
        <f t="shared" si="318"/>
        <v>1</v>
      </c>
      <c r="P3447" s="10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3">
        <f t="shared" si="322"/>
        <v>42272.238842592596</v>
      </c>
      <c r="T3447" s="14">
        <f t="shared" si="323"/>
        <v>42300.238842592596</v>
      </c>
    </row>
    <row r="3448" spans="1:20" ht="48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2">
        <f t="shared" si="318"/>
        <v>1.0820000000000001</v>
      </c>
      <c r="P3448" s="10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3">
        <f t="shared" si="322"/>
        <v>42016.540798611117</v>
      </c>
      <c r="T3448" s="14">
        <f t="shared" si="323"/>
        <v>42040.222222222226</v>
      </c>
    </row>
    <row r="3449" spans="1:20" ht="32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2">
        <f t="shared" si="318"/>
        <v>1.0780000000000001</v>
      </c>
      <c r="P3449" s="10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3">
        <f t="shared" si="322"/>
        <v>42402.597361111119</v>
      </c>
      <c r="T3449" s="14">
        <f t="shared" si="323"/>
        <v>42447.555694444447</v>
      </c>
    </row>
    <row r="3450" spans="1:20" ht="4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2">
        <f t="shared" si="318"/>
        <v>1.0976190476190477</v>
      </c>
      <c r="P3450" s="10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3">
        <f t="shared" si="322"/>
        <v>41959.827418981484</v>
      </c>
      <c r="T3450" s="14">
        <f t="shared" si="323"/>
        <v>41989.827418981484</v>
      </c>
    </row>
    <row r="3451" spans="1:20" ht="4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2">
        <f t="shared" si="318"/>
        <v>1.70625</v>
      </c>
      <c r="P3451" s="10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3">
        <f t="shared" si="322"/>
        <v>42531.76085648148</v>
      </c>
      <c r="T3451" s="14">
        <f t="shared" si="323"/>
        <v>42559.875000000007</v>
      </c>
    </row>
    <row r="3452" spans="1:20" ht="4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2">
        <f t="shared" si="318"/>
        <v>1.52</v>
      </c>
      <c r="P3452" s="10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3">
        <f t="shared" si="322"/>
        <v>42036.412858796299</v>
      </c>
      <c r="T3452" s="14">
        <f t="shared" si="323"/>
        <v>42096.371192129627</v>
      </c>
    </row>
    <row r="3453" spans="1:20" ht="4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2">
        <f t="shared" si="318"/>
        <v>1.0123076923076924</v>
      </c>
      <c r="P3453" s="10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3">
        <f t="shared" si="322"/>
        <v>42088.432025462964</v>
      </c>
      <c r="T3453" s="14">
        <f t="shared" si="323"/>
        <v>42115.432025462964</v>
      </c>
    </row>
    <row r="3454" spans="1:20" ht="4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2">
        <f t="shared" si="318"/>
        <v>1.532</v>
      </c>
      <c r="P3454" s="10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3">
        <f t="shared" si="322"/>
        <v>41820.34752314815</v>
      </c>
      <c r="T3454" s="14">
        <f t="shared" si="323"/>
        <v>41842.874305555561</v>
      </c>
    </row>
    <row r="3455" spans="1:20" ht="4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2">
        <f t="shared" si="318"/>
        <v>1.2833333333333334</v>
      </c>
      <c r="P3455" s="10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3">
        <f t="shared" si="322"/>
        <v>42535.686990740745</v>
      </c>
      <c r="T3455" s="14">
        <f t="shared" si="323"/>
        <v>42595.686990740745</v>
      </c>
    </row>
    <row r="3456" spans="1:20" ht="48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2">
        <f t="shared" si="318"/>
        <v>1.0071428571428571</v>
      </c>
      <c r="P3456" s="10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3">
        <f t="shared" si="322"/>
        <v>41821.40693287037</v>
      </c>
      <c r="T3456" s="14">
        <f t="shared" si="323"/>
        <v>41851.40693287037</v>
      </c>
    </row>
    <row r="3457" spans="1:20" ht="48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2">
        <f t="shared" si="318"/>
        <v>1.0065</v>
      </c>
      <c r="P3457" s="10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3">
        <f t="shared" si="322"/>
        <v>42626.458645833336</v>
      </c>
      <c r="T3457" s="14">
        <f t="shared" si="323"/>
        <v>42656.458645833336</v>
      </c>
    </row>
    <row r="3458" spans="1:20" ht="4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2">
        <f t="shared" si="318"/>
        <v>1.913</v>
      </c>
      <c r="P3458" s="10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3">
        <f t="shared" si="322"/>
        <v>41820.913969907408</v>
      </c>
      <c r="T3458" s="14">
        <f t="shared" si="323"/>
        <v>41851.999305555561</v>
      </c>
    </row>
    <row r="3459" spans="1:20" ht="32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2">
        <f t="shared" ref="O3459:O3522" si="324">E3459/D3459</f>
        <v>1.4019999999999999</v>
      </c>
      <c r="P3459" s="10">
        <f t="shared" ref="P3459:P3522" si="325">E3459/L3459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RIGHT(N3459,LEN(N3459)-FIND("/",N3459))</f>
        <v>plays</v>
      </c>
      <c r="S3459" s="13">
        <f t="shared" ref="S3459:S3522" si="328">(J3459/86400)+25569+(-7/24)</f>
        <v>42016.415011574078</v>
      </c>
      <c r="T3459" s="14">
        <f t="shared" ref="T3459:T3522" si="329">(I3459/86400)+25569+(-7/24)</f>
        <v>42046.957638888889</v>
      </c>
    </row>
    <row r="3460" spans="1:20" ht="4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2">
        <f t="shared" si="324"/>
        <v>1.2433537832310839</v>
      </c>
      <c r="P3460" s="10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3">
        <f t="shared" si="328"/>
        <v>42010.910914351851</v>
      </c>
      <c r="T3460" s="14">
        <f t="shared" si="329"/>
        <v>42037.893750000003</v>
      </c>
    </row>
    <row r="3461" spans="1:20" ht="4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2">
        <f t="shared" si="324"/>
        <v>1.262</v>
      </c>
      <c r="P3461" s="10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3">
        <f t="shared" si="328"/>
        <v>42480.188194444447</v>
      </c>
      <c r="T3461" s="14">
        <f t="shared" si="329"/>
        <v>42510.188194444447</v>
      </c>
    </row>
    <row r="3462" spans="1:20" ht="4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2">
        <f t="shared" si="324"/>
        <v>1.9</v>
      </c>
      <c r="P3462" s="10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3">
        <f t="shared" si="328"/>
        <v>41852.235555555562</v>
      </c>
      <c r="T3462" s="14">
        <f t="shared" si="329"/>
        <v>41866.235555555562</v>
      </c>
    </row>
    <row r="3463" spans="1:20" ht="4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2">
        <f t="shared" si="324"/>
        <v>1.39</v>
      </c>
      <c r="P3463" s="10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3">
        <f t="shared" si="328"/>
        <v>42643.341192129628</v>
      </c>
      <c r="T3463" s="14">
        <f t="shared" si="329"/>
        <v>42671.833333333336</v>
      </c>
    </row>
    <row r="3464" spans="1:20" ht="4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2">
        <f t="shared" si="324"/>
        <v>2.02</v>
      </c>
      <c r="P3464" s="10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3">
        <f t="shared" si="328"/>
        <v>42179.606805555559</v>
      </c>
      <c r="T3464" s="14">
        <f t="shared" si="329"/>
        <v>42195.458333333336</v>
      </c>
    </row>
    <row r="3465" spans="1:20" ht="4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2">
        <f t="shared" si="324"/>
        <v>1.0338000000000001</v>
      </c>
      <c r="P3465" s="10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3">
        <f t="shared" si="328"/>
        <v>42612.627141203709</v>
      </c>
      <c r="T3465" s="14">
        <f t="shared" si="329"/>
        <v>42653.874305555561</v>
      </c>
    </row>
    <row r="3466" spans="1:20" ht="48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2">
        <f t="shared" si="324"/>
        <v>1.023236</v>
      </c>
      <c r="P3466" s="10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3">
        <f t="shared" si="328"/>
        <v>42574.838391203702</v>
      </c>
      <c r="T3466" s="14">
        <f t="shared" si="329"/>
        <v>42604.838391203702</v>
      </c>
    </row>
    <row r="3467" spans="1:20" ht="4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2">
        <f t="shared" si="324"/>
        <v>1.03</v>
      </c>
      <c r="P3467" s="10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3">
        <f t="shared" si="328"/>
        <v>42200.334166666667</v>
      </c>
      <c r="T3467" s="14">
        <f t="shared" si="329"/>
        <v>42225.375000000007</v>
      </c>
    </row>
    <row r="3468" spans="1:20" ht="32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2">
        <f t="shared" si="324"/>
        <v>1.2714285714285714</v>
      </c>
      <c r="P3468" s="10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3">
        <f t="shared" si="328"/>
        <v>42419.727430555555</v>
      </c>
      <c r="T3468" s="14">
        <f t="shared" si="329"/>
        <v>42479.685763888891</v>
      </c>
    </row>
    <row r="3469" spans="1:20" ht="16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2">
        <f t="shared" si="324"/>
        <v>1.01</v>
      </c>
      <c r="P3469" s="10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3">
        <f t="shared" si="328"/>
        <v>42053.38</v>
      </c>
      <c r="T3469" s="14">
        <f t="shared" si="329"/>
        <v>42083.33833333334</v>
      </c>
    </row>
    <row r="3470" spans="1:20" ht="4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2">
        <f t="shared" si="324"/>
        <v>1.2178</v>
      </c>
      <c r="P3470" s="10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3">
        <f t="shared" si="328"/>
        <v>42605.473715277782</v>
      </c>
      <c r="T3470" s="14">
        <f t="shared" si="329"/>
        <v>42633.833333333336</v>
      </c>
    </row>
    <row r="3471" spans="1:20" ht="48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2">
        <f t="shared" si="324"/>
        <v>1.1339285714285714</v>
      </c>
      <c r="P3471" s="10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3">
        <f t="shared" si="328"/>
        <v>42458.350057870375</v>
      </c>
      <c r="T3471" s="14">
        <f t="shared" si="329"/>
        <v>42488.350057870375</v>
      </c>
    </row>
    <row r="3472" spans="1:20" ht="32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2">
        <f t="shared" si="324"/>
        <v>1.5</v>
      </c>
      <c r="P3472" s="10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3">
        <f t="shared" si="328"/>
        <v>42528.730347222219</v>
      </c>
      <c r="T3472" s="14">
        <f t="shared" si="329"/>
        <v>42566.609722222223</v>
      </c>
    </row>
    <row r="3473" spans="1:20" ht="4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2">
        <f t="shared" si="324"/>
        <v>2.1459999999999999</v>
      </c>
      <c r="P3473" s="10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3">
        <f t="shared" si="328"/>
        <v>41841.528819444451</v>
      </c>
      <c r="T3473" s="14">
        <f t="shared" si="329"/>
        <v>41882.541666666672</v>
      </c>
    </row>
    <row r="3474" spans="1:20" ht="4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2">
        <f t="shared" si="324"/>
        <v>1.0205</v>
      </c>
      <c r="P3474" s="10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3">
        <f t="shared" si="328"/>
        <v>41927.878831018519</v>
      </c>
      <c r="T3474" s="14">
        <f t="shared" si="329"/>
        <v>41948.957638888889</v>
      </c>
    </row>
    <row r="3475" spans="1:20" ht="4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2">
        <f t="shared" si="324"/>
        <v>1</v>
      </c>
      <c r="P3475" s="10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3">
        <f t="shared" si="328"/>
        <v>42062.54277777778</v>
      </c>
      <c r="T3475" s="14">
        <f t="shared" si="329"/>
        <v>42083.560416666667</v>
      </c>
    </row>
    <row r="3476" spans="1:20" ht="4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2">
        <f t="shared" si="324"/>
        <v>1.01</v>
      </c>
      <c r="P3476" s="10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3">
        <f t="shared" si="328"/>
        <v>42541.209849537037</v>
      </c>
      <c r="T3476" s="14">
        <f t="shared" si="329"/>
        <v>42571.209849537037</v>
      </c>
    </row>
    <row r="3477" spans="1:20" ht="4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2">
        <f t="shared" si="324"/>
        <v>1.1333333333333333</v>
      </c>
      <c r="P3477" s="10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3">
        <f t="shared" si="328"/>
        <v>41918.589166666665</v>
      </c>
      <c r="T3477" s="14">
        <f t="shared" si="329"/>
        <v>41945.708333333336</v>
      </c>
    </row>
    <row r="3478" spans="1:20" ht="4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2">
        <f t="shared" si="324"/>
        <v>1.04</v>
      </c>
      <c r="P3478" s="10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3">
        <f t="shared" si="328"/>
        <v>41920.988310185188</v>
      </c>
      <c r="T3478" s="14">
        <f t="shared" si="329"/>
        <v>41938.833333333336</v>
      </c>
    </row>
    <row r="3479" spans="1:20" ht="4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2">
        <f t="shared" si="324"/>
        <v>1.1533333333333333</v>
      </c>
      <c r="P3479" s="10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3">
        <f t="shared" si="328"/>
        <v>42128.44494212963</v>
      </c>
      <c r="T3479" s="14">
        <f t="shared" si="329"/>
        <v>42140.833333333336</v>
      </c>
    </row>
    <row r="3480" spans="1:20" ht="4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2">
        <f t="shared" si="324"/>
        <v>1.1285000000000001</v>
      </c>
      <c r="P3480" s="10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3">
        <f t="shared" si="328"/>
        <v>42053.625254629631</v>
      </c>
      <c r="T3480" s="14">
        <f t="shared" si="329"/>
        <v>42079.583333333336</v>
      </c>
    </row>
    <row r="3481" spans="1:20" ht="4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2">
        <f t="shared" si="324"/>
        <v>1.2786666666666666</v>
      </c>
      <c r="P3481" s="10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3">
        <f t="shared" si="328"/>
        <v>41781.563425925931</v>
      </c>
      <c r="T3481" s="14">
        <f t="shared" si="329"/>
        <v>41811.563425925931</v>
      </c>
    </row>
    <row r="3482" spans="1:20" ht="4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2">
        <f t="shared" si="324"/>
        <v>1.4266666666666667</v>
      </c>
      <c r="P3482" s="10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3">
        <f t="shared" si="328"/>
        <v>42171.025775462964</v>
      </c>
      <c r="T3482" s="14">
        <f t="shared" si="329"/>
        <v>42195.583333333336</v>
      </c>
    </row>
    <row r="3483" spans="1:20" ht="4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2">
        <f t="shared" si="324"/>
        <v>1.1879999999999999</v>
      </c>
      <c r="P3483" s="10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3">
        <f t="shared" si="328"/>
        <v>41988.955879629633</v>
      </c>
      <c r="T3483" s="14">
        <f t="shared" si="329"/>
        <v>42005.955879629633</v>
      </c>
    </row>
    <row r="3484" spans="1:20" ht="4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2">
        <f t="shared" si="324"/>
        <v>1.3833333333333333</v>
      </c>
      <c r="P3484" s="10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3">
        <f t="shared" si="328"/>
        <v>41796.479930555557</v>
      </c>
      <c r="T3484" s="14">
        <f t="shared" si="329"/>
        <v>41826.479930555557</v>
      </c>
    </row>
    <row r="3485" spans="1:20" ht="4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2">
        <f t="shared" si="324"/>
        <v>1.599402985074627</v>
      </c>
      <c r="P3485" s="10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3">
        <f t="shared" si="328"/>
        <v>41793.37709490741</v>
      </c>
      <c r="T3485" s="14">
        <f t="shared" si="329"/>
        <v>41823.37709490741</v>
      </c>
    </row>
    <row r="3486" spans="1:20" ht="48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2">
        <f t="shared" si="324"/>
        <v>1.1424000000000001</v>
      </c>
      <c r="P3486" s="10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3">
        <f t="shared" si="328"/>
        <v>42506.468738425923</v>
      </c>
      <c r="T3486" s="14">
        <f t="shared" si="329"/>
        <v>42536.468738425923</v>
      </c>
    </row>
    <row r="3487" spans="1:20" ht="4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2">
        <f t="shared" si="324"/>
        <v>1.0060606060606061</v>
      </c>
      <c r="P3487" s="10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3">
        <f t="shared" si="328"/>
        <v>42372.401388888895</v>
      </c>
      <c r="T3487" s="14">
        <f t="shared" si="329"/>
        <v>42402.401388888895</v>
      </c>
    </row>
    <row r="3488" spans="1:20" ht="4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2">
        <f t="shared" si="324"/>
        <v>1.552</v>
      </c>
      <c r="P3488" s="10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3">
        <f t="shared" si="328"/>
        <v>42126.583344907405</v>
      </c>
      <c r="T3488" s="14">
        <f t="shared" si="329"/>
        <v>42157.999305555561</v>
      </c>
    </row>
    <row r="3489" spans="1:20" ht="4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2">
        <f t="shared" si="324"/>
        <v>1.2775000000000001</v>
      </c>
      <c r="P3489" s="10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3">
        <f t="shared" si="328"/>
        <v>42149.64875</v>
      </c>
      <c r="T3489" s="14">
        <f t="shared" si="329"/>
        <v>42179.64875</v>
      </c>
    </row>
    <row r="3490" spans="1:20" ht="4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2">
        <f t="shared" si="324"/>
        <v>1.212</v>
      </c>
      <c r="P3490" s="10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3">
        <f t="shared" si="328"/>
        <v>42087.476388888892</v>
      </c>
      <c r="T3490" s="14">
        <f t="shared" si="329"/>
        <v>42111.375000000007</v>
      </c>
    </row>
    <row r="3491" spans="1:20" ht="4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2">
        <f t="shared" si="324"/>
        <v>1.127</v>
      </c>
      <c r="P3491" s="10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3">
        <f t="shared" si="328"/>
        <v>41753.3441087963</v>
      </c>
      <c r="T3491" s="14">
        <f t="shared" si="329"/>
        <v>41783.583333333336</v>
      </c>
    </row>
    <row r="3492" spans="1:20" ht="4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2">
        <f t="shared" si="324"/>
        <v>1.2749999999999999</v>
      </c>
      <c r="P3492" s="10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3">
        <f t="shared" si="328"/>
        <v>42443.510694444449</v>
      </c>
      <c r="T3492" s="14">
        <f t="shared" si="329"/>
        <v>42473.510694444449</v>
      </c>
    </row>
    <row r="3493" spans="1:20" ht="48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2">
        <f t="shared" si="324"/>
        <v>1.5820000000000001</v>
      </c>
      <c r="P3493" s="10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3">
        <f t="shared" si="328"/>
        <v>42120.958148148151</v>
      </c>
      <c r="T3493" s="14">
        <f t="shared" si="329"/>
        <v>42141.958148148151</v>
      </c>
    </row>
    <row r="3494" spans="1:20" ht="4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2">
        <f t="shared" si="324"/>
        <v>1.0526894736842105</v>
      </c>
      <c r="P3494" s="10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3">
        <f t="shared" si="328"/>
        <v>42267.717557870368</v>
      </c>
      <c r="T3494" s="14">
        <f t="shared" si="329"/>
        <v>42302.717557870368</v>
      </c>
    </row>
    <row r="3495" spans="1:20" ht="4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2">
        <f t="shared" si="324"/>
        <v>1</v>
      </c>
      <c r="P3495" s="10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3">
        <f t="shared" si="328"/>
        <v>41848.574490740742</v>
      </c>
      <c r="T3495" s="14">
        <f t="shared" si="329"/>
        <v>41867.924305555556</v>
      </c>
    </row>
    <row r="3496" spans="1:20" ht="4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2">
        <f t="shared" si="324"/>
        <v>1</v>
      </c>
      <c r="P3496" s="10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3">
        <f t="shared" si="328"/>
        <v>42688.923321759263</v>
      </c>
      <c r="T3496" s="14">
        <f t="shared" si="329"/>
        <v>42699.958333333336</v>
      </c>
    </row>
    <row r="3497" spans="1:20" ht="4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2">
        <f t="shared" si="324"/>
        <v>1.0686</v>
      </c>
      <c r="P3497" s="10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3">
        <f t="shared" si="328"/>
        <v>41915.471168981479</v>
      </c>
      <c r="T3497" s="14">
        <f t="shared" si="329"/>
        <v>41944.429166666669</v>
      </c>
    </row>
    <row r="3498" spans="1:20" ht="48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2">
        <f t="shared" si="324"/>
        <v>1.244</v>
      </c>
      <c r="P3498" s="10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3">
        <f t="shared" si="328"/>
        <v>42584.555162037039</v>
      </c>
      <c r="T3498" s="14">
        <f t="shared" si="329"/>
        <v>42624.555162037039</v>
      </c>
    </row>
    <row r="3499" spans="1:20" ht="48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2">
        <f t="shared" si="324"/>
        <v>1.0870406189555126</v>
      </c>
      <c r="P3499" s="10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3">
        <f t="shared" si="328"/>
        <v>42511.450277777782</v>
      </c>
      <c r="T3499" s="14">
        <f t="shared" si="329"/>
        <v>42523.625000000007</v>
      </c>
    </row>
    <row r="3500" spans="1:20" ht="4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2">
        <f t="shared" si="324"/>
        <v>1.0242424242424242</v>
      </c>
      <c r="P3500" s="10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3">
        <f t="shared" si="328"/>
        <v>42458.866944444446</v>
      </c>
      <c r="T3500" s="14">
        <f t="shared" si="329"/>
        <v>42518.613888888889</v>
      </c>
    </row>
    <row r="3501" spans="1:20" ht="4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2">
        <f t="shared" si="324"/>
        <v>1.0549999999999999</v>
      </c>
      <c r="P3501" s="10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3">
        <f t="shared" si="328"/>
        <v>42131.744502314818</v>
      </c>
      <c r="T3501" s="14">
        <f t="shared" si="329"/>
        <v>42185.999305555561</v>
      </c>
    </row>
    <row r="3502" spans="1:20" ht="48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2">
        <f t="shared" si="324"/>
        <v>1.0629999999999999</v>
      </c>
      <c r="P3502" s="10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3">
        <f t="shared" si="328"/>
        <v>42419.627754629633</v>
      </c>
      <c r="T3502" s="14">
        <f t="shared" si="329"/>
        <v>42435.915972222225</v>
      </c>
    </row>
    <row r="3503" spans="1:20" ht="4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2">
        <f t="shared" si="324"/>
        <v>1.0066666666666666</v>
      </c>
      <c r="P3503" s="10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3">
        <f t="shared" si="328"/>
        <v>42233.47216435185</v>
      </c>
      <c r="T3503" s="14">
        <f t="shared" si="329"/>
        <v>42258.47216435185</v>
      </c>
    </row>
    <row r="3504" spans="1:20" ht="4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2">
        <f t="shared" si="324"/>
        <v>1.054</v>
      </c>
      <c r="P3504" s="10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3">
        <f t="shared" si="328"/>
        <v>42430.547731481485</v>
      </c>
      <c r="T3504" s="14">
        <f t="shared" si="329"/>
        <v>42444.874305555561</v>
      </c>
    </row>
    <row r="3505" spans="1:20" ht="4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2">
        <f t="shared" si="324"/>
        <v>1.0755999999999999</v>
      </c>
      <c r="P3505" s="10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3">
        <f t="shared" si="328"/>
        <v>42545.186666666668</v>
      </c>
      <c r="T3505" s="14">
        <f t="shared" si="329"/>
        <v>42575.186666666668</v>
      </c>
    </row>
    <row r="3506" spans="1:20" ht="4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2">
        <f t="shared" si="324"/>
        <v>1</v>
      </c>
      <c r="P3506" s="10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3">
        <f t="shared" si="328"/>
        <v>42297.457071759265</v>
      </c>
      <c r="T3506" s="14">
        <f t="shared" si="329"/>
        <v>42327.498738425929</v>
      </c>
    </row>
    <row r="3507" spans="1:20" ht="96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2">
        <f t="shared" si="324"/>
        <v>1.0376000000000001</v>
      </c>
      <c r="P3507" s="10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3">
        <f t="shared" si="328"/>
        <v>41760.644039351857</v>
      </c>
      <c r="T3507" s="14">
        <f t="shared" si="329"/>
        <v>41771.875</v>
      </c>
    </row>
    <row r="3508" spans="1:20" ht="4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2">
        <f t="shared" si="324"/>
        <v>1.0149999999999999</v>
      </c>
      <c r="P3508" s="10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3">
        <f t="shared" si="328"/>
        <v>41829.442592592597</v>
      </c>
      <c r="T3508" s="14">
        <f t="shared" si="329"/>
        <v>41874.442592592597</v>
      </c>
    </row>
    <row r="3509" spans="1:20" ht="32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2">
        <f t="shared" si="324"/>
        <v>1.044</v>
      </c>
      <c r="P3509" s="10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3">
        <f t="shared" si="328"/>
        <v>42491.631215277775</v>
      </c>
      <c r="T3509" s="14">
        <f t="shared" si="329"/>
        <v>42521.631215277775</v>
      </c>
    </row>
    <row r="3510" spans="1:20" ht="4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2">
        <f t="shared" si="324"/>
        <v>1.8</v>
      </c>
      <c r="P3510" s="10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3">
        <f t="shared" si="328"/>
        <v>42477.438113425924</v>
      </c>
      <c r="T3510" s="14">
        <f t="shared" si="329"/>
        <v>42500.583333333336</v>
      </c>
    </row>
    <row r="3511" spans="1:20" ht="4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2">
        <f t="shared" si="324"/>
        <v>1.0633333333333332</v>
      </c>
      <c r="P3511" s="10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3">
        <f t="shared" si="328"/>
        <v>41950.567893518521</v>
      </c>
      <c r="T3511" s="14">
        <f t="shared" si="329"/>
        <v>41963.913194444445</v>
      </c>
    </row>
    <row r="3512" spans="1:20" ht="48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2">
        <f t="shared" si="324"/>
        <v>1.0055555555555555</v>
      </c>
      <c r="P3512" s="10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3">
        <f t="shared" si="328"/>
        <v>41802.329236111116</v>
      </c>
      <c r="T3512" s="14">
        <f t="shared" si="329"/>
        <v>41822.329236111116</v>
      </c>
    </row>
    <row r="3513" spans="1:20" ht="4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2">
        <f t="shared" si="324"/>
        <v>1.012</v>
      </c>
      <c r="P3513" s="10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3">
        <f t="shared" si="328"/>
        <v>41927.582118055558</v>
      </c>
      <c r="T3513" s="14">
        <f t="shared" si="329"/>
        <v>41950.479166666672</v>
      </c>
    </row>
    <row r="3514" spans="1:20" ht="4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2">
        <f t="shared" si="324"/>
        <v>1</v>
      </c>
      <c r="P3514" s="10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3">
        <f t="shared" si="328"/>
        <v>42057.24527777778</v>
      </c>
      <c r="T3514" s="14">
        <f t="shared" si="329"/>
        <v>42117.203611111116</v>
      </c>
    </row>
    <row r="3515" spans="1:20" ht="48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2">
        <f t="shared" si="324"/>
        <v>1.1839285714285714</v>
      </c>
      <c r="P3515" s="10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3">
        <f t="shared" si="328"/>
        <v>41780.804537037038</v>
      </c>
      <c r="T3515" s="14">
        <f t="shared" si="329"/>
        <v>41793.915972222225</v>
      </c>
    </row>
    <row r="3516" spans="1:20" ht="4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2">
        <f t="shared" si="324"/>
        <v>1.1000000000000001</v>
      </c>
      <c r="P3516" s="10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3">
        <f t="shared" si="328"/>
        <v>42020.555</v>
      </c>
      <c r="T3516" s="14">
        <f t="shared" si="329"/>
        <v>42036.915972222225</v>
      </c>
    </row>
    <row r="3517" spans="1:20" ht="4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2">
        <f t="shared" si="324"/>
        <v>1.0266666666666666</v>
      </c>
      <c r="P3517" s="10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3">
        <f t="shared" si="328"/>
        <v>42125.481145833335</v>
      </c>
      <c r="T3517" s="14">
        <f t="shared" si="329"/>
        <v>42155.481145833335</v>
      </c>
    </row>
    <row r="3518" spans="1:20" ht="4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2">
        <f t="shared" si="324"/>
        <v>1</v>
      </c>
      <c r="P3518" s="10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3">
        <f t="shared" si="328"/>
        <v>41855.718402777777</v>
      </c>
      <c r="T3518" s="14">
        <f t="shared" si="329"/>
        <v>41889.833333333336</v>
      </c>
    </row>
    <row r="3519" spans="1:20" ht="4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2">
        <f t="shared" si="324"/>
        <v>1</v>
      </c>
      <c r="P3519" s="10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3">
        <f t="shared" si="328"/>
        <v>41794.525856481479</v>
      </c>
      <c r="T3519" s="14">
        <f t="shared" si="329"/>
        <v>41824.166666666672</v>
      </c>
    </row>
    <row r="3520" spans="1:20" ht="4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2">
        <f t="shared" si="324"/>
        <v>1.10046</v>
      </c>
      <c r="P3520" s="10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3">
        <f t="shared" si="328"/>
        <v>41893.491886574076</v>
      </c>
      <c r="T3520" s="14">
        <f t="shared" si="329"/>
        <v>41914.306250000001</v>
      </c>
    </row>
    <row r="3521" spans="1:20" ht="4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2">
        <f t="shared" si="324"/>
        <v>1.0135000000000001</v>
      </c>
      <c r="P3521" s="10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3">
        <f t="shared" si="328"/>
        <v>42037.307291666664</v>
      </c>
      <c r="T3521" s="14">
        <f t="shared" si="329"/>
        <v>42067.307291666664</v>
      </c>
    </row>
    <row r="3522" spans="1:20" ht="32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2">
        <f t="shared" si="324"/>
        <v>1.0075000000000001</v>
      </c>
      <c r="P3522" s="10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3">
        <f t="shared" si="328"/>
        <v>42227.532546296301</v>
      </c>
      <c r="T3522" s="14">
        <f t="shared" si="329"/>
        <v>42253.282638888886</v>
      </c>
    </row>
    <row r="3523" spans="1:20" ht="48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2">
        <f t="shared" ref="O3523:O3586" si="330">E3523/D3523</f>
        <v>1.6942857142857144</v>
      </c>
      <c r="P3523" s="10">
        <f t="shared" ref="P3523:P3586" si="331">E3523/L3523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RIGHT(N3523,LEN(N3523)-FIND("/",N3523))</f>
        <v>plays</v>
      </c>
      <c r="S3523" s="13">
        <f t="shared" ref="S3523:S3586" si="334">(J3523/86400)+25569+(-7/24)</f>
        <v>41881.06967592593</v>
      </c>
      <c r="T3523" s="14">
        <f t="shared" ref="T3523:T3586" si="335">(I3523/86400)+25569+(-7/24)</f>
        <v>41911.06967592593</v>
      </c>
    </row>
    <row r="3524" spans="1:20" ht="4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2">
        <f t="shared" si="330"/>
        <v>1</v>
      </c>
      <c r="P3524" s="10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3">
        <f t="shared" si="334"/>
        <v>42234.498217592591</v>
      </c>
      <c r="T3524" s="14">
        <f t="shared" si="335"/>
        <v>42262.129166666673</v>
      </c>
    </row>
    <row r="3525" spans="1:20" ht="4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2">
        <f t="shared" si="330"/>
        <v>1.1365000000000001</v>
      </c>
      <c r="P3525" s="10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3">
        <f t="shared" si="334"/>
        <v>42581.105879629635</v>
      </c>
      <c r="T3525" s="14">
        <f t="shared" si="335"/>
        <v>42638.666666666664</v>
      </c>
    </row>
    <row r="3526" spans="1:20" ht="48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2">
        <f t="shared" si="330"/>
        <v>1.0156000000000001</v>
      </c>
      <c r="P3526" s="10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3">
        <f t="shared" si="334"/>
        <v>41880.471909722226</v>
      </c>
      <c r="T3526" s="14">
        <f t="shared" si="335"/>
        <v>41894.875</v>
      </c>
    </row>
    <row r="3527" spans="1:20" ht="4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2">
        <f t="shared" si="330"/>
        <v>1.06</v>
      </c>
      <c r="P3527" s="10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3">
        <f t="shared" si="334"/>
        <v>42214.404004629636</v>
      </c>
      <c r="T3527" s="14">
        <f t="shared" si="335"/>
        <v>42225.375000000007</v>
      </c>
    </row>
    <row r="3528" spans="1:20" ht="4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2">
        <f t="shared" si="330"/>
        <v>1.02</v>
      </c>
      <c r="P3528" s="10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3">
        <f t="shared" si="334"/>
        <v>42460.043645833335</v>
      </c>
      <c r="T3528" s="14">
        <f t="shared" si="335"/>
        <v>42487.957638888889</v>
      </c>
    </row>
    <row r="3529" spans="1:20" ht="4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2">
        <f t="shared" si="330"/>
        <v>1.1691666666666667</v>
      </c>
      <c r="P3529" s="10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3">
        <f t="shared" si="334"/>
        <v>42166.731539351858</v>
      </c>
      <c r="T3529" s="14">
        <f t="shared" si="335"/>
        <v>42195.874305555561</v>
      </c>
    </row>
    <row r="3530" spans="1:20" ht="4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2">
        <f t="shared" si="330"/>
        <v>1.0115151515151515</v>
      </c>
      <c r="P3530" s="10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3">
        <f t="shared" si="334"/>
        <v>42733.209699074076</v>
      </c>
      <c r="T3530" s="14">
        <f t="shared" si="335"/>
        <v>42753.209699074076</v>
      </c>
    </row>
    <row r="3531" spans="1:20" ht="48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2">
        <f t="shared" si="330"/>
        <v>1.32</v>
      </c>
      <c r="P3531" s="10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3">
        <f t="shared" si="334"/>
        <v>42177.470115740747</v>
      </c>
      <c r="T3531" s="14">
        <f t="shared" si="335"/>
        <v>42197.750000000007</v>
      </c>
    </row>
    <row r="3532" spans="1:20" ht="4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2">
        <f t="shared" si="330"/>
        <v>1</v>
      </c>
      <c r="P3532" s="10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3">
        <f t="shared" si="334"/>
        <v>42442.331678240742</v>
      </c>
      <c r="T3532" s="14">
        <f t="shared" si="335"/>
        <v>42470.541666666664</v>
      </c>
    </row>
    <row r="3533" spans="1:20" ht="16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2">
        <f t="shared" si="330"/>
        <v>1.28</v>
      </c>
      <c r="P3533" s="10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3">
        <f t="shared" si="334"/>
        <v>42521.362662037041</v>
      </c>
      <c r="T3533" s="14">
        <f t="shared" si="335"/>
        <v>42551.362662037041</v>
      </c>
    </row>
    <row r="3534" spans="1:20" ht="48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2">
        <f t="shared" si="330"/>
        <v>1.1895833333333334</v>
      </c>
      <c r="P3534" s="10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3">
        <f t="shared" si="334"/>
        <v>41884.308182870373</v>
      </c>
      <c r="T3534" s="14">
        <f t="shared" si="335"/>
        <v>41899.874305555561</v>
      </c>
    </row>
    <row r="3535" spans="1:20" ht="48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2">
        <f t="shared" si="330"/>
        <v>1.262</v>
      </c>
      <c r="P3535" s="10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3">
        <f t="shared" si="334"/>
        <v>42289.46952546297</v>
      </c>
      <c r="T3535" s="14">
        <f t="shared" si="335"/>
        <v>42319.511192129634</v>
      </c>
    </row>
    <row r="3536" spans="1:20" ht="32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2">
        <f t="shared" si="330"/>
        <v>1.5620000000000001</v>
      </c>
      <c r="P3536" s="10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3">
        <f t="shared" si="334"/>
        <v>42243.333599537036</v>
      </c>
      <c r="T3536" s="14">
        <f t="shared" si="335"/>
        <v>42278.333599537036</v>
      </c>
    </row>
    <row r="3537" spans="1:20" ht="4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2">
        <f t="shared" si="330"/>
        <v>1.0315000000000001</v>
      </c>
      <c r="P3537" s="10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3">
        <f t="shared" si="334"/>
        <v>42248.348495370374</v>
      </c>
      <c r="T3537" s="14">
        <f t="shared" si="335"/>
        <v>42279.458333333336</v>
      </c>
    </row>
    <row r="3538" spans="1:20" ht="4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2">
        <f t="shared" si="330"/>
        <v>1.5333333333333334</v>
      </c>
      <c r="P3538" s="10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3">
        <f t="shared" si="334"/>
        <v>42328.435474537044</v>
      </c>
      <c r="T3538" s="14">
        <f t="shared" si="335"/>
        <v>42358.207638888889</v>
      </c>
    </row>
    <row r="3539" spans="1:20" ht="48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2">
        <f t="shared" si="330"/>
        <v>1.8044444444444445</v>
      </c>
      <c r="P3539" s="10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3">
        <f t="shared" si="334"/>
        <v>41923.062685185192</v>
      </c>
      <c r="T3539" s="14">
        <f t="shared" si="335"/>
        <v>41960.040972222225</v>
      </c>
    </row>
    <row r="3540" spans="1:20" ht="4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2">
        <f t="shared" si="330"/>
        <v>1.2845</v>
      </c>
      <c r="P3540" s="10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3">
        <f t="shared" si="334"/>
        <v>42571.128935185188</v>
      </c>
      <c r="T3540" s="14">
        <f t="shared" si="335"/>
        <v>42599.128935185188</v>
      </c>
    </row>
    <row r="3541" spans="1:20" ht="4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2">
        <f t="shared" si="330"/>
        <v>1.1966666666666668</v>
      </c>
      <c r="P3541" s="10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3">
        <f t="shared" si="334"/>
        <v>42600.464375000003</v>
      </c>
      <c r="T3541" s="14">
        <f t="shared" si="335"/>
        <v>42621.464375000003</v>
      </c>
    </row>
    <row r="3542" spans="1:20" ht="48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2">
        <f t="shared" si="330"/>
        <v>1.23</v>
      </c>
      <c r="P3542" s="10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3">
        <f t="shared" si="334"/>
        <v>42516.711701388893</v>
      </c>
      <c r="T3542" s="14">
        <f t="shared" si="335"/>
        <v>42546.711701388893</v>
      </c>
    </row>
    <row r="3543" spans="1:20" ht="4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2">
        <f t="shared" si="330"/>
        <v>1.05</v>
      </c>
      <c r="P3543" s="10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3">
        <f t="shared" si="334"/>
        <v>42222.438368055555</v>
      </c>
      <c r="T3543" s="14">
        <f t="shared" si="335"/>
        <v>42247.438368055555</v>
      </c>
    </row>
    <row r="3544" spans="1:20" ht="4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2">
        <f t="shared" si="330"/>
        <v>1.0223636363636364</v>
      </c>
      <c r="P3544" s="10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3">
        <f t="shared" si="334"/>
        <v>41829.308125000003</v>
      </c>
      <c r="T3544" s="14">
        <f t="shared" si="335"/>
        <v>41889.308125000003</v>
      </c>
    </row>
    <row r="3545" spans="1:20" ht="4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2">
        <f t="shared" si="330"/>
        <v>1.0466666666666666</v>
      </c>
      <c r="P3545" s="10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3">
        <f t="shared" si="334"/>
        <v>42150.463645833333</v>
      </c>
      <c r="T3545" s="14">
        <f t="shared" si="335"/>
        <v>42180.463645833333</v>
      </c>
    </row>
    <row r="3546" spans="1:20" ht="32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2">
        <f t="shared" si="330"/>
        <v>1</v>
      </c>
      <c r="P3546" s="10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3">
        <f t="shared" si="334"/>
        <v>42040.540011574078</v>
      </c>
      <c r="T3546" s="14">
        <f t="shared" si="335"/>
        <v>42070.540011574078</v>
      </c>
    </row>
    <row r="3547" spans="1:20" ht="4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2">
        <f t="shared" si="330"/>
        <v>1.004</v>
      </c>
      <c r="P3547" s="10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3">
        <f t="shared" si="334"/>
        <v>42075.515729166669</v>
      </c>
      <c r="T3547" s="14">
        <f t="shared" si="335"/>
        <v>42105.515729166669</v>
      </c>
    </row>
    <row r="3548" spans="1:20" ht="4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2">
        <f t="shared" si="330"/>
        <v>1.0227272727272727</v>
      </c>
      <c r="P3548" s="10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3">
        <f t="shared" si="334"/>
        <v>42073.369027777779</v>
      </c>
      <c r="T3548" s="14">
        <f t="shared" si="335"/>
        <v>42094.874305555561</v>
      </c>
    </row>
    <row r="3549" spans="1:20" ht="4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2">
        <f t="shared" si="330"/>
        <v>1.1440928571428572</v>
      </c>
      <c r="P3549" s="10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3">
        <f t="shared" si="334"/>
        <v>42479.787048611113</v>
      </c>
      <c r="T3549" s="14">
        <f t="shared" si="335"/>
        <v>42503.874305555561</v>
      </c>
    </row>
    <row r="3550" spans="1:20" ht="4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2">
        <f t="shared" si="330"/>
        <v>1.019047619047619</v>
      </c>
      <c r="P3550" s="10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3">
        <f t="shared" si="334"/>
        <v>42411.650625000002</v>
      </c>
      <c r="T3550" s="14">
        <f t="shared" si="335"/>
        <v>42433.750000000007</v>
      </c>
    </row>
    <row r="3551" spans="1:20" ht="4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2">
        <f t="shared" si="330"/>
        <v>1.02</v>
      </c>
      <c r="P3551" s="10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3">
        <f t="shared" si="334"/>
        <v>42223.102696759262</v>
      </c>
      <c r="T3551" s="14">
        <f t="shared" si="335"/>
        <v>42251.102696759262</v>
      </c>
    </row>
    <row r="3552" spans="1:20" ht="4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2">
        <f t="shared" si="330"/>
        <v>1.048</v>
      </c>
      <c r="P3552" s="10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3">
        <f t="shared" si="334"/>
        <v>42462.601828703708</v>
      </c>
      <c r="T3552" s="14">
        <f t="shared" si="335"/>
        <v>42492.601828703708</v>
      </c>
    </row>
    <row r="3553" spans="1:20" ht="4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2">
        <f t="shared" si="330"/>
        <v>1.0183333333333333</v>
      </c>
      <c r="P3553" s="10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3">
        <f t="shared" si="334"/>
        <v>41753.224189814813</v>
      </c>
      <c r="T3553" s="14">
        <f t="shared" si="335"/>
        <v>41781.629861111112</v>
      </c>
    </row>
    <row r="3554" spans="1:20" ht="4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2">
        <f t="shared" si="330"/>
        <v>1</v>
      </c>
      <c r="P3554" s="10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3">
        <f t="shared" si="334"/>
        <v>41788.295416666668</v>
      </c>
      <c r="T3554" s="14">
        <f t="shared" si="335"/>
        <v>41818.295416666668</v>
      </c>
    </row>
    <row r="3555" spans="1:20" ht="4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2">
        <f t="shared" si="330"/>
        <v>1.0627272727272727</v>
      </c>
      <c r="P3555" s="10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3">
        <f t="shared" si="334"/>
        <v>42195.737037037041</v>
      </c>
      <c r="T3555" s="14">
        <f t="shared" si="335"/>
        <v>42227.708333333336</v>
      </c>
    </row>
    <row r="3556" spans="1:20" ht="4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2">
        <f t="shared" si="330"/>
        <v>1.1342219999999998</v>
      </c>
      <c r="P3556" s="10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3">
        <f t="shared" si="334"/>
        <v>42015.758784722224</v>
      </c>
      <c r="T3556" s="14">
        <f t="shared" si="335"/>
        <v>42046.416666666664</v>
      </c>
    </row>
    <row r="3557" spans="1:20" ht="4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2">
        <f t="shared" si="330"/>
        <v>1</v>
      </c>
      <c r="P3557" s="10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3">
        <f t="shared" si="334"/>
        <v>42661.150393518525</v>
      </c>
      <c r="T3557" s="14">
        <f t="shared" si="335"/>
        <v>42691.192060185189</v>
      </c>
    </row>
    <row r="3558" spans="1:20" ht="48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2">
        <f t="shared" si="330"/>
        <v>1.0045454545454546</v>
      </c>
      <c r="P3558" s="10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3">
        <f t="shared" si="334"/>
        <v>41808.357916666668</v>
      </c>
      <c r="T3558" s="14">
        <f t="shared" si="335"/>
        <v>41868.357916666668</v>
      </c>
    </row>
    <row r="3559" spans="1:20" ht="48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2">
        <f t="shared" si="330"/>
        <v>1.0003599999999999</v>
      </c>
      <c r="P3559" s="10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3">
        <f t="shared" si="334"/>
        <v>41729.985081018523</v>
      </c>
      <c r="T3559" s="14">
        <f t="shared" si="335"/>
        <v>41763.985081018523</v>
      </c>
    </row>
    <row r="3560" spans="1:20" ht="4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2">
        <f t="shared" si="330"/>
        <v>1.44</v>
      </c>
      <c r="P3560" s="10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3">
        <f t="shared" si="334"/>
        <v>42139.525173611117</v>
      </c>
      <c r="T3560" s="14">
        <f t="shared" si="335"/>
        <v>42181.583333333336</v>
      </c>
    </row>
    <row r="3561" spans="1:20" ht="48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2">
        <f t="shared" si="330"/>
        <v>1.0349999999999999</v>
      </c>
      <c r="P3561" s="10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3">
        <f t="shared" si="334"/>
        <v>42193.804490740738</v>
      </c>
      <c r="T3561" s="14">
        <f t="shared" si="335"/>
        <v>42216.081944444442</v>
      </c>
    </row>
    <row r="3562" spans="1:20" ht="48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2">
        <f t="shared" si="330"/>
        <v>1.0843750000000001</v>
      </c>
      <c r="P3562" s="10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3">
        <f t="shared" si="334"/>
        <v>42115.597986111112</v>
      </c>
      <c r="T3562" s="14">
        <f t="shared" si="335"/>
        <v>42150.822916666664</v>
      </c>
    </row>
    <row r="3563" spans="1:20" ht="112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2">
        <f t="shared" si="330"/>
        <v>1.024</v>
      </c>
      <c r="P3563" s="10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3">
        <f t="shared" si="334"/>
        <v>42203.388634259267</v>
      </c>
      <c r="T3563" s="14">
        <f t="shared" si="335"/>
        <v>42221.483333333337</v>
      </c>
    </row>
    <row r="3564" spans="1:20" ht="48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2">
        <f t="shared" si="330"/>
        <v>1.4888888888888889</v>
      </c>
      <c r="P3564" s="10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3">
        <f t="shared" si="334"/>
        <v>42433.470219907409</v>
      </c>
      <c r="T3564" s="14">
        <f t="shared" si="335"/>
        <v>42442.625000000007</v>
      </c>
    </row>
    <row r="3565" spans="1:20" ht="4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2">
        <f t="shared" si="330"/>
        <v>1.0549000000000002</v>
      </c>
      <c r="P3565" s="10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3">
        <f t="shared" si="334"/>
        <v>42555.380277777782</v>
      </c>
      <c r="T3565" s="14">
        <f t="shared" si="335"/>
        <v>42583.500000000007</v>
      </c>
    </row>
    <row r="3566" spans="1:20" ht="32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2">
        <f t="shared" si="330"/>
        <v>1.0049999999999999</v>
      </c>
      <c r="P3566" s="10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3">
        <f t="shared" si="334"/>
        <v>42236.331585648149</v>
      </c>
      <c r="T3566" s="14">
        <f t="shared" si="335"/>
        <v>42282.375000000007</v>
      </c>
    </row>
    <row r="3567" spans="1:20" ht="4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2">
        <f t="shared" si="330"/>
        <v>1.3055555555555556</v>
      </c>
      <c r="P3567" s="10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3">
        <f t="shared" si="334"/>
        <v>41974.451481481483</v>
      </c>
      <c r="T3567" s="14">
        <f t="shared" si="335"/>
        <v>42004.451481481483</v>
      </c>
    </row>
    <row r="3568" spans="1:20" ht="4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2">
        <f t="shared" si="330"/>
        <v>1.0475000000000001</v>
      </c>
      <c r="P3568" s="10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3">
        <f t="shared" si="334"/>
        <v>41997.216238425928</v>
      </c>
      <c r="T3568" s="14">
        <f t="shared" si="335"/>
        <v>42027.216238425928</v>
      </c>
    </row>
    <row r="3569" spans="1:20" ht="4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2">
        <f t="shared" si="330"/>
        <v>1.0880000000000001</v>
      </c>
      <c r="P3569" s="10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3">
        <f t="shared" si="334"/>
        <v>42135.51902777778</v>
      </c>
      <c r="T3569" s="14">
        <f t="shared" si="335"/>
        <v>42165.51902777778</v>
      </c>
    </row>
    <row r="3570" spans="1:20" ht="4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2">
        <f t="shared" si="330"/>
        <v>1.1100000000000001</v>
      </c>
      <c r="P3570" s="10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3">
        <f t="shared" si="334"/>
        <v>41869.449004629634</v>
      </c>
      <c r="T3570" s="14">
        <f t="shared" si="335"/>
        <v>41899.449004629634</v>
      </c>
    </row>
    <row r="3571" spans="1:20" ht="4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2">
        <f t="shared" si="330"/>
        <v>1.0047999999999999</v>
      </c>
      <c r="P3571" s="10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3">
        <f t="shared" si="334"/>
        <v>41982.396944444445</v>
      </c>
      <c r="T3571" s="14">
        <f t="shared" si="335"/>
        <v>42012.396944444445</v>
      </c>
    </row>
    <row r="3572" spans="1:20" ht="4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2">
        <f t="shared" si="330"/>
        <v>1.1435</v>
      </c>
      <c r="P3572" s="10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3">
        <f t="shared" si="334"/>
        <v>41976.040312500001</v>
      </c>
      <c r="T3572" s="14">
        <f t="shared" si="335"/>
        <v>42004.000000000007</v>
      </c>
    </row>
    <row r="3573" spans="1:20" ht="4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2">
        <f t="shared" si="330"/>
        <v>1.2206666666666666</v>
      </c>
      <c r="P3573" s="10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3">
        <f t="shared" si="334"/>
        <v>41912.567280092597</v>
      </c>
      <c r="T3573" s="14">
        <f t="shared" si="335"/>
        <v>41942.567280092597</v>
      </c>
    </row>
    <row r="3574" spans="1:20" ht="32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2">
        <f t="shared" si="330"/>
        <v>1</v>
      </c>
      <c r="P3574" s="10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3">
        <f t="shared" si="334"/>
        <v>42146.278726851851</v>
      </c>
      <c r="T3574" s="14">
        <f t="shared" si="335"/>
        <v>42176.278726851851</v>
      </c>
    </row>
    <row r="3575" spans="1:20" ht="32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2">
        <f t="shared" si="330"/>
        <v>1.028</v>
      </c>
      <c r="P3575" s="10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3">
        <f t="shared" si="334"/>
        <v>41921.083865740744</v>
      </c>
      <c r="T3575" s="14">
        <f t="shared" si="335"/>
        <v>41951.125532407408</v>
      </c>
    </row>
    <row r="3576" spans="1:20" ht="4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2">
        <f t="shared" si="330"/>
        <v>1.0612068965517241</v>
      </c>
      <c r="P3576" s="10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3">
        <f t="shared" si="334"/>
        <v>41926.651018518525</v>
      </c>
      <c r="T3576" s="14">
        <f t="shared" si="335"/>
        <v>41956.692685185182</v>
      </c>
    </row>
    <row r="3577" spans="1:20" ht="4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2">
        <f t="shared" si="330"/>
        <v>1.0133000000000001</v>
      </c>
      <c r="P3577" s="10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3">
        <f t="shared" si="334"/>
        <v>42561.492210648146</v>
      </c>
      <c r="T3577" s="14">
        <f t="shared" si="335"/>
        <v>42592.874305555561</v>
      </c>
    </row>
    <row r="3578" spans="1:20" ht="4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2">
        <f t="shared" si="330"/>
        <v>1</v>
      </c>
      <c r="P3578" s="10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3">
        <f t="shared" si="334"/>
        <v>42649.257569444446</v>
      </c>
      <c r="T3578" s="14">
        <f t="shared" si="335"/>
        <v>42709.299236111117</v>
      </c>
    </row>
    <row r="3579" spans="1:20" ht="4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2">
        <f t="shared" si="330"/>
        <v>1.3</v>
      </c>
      <c r="P3579" s="10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3">
        <f t="shared" si="334"/>
        <v>42093.495173611118</v>
      </c>
      <c r="T3579" s="14">
        <f t="shared" si="335"/>
        <v>42119.977777777785</v>
      </c>
    </row>
    <row r="3580" spans="1:20" ht="4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2">
        <f t="shared" si="330"/>
        <v>1.0001333333333333</v>
      </c>
      <c r="P3580" s="10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3">
        <f t="shared" si="334"/>
        <v>42460.441863425927</v>
      </c>
      <c r="T3580" s="14">
        <f t="shared" si="335"/>
        <v>42490.441863425927</v>
      </c>
    </row>
    <row r="3581" spans="1:20" ht="4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2">
        <f t="shared" si="330"/>
        <v>1</v>
      </c>
      <c r="P3581" s="10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3">
        <f t="shared" si="334"/>
        <v>42430.470555555563</v>
      </c>
      <c r="T3581" s="14">
        <f t="shared" si="335"/>
        <v>42460.428888888891</v>
      </c>
    </row>
    <row r="3582" spans="1:20" ht="4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2">
        <f t="shared" si="330"/>
        <v>1.1388888888888888</v>
      </c>
      <c r="P3582" s="10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3">
        <f t="shared" si="334"/>
        <v>42025.884513888894</v>
      </c>
      <c r="T3582" s="14">
        <f t="shared" si="335"/>
        <v>42063.915972222225</v>
      </c>
    </row>
    <row r="3583" spans="1:20" ht="4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2">
        <f t="shared" si="330"/>
        <v>1</v>
      </c>
      <c r="P3583" s="10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3">
        <f t="shared" si="334"/>
        <v>41836.179513888892</v>
      </c>
      <c r="T3583" s="14">
        <f t="shared" si="335"/>
        <v>41850.179513888892</v>
      </c>
    </row>
    <row r="3584" spans="1:20" ht="4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2">
        <f t="shared" si="330"/>
        <v>2.87</v>
      </c>
      <c r="P3584" s="10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3">
        <f t="shared" si="334"/>
        <v>42450.804189814815</v>
      </c>
      <c r="T3584" s="14">
        <f t="shared" si="335"/>
        <v>42464.804189814815</v>
      </c>
    </row>
    <row r="3585" spans="1:20" ht="4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2">
        <f t="shared" si="330"/>
        <v>1.085</v>
      </c>
      <c r="P3585" s="10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3">
        <f t="shared" si="334"/>
        <v>42418.134317129632</v>
      </c>
      <c r="T3585" s="14">
        <f t="shared" si="335"/>
        <v>42478.092650462968</v>
      </c>
    </row>
    <row r="3586" spans="1:20" ht="9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2">
        <f t="shared" si="330"/>
        <v>1.155</v>
      </c>
      <c r="P3586" s="10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3">
        <f t="shared" si="334"/>
        <v>42168.024814814817</v>
      </c>
      <c r="T3586" s="14">
        <f t="shared" si="335"/>
        <v>42198.024814814817</v>
      </c>
    </row>
    <row r="3587" spans="1:20" ht="4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2">
        <f t="shared" ref="O3587:O3650" si="336">E3587/D3587</f>
        <v>1.1911764705882353</v>
      </c>
      <c r="P3587" s="10">
        <f t="shared" ref="P3587:P3650" si="337">E3587/L3587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RIGHT(N3587,LEN(N3587)-FIND("/",N3587))</f>
        <v>plays</v>
      </c>
      <c r="S3587" s="13">
        <f t="shared" ref="S3587:S3650" si="340">(J3587/86400)+25569+(-7/24)</f>
        <v>41964.42465277778</v>
      </c>
      <c r="T3587" s="14">
        <f t="shared" ref="T3587:T3650" si="341">(I3587/86400)+25569+(-7/24)</f>
        <v>41994.42465277778</v>
      </c>
    </row>
    <row r="3588" spans="1:20" ht="16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2">
        <f t="shared" si="336"/>
        <v>1.0942666666666667</v>
      </c>
      <c r="P3588" s="10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3">
        <f t="shared" si="340"/>
        <v>42576.405902777777</v>
      </c>
      <c r="T3588" s="14">
        <f t="shared" si="341"/>
        <v>42636.405902777777</v>
      </c>
    </row>
    <row r="3589" spans="1:20" ht="4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2">
        <f t="shared" si="336"/>
        <v>1.266</v>
      </c>
      <c r="P3589" s="10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3">
        <f t="shared" si="340"/>
        <v>42503.24831018519</v>
      </c>
      <c r="T3589" s="14">
        <f t="shared" si="341"/>
        <v>42548.500000000007</v>
      </c>
    </row>
    <row r="3590" spans="1:20" ht="4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2">
        <f t="shared" si="336"/>
        <v>1.0049999999999999</v>
      </c>
      <c r="P3590" s="10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3">
        <f t="shared" si="340"/>
        <v>42101.537152777782</v>
      </c>
      <c r="T3590" s="14">
        <f t="shared" si="341"/>
        <v>42123.666666666664</v>
      </c>
    </row>
    <row r="3591" spans="1:20" ht="4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2">
        <f t="shared" si="336"/>
        <v>1.2749999999999999</v>
      </c>
      <c r="P3591" s="10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3">
        <f t="shared" si="340"/>
        <v>42125.355868055558</v>
      </c>
      <c r="T3591" s="14">
        <f t="shared" si="341"/>
        <v>42150.355868055558</v>
      </c>
    </row>
    <row r="3592" spans="1:20" ht="48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2">
        <f t="shared" si="336"/>
        <v>1.0005999999999999</v>
      </c>
      <c r="P3592" s="10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3">
        <f t="shared" si="340"/>
        <v>41902.042060185187</v>
      </c>
      <c r="T3592" s="14">
        <f t="shared" si="341"/>
        <v>41932.042060185187</v>
      </c>
    </row>
    <row r="3593" spans="1:20" ht="4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2">
        <f t="shared" si="336"/>
        <v>1.75</v>
      </c>
      <c r="P3593" s="10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3">
        <f t="shared" si="340"/>
        <v>42003.656759259262</v>
      </c>
      <c r="T3593" s="14">
        <f t="shared" si="341"/>
        <v>42027.915972222225</v>
      </c>
    </row>
    <row r="3594" spans="1:20" ht="4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2">
        <f t="shared" si="336"/>
        <v>1.2725</v>
      </c>
      <c r="P3594" s="10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3">
        <f t="shared" si="340"/>
        <v>41988.538275462961</v>
      </c>
      <c r="T3594" s="14">
        <f t="shared" si="341"/>
        <v>42045.915972222225</v>
      </c>
    </row>
    <row r="3595" spans="1:20" ht="4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2">
        <f t="shared" si="336"/>
        <v>1.1063333333333334</v>
      </c>
      <c r="P3595" s="10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3">
        <f t="shared" si="340"/>
        <v>41974.606932870374</v>
      </c>
      <c r="T3595" s="14">
        <f t="shared" si="341"/>
        <v>42009.55972222222</v>
      </c>
    </row>
    <row r="3596" spans="1:20" ht="4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2">
        <f t="shared" si="336"/>
        <v>1.2593749999999999</v>
      </c>
      <c r="P3596" s="10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3">
        <f t="shared" si="340"/>
        <v>42591.775254629632</v>
      </c>
      <c r="T3596" s="14">
        <f t="shared" si="341"/>
        <v>42616.775254629632</v>
      </c>
    </row>
    <row r="3597" spans="1:20" ht="32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2">
        <f t="shared" si="336"/>
        <v>1.1850000000000001</v>
      </c>
      <c r="P3597" s="10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3">
        <f t="shared" si="340"/>
        <v>42049.71670138889</v>
      </c>
      <c r="T3597" s="14">
        <f t="shared" si="341"/>
        <v>42075.999305555561</v>
      </c>
    </row>
    <row r="3598" spans="1:20" ht="4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2">
        <f t="shared" si="336"/>
        <v>1.0772727272727274</v>
      </c>
      <c r="P3598" s="10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3">
        <f t="shared" si="340"/>
        <v>41856.423402777778</v>
      </c>
      <c r="T3598" s="14">
        <f t="shared" si="341"/>
        <v>41877.423402777778</v>
      </c>
    </row>
    <row r="3599" spans="1:20" ht="32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2">
        <f t="shared" si="336"/>
        <v>1.026</v>
      </c>
      <c r="P3599" s="10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3">
        <f t="shared" si="340"/>
        <v>42417.293865740743</v>
      </c>
      <c r="T3599" s="14">
        <f t="shared" si="341"/>
        <v>42431.957638888889</v>
      </c>
    </row>
    <row r="3600" spans="1:20" ht="4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2">
        <f t="shared" si="336"/>
        <v>1.101</v>
      </c>
      <c r="P3600" s="10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3">
        <f t="shared" si="340"/>
        <v>41866.507199074076</v>
      </c>
      <c r="T3600" s="14">
        <f t="shared" si="341"/>
        <v>41884.915972222225</v>
      </c>
    </row>
    <row r="3601" spans="1:20" ht="4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2">
        <f t="shared" si="336"/>
        <v>2.02</v>
      </c>
      <c r="P3601" s="10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3">
        <f t="shared" si="340"/>
        <v>42220.503206018526</v>
      </c>
      <c r="T3601" s="14">
        <f t="shared" si="341"/>
        <v>42245.708333333336</v>
      </c>
    </row>
    <row r="3602" spans="1:20" ht="32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2">
        <f t="shared" si="336"/>
        <v>1.3</v>
      </c>
      <c r="P3602" s="10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3">
        <f t="shared" si="340"/>
        <v>42628.55745370371</v>
      </c>
      <c r="T3602" s="14">
        <f t="shared" si="341"/>
        <v>42656.55745370371</v>
      </c>
    </row>
    <row r="3603" spans="1:20" ht="4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2">
        <f t="shared" si="336"/>
        <v>1.0435000000000001</v>
      </c>
      <c r="P3603" s="10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3">
        <f t="shared" si="340"/>
        <v>41990.706967592596</v>
      </c>
      <c r="T3603" s="14">
        <f t="shared" si="341"/>
        <v>42020.706967592596</v>
      </c>
    </row>
    <row r="3604" spans="1:20" ht="48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2">
        <f t="shared" si="336"/>
        <v>1.0004999999999999</v>
      </c>
      <c r="P3604" s="10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3">
        <f t="shared" si="340"/>
        <v>42447.602766203701</v>
      </c>
      <c r="T3604" s="14">
        <f t="shared" si="341"/>
        <v>42507.602766203701</v>
      </c>
    </row>
    <row r="3605" spans="1:20" ht="4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2">
        <f t="shared" si="336"/>
        <v>1.7066666666666668</v>
      </c>
      <c r="P3605" s="10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3">
        <f t="shared" si="340"/>
        <v>42283.572685185187</v>
      </c>
      <c r="T3605" s="14">
        <f t="shared" si="341"/>
        <v>42313.614351851858</v>
      </c>
    </row>
    <row r="3606" spans="1:20" ht="4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2">
        <f t="shared" si="336"/>
        <v>1.1283333333333334</v>
      </c>
      <c r="P3606" s="10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3">
        <f t="shared" si="340"/>
        <v>42482.724027777782</v>
      </c>
      <c r="T3606" s="14">
        <f t="shared" si="341"/>
        <v>42488.999305555561</v>
      </c>
    </row>
    <row r="3607" spans="1:20" ht="48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2">
        <f t="shared" si="336"/>
        <v>1.84</v>
      </c>
      <c r="P3607" s="10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3">
        <f t="shared" si="340"/>
        <v>42383.501458333332</v>
      </c>
      <c r="T3607" s="14">
        <f t="shared" si="341"/>
        <v>42413.501458333332</v>
      </c>
    </row>
    <row r="3608" spans="1:20" ht="4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2">
        <f t="shared" si="336"/>
        <v>1.3026666666666666</v>
      </c>
      <c r="P3608" s="10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3">
        <f t="shared" si="340"/>
        <v>42566.313159722224</v>
      </c>
      <c r="T3608" s="14">
        <f t="shared" si="341"/>
        <v>42596.313159722224</v>
      </c>
    </row>
    <row r="3609" spans="1:20" ht="32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2">
        <f t="shared" si="336"/>
        <v>1.0545454545454545</v>
      </c>
      <c r="P3609" s="10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3">
        <f t="shared" si="340"/>
        <v>42338.672245370377</v>
      </c>
      <c r="T3609" s="14">
        <f t="shared" si="341"/>
        <v>42352.708333333336</v>
      </c>
    </row>
    <row r="3610" spans="1:20" ht="4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2">
        <f t="shared" si="336"/>
        <v>1</v>
      </c>
      <c r="P3610" s="10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3">
        <f t="shared" si="340"/>
        <v>42506.417708333334</v>
      </c>
      <c r="T3610" s="14">
        <f t="shared" si="341"/>
        <v>42538.291666666664</v>
      </c>
    </row>
    <row r="3611" spans="1:20" ht="4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2">
        <f t="shared" si="336"/>
        <v>1.5331632653061225</v>
      </c>
      <c r="P3611" s="10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3">
        <f t="shared" si="340"/>
        <v>42429.700057870374</v>
      </c>
      <c r="T3611" s="14">
        <f t="shared" si="341"/>
        <v>42459.658391203709</v>
      </c>
    </row>
    <row r="3612" spans="1:20" ht="4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2">
        <f t="shared" si="336"/>
        <v>1.623</v>
      </c>
      <c r="P3612" s="10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3">
        <f t="shared" si="340"/>
        <v>42203.140462962961</v>
      </c>
      <c r="T3612" s="14">
        <f t="shared" si="341"/>
        <v>42233.140462962961</v>
      </c>
    </row>
    <row r="3613" spans="1:20" ht="4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2">
        <f t="shared" si="336"/>
        <v>1.36</v>
      </c>
      <c r="P3613" s="10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3">
        <f t="shared" si="340"/>
        <v>42072.078715277785</v>
      </c>
      <c r="T3613" s="14">
        <f t="shared" si="341"/>
        <v>42102.078715277785</v>
      </c>
    </row>
    <row r="3614" spans="1:20" ht="4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2">
        <f t="shared" si="336"/>
        <v>1.444</v>
      </c>
      <c r="P3614" s="10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3">
        <f t="shared" si="340"/>
        <v>41789.435312499998</v>
      </c>
      <c r="T3614" s="14">
        <f t="shared" si="341"/>
        <v>41799.435312499998</v>
      </c>
    </row>
    <row r="3615" spans="1:20" ht="32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2">
        <f t="shared" si="336"/>
        <v>1</v>
      </c>
      <c r="P3615" s="10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3">
        <f t="shared" si="340"/>
        <v>41788.298310185186</v>
      </c>
      <c r="T3615" s="14">
        <f t="shared" si="341"/>
        <v>41818.298310185186</v>
      </c>
    </row>
    <row r="3616" spans="1:20" ht="4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2">
        <f t="shared" si="336"/>
        <v>1.008</v>
      </c>
      <c r="P3616" s="10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3">
        <f t="shared" si="340"/>
        <v>42143.750185185192</v>
      </c>
      <c r="T3616" s="14">
        <f t="shared" si="341"/>
        <v>42173.750185185192</v>
      </c>
    </row>
    <row r="3617" spans="1:20" ht="4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2">
        <f t="shared" si="336"/>
        <v>1.0680000000000001</v>
      </c>
      <c r="P3617" s="10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3">
        <f t="shared" si="340"/>
        <v>42318.302037037043</v>
      </c>
      <c r="T3617" s="14">
        <f t="shared" si="341"/>
        <v>42348.302037037043</v>
      </c>
    </row>
    <row r="3618" spans="1:20" ht="4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2">
        <f t="shared" si="336"/>
        <v>1.248</v>
      </c>
      <c r="P3618" s="10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3">
        <f t="shared" si="340"/>
        <v>42052.658148148148</v>
      </c>
      <c r="T3618" s="14">
        <f t="shared" si="341"/>
        <v>42082.616481481484</v>
      </c>
    </row>
    <row r="3619" spans="1:20" ht="4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2">
        <f t="shared" si="336"/>
        <v>1.1891891891891893</v>
      </c>
      <c r="P3619" s="10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3">
        <f t="shared" si="340"/>
        <v>42779.31862268519</v>
      </c>
      <c r="T3619" s="14">
        <f t="shared" si="341"/>
        <v>42793.708333333336</v>
      </c>
    </row>
    <row r="3620" spans="1:20" ht="4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2">
        <f t="shared" si="336"/>
        <v>1.01</v>
      </c>
      <c r="P3620" s="10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3">
        <f t="shared" si="340"/>
        <v>42128.336226851854</v>
      </c>
      <c r="T3620" s="14">
        <f t="shared" si="341"/>
        <v>42158.336226851854</v>
      </c>
    </row>
    <row r="3621" spans="1:20" ht="4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2">
        <f t="shared" si="336"/>
        <v>1.1299999999999999</v>
      </c>
      <c r="P3621" s="10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3">
        <f t="shared" si="340"/>
        <v>42660.840578703705</v>
      </c>
      <c r="T3621" s="14">
        <f t="shared" si="341"/>
        <v>42693.625000000007</v>
      </c>
    </row>
    <row r="3622" spans="1:20" ht="4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2">
        <f t="shared" si="336"/>
        <v>1.0519047619047619</v>
      </c>
      <c r="P3622" s="10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3">
        <f t="shared" si="340"/>
        <v>42037.646539351852</v>
      </c>
      <c r="T3622" s="14">
        <f t="shared" si="341"/>
        <v>42067.875000000007</v>
      </c>
    </row>
    <row r="3623" spans="1:20" ht="4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2">
        <f t="shared" si="336"/>
        <v>1.0973333333333333</v>
      </c>
      <c r="P3623" s="10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3">
        <f t="shared" si="340"/>
        <v>42619.64402777778</v>
      </c>
      <c r="T3623" s="14">
        <f t="shared" si="341"/>
        <v>42643.583333333336</v>
      </c>
    </row>
    <row r="3624" spans="1:20" ht="32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2">
        <f t="shared" si="336"/>
        <v>1.00099</v>
      </c>
      <c r="P3624" s="10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3">
        <f t="shared" si="340"/>
        <v>41876.930219907408</v>
      </c>
      <c r="T3624" s="14">
        <f t="shared" si="341"/>
        <v>41909.849305555559</v>
      </c>
    </row>
    <row r="3625" spans="1:20" ht="32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2">
        <f t="shared" si="336"/>
        <v>1.2</v>
      </c>
      <c r="P3625" s="10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3">
        <f t="shared" si="340"/>
        <v>41828.445254629631</v>
      </c>
      <c r="T3625" s="14">
        <f t="shared" si="341"/>
        <v>41846</v>
      </c>
    </row>
    <row r="3626" spans="1:20" ht="80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2">
        <f t="shared" si="336"/>
        <v>1.0493333333333332</v>
      </c>
      <c r="P3626" s="10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3">
        <f t="shared" si="340"/>
        <v>42545.482523148152</v>
      </c>
      <c r="T3626" s="14">
        <f t="shared" si="341"/>
        <v>42605.482523148152</v>
      </c>
    </row>
    <row r="3627" spans="1:20" ht="48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2">
        <f t="shared" si="336"/>
        <v>1.0266666666666666</v>
      </c>
      <c r="P3627" s="10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3">
        <f t="shared" si="340"/>
        <v>42157.360844907409</v>
      </c>
      <c r="T3627" s="14">
        <f t="shared" si="341"/>
        <v>42187.360844907409</v>
      </c>
    </row>
    <row r="3628" spans="1:20" ht="4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2">
        <f t="shared" si="336"/>
        <v>1.0182500000000001</v>
      </c>
      <c r="P3628" s="10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3">
        <f t="shared" si="340"/>
        <v>41846.375659722224</v>
      </c>
      <c r="T3628" s="14">
        <f t="shared" si="341"/>
        <v>41867.375659722224</v>
      </c>
    </row>
    <row r="3629" spans="1:20" ht="4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2">
        <f t="shared" si="336"/>
        <v>1</v>
      </c>
      <c r="P3629" s="10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3">
        <f t="shared" si="340"/>
        <v>42460.45008101852</v>
      </c>
      <c r="T3629" s="14">
        <f t="shared" si="341"/>
        <v>42510.874305555561</v>
      </c>
    </row>
    <row r="3630" spans="1:20" ht="4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2">
        <f t="shared" si="336"/>
        <v>0</v>
      </c>
      <c r="P3630" s="10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3">
        <f t="shared" si="340"/>
        <v>42291.541620370372</v>
      </c>
      <c r="T3630" s="14">
        <f t="shared" si="341"/>
        <v>42351.583287037043</v>
      </c>
    </row>
    <row r="3631" spans="1:20" ht="4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2">
        <f t="shared" si="336"/>
        <v>1.9999999999999999E-6</v>
      </c>
      <c r="P3631" s="10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3">
        <f t="shared" si="340"/>
        <v>42436.802824074075</v>
      </c>
      <c r="T3631" s="14">
        <f t="shared" si="341"/>
        <v>42495.416666666664</v>
      </c>
    </row>
    <row r="3632" spans="1:20" ht="4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2">
        <f t="shared" si="336"/>
        <v>3.3333333333333332E-4</v>
      </c>
      <c r="P3632" s="10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3">
        <f t="shared" si="340"/>
        <v>41942.555439814816</v>
      </c>
      <c r="T3632" s="14">
        <f t="shared" si="341"/>
        <v>41972.597106481488</v>
      </c>
    </row>
    <row r="3633" spans="1:20" ht="48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2">
        <f t="shared" si="336"/>
        <v>0.51023391812865493</v>
      </c>
      <c r="P3633" s="10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3">
        <f t="shared" si="340"/>
        <v>41880.461770833332</v>
      </c>
      <c r="T3633" s="14">
        <f t="shared" si="341"/>
        <v>41904.874305555561</v>
      </c>
    </row>
    <row r="3634" spans="1:20" ht="4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2">
        <f t="shared" si="336"/>
        <v>0.2</v>
      </c>
      <c r="P3634" s="10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3">
        <f t="shared" si="340"/>
        <v>41946.645243055558</v>
      </c>
      <c r="T3634" s="14">
        <f t="shared" si="341"/>
        <v>41966.645243055558</v>
      </c>
    </row>
    <row r="3635" spans="1:20" ht="4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2">
        <f t="shared" si="336"/>
        <v>0.35239999999999999</v>
      </c>
      <c r="P3635" s="10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3">
        <f t="shared" si="340"/>
        <v>42649.331793981481</v>
      </c>
      <c r="T3635" s="14">
        <f t="shared" si="341"/>
        <v>42692.750000000007</v>
      </c>
    </row>
    <row r="3636" spans="1:20" ht="4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2">
        <f t="shared" si="336"/>
        <v>4.2466666666666666E-2</v>
      </c>
      <c r="P3636" s="10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3">
        <f t="shared" si="340"/>
        <v>42700.874699074076</v>
      </c>
      <c r="T3636" s="14">
        <f t="shared" si="341"/>
        <v>42748.874305555561</v>
      </c>
    </row>
    <row r="3637" spans="1:20" ht="32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2">
        <f t="shared" si="336"/>
        <v>0.36457142857142855</v>
      </c>
      <c r="P3637" s="10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3">
        <f t="shared" si="340"/>
        <v>42450.591157407405</v>
      </c>
      <c r="T3637" s="14">
        <f t="shared" si="341"/>
        <v>42480.591157407405</v>
      </c>
    </row>
    <row r="3638" spans="1:20" ht="4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2">
        <f t="shared" si="336"/>
        <v>0</v>
      </c>
      <c r="P3638" s="10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3">
        <f t="shared" si="340"/>
        <v>42226.403113425928</v>
      </c>
      <c r="T3638" s="14">
        <f t="shared" si="341"/>
        <v>42261.403113425928</v>
      </c>
    </row>
    <row r="3639" spans="1:20" ht="64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2">
        <f t="shared" si="336"/>
        <v>0.30866666666666664</v>
      </c>
      <c r="P3639" s="10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3">
        <f t="shared" si="340"/>
        <v>41975.40896990741</v>
      </c>
      <c r="T3639" s="14">
        <f t="shared" si="341"/>
        <v>42005.40896990741</v>
      </c>
    </row>
    <row r="3640" spans="1:20" ht="32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2">
        <f t="shared" si="336"/>
        <v>6.545454545454546E-2</v>
      </c>
      <c r="P3640" s="10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3">
        <f t="shared" si="340"/>
        <v>42053.381157407413</v>
      </c>
      <c r="T3640" s="14">
        <f t="shared" si="341"/>
        <v>42113.339490740742</v>
      </c>
    </row>
    <row r="3641" spans="1:20" ht="4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2">
        <f t="shared" si="336"/>
        <v>4.0000000000000003E-5</v>
      </c>
      <c r="P3641" s="10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3">
        <f t="shared" si="340"/>
        <v>42590.38548611111</v>
      </c>
      <c r="T3641" s="14">
        <f t="shared" si="341"/>
        <v>42650.34097222222</v>
      </c>
    </row>
    <row r="3642" spans="1:20" ht="80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2">
        <f t="shared" si="336"/>
        <v>5.5E-2</v>
      </c>
      <c r="P3642" s="10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3">
        <f t="shared" si="340"/>
        <v>42104.489930555559</v>
      </c>
      <c r="T3642" s="14">
        <f t="shared" si="341"/>
        <v>42134.489930555559</v>
      </c>
    </row>
    <row r="3643" spans="1:20" ht="4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2">
        <f t="shared" si="336"/>
        <v>0</v>
      </c>
      <c r="P3643" s="10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3">
        <f t="shared" si="340"/>
        <v>41899.335405092592</v>
      </c>
      <c r="T3643" s="14">
        <f t="shared" si="341"/>
        <v>41916.916666666672</v>
      </c>
    </row>
    <row r="3644" spans="1:20" ht="64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2">
        <f t="shared" si="336"/>
        <v>2.1428571428571429E-2</v>
      </c>
      <c r="P3644" s="10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3">
        <f t="shared" si="340"/>
        <v>42297.524618055562</v>
      </c>
      <c r="T3644" s="14">
        <f t="shared" si="341"/>
        <v>42338.416666666664</v>
      </c>
    </row>
    <row r="3645" spans="1:20" ht="4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2">
        <f t="shared" si="336"/>
        <v>0</v>
      </c>
      <c r="P3645" s="10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3">
        <f t="shared" si="340"/>
        <v>42284.852303240747</v>
      </c>
      <c r="T3645" s="14">
        <f t="shared" si="341"/>
        <v>42324.893969907411</v>
      </c>
    </row>
    <row r="3646" spans="1:20" ht="4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2">
        <f t="shared" si="336"/>
        <v>0.16420000000000001</v>
      </c>
      <c r="P3646" s="10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3">
        <f t="shared" si="340"/>
        <v>42408.95008101852</v>
      </c>
      <c r="T3646" s="14">
        <f t="shared" si="341"/>
        <v>42436.915972222225</v>
      </c>
    </row>
    <row r="3647" spans="1:20" ht="4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2">
        <f t="shared" si="336"/>
        <v>1E-3</v>
      </c>
      <c r="P3647" s="10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3">
        <f t="shared" si="340"/>
        <v>42665.678680555553</v>
      </c>
      <c r="T3647" s="14">
        <f t="shared" si="341"/>
        <v>42695.720347222225</v>
      </c>
    </row>
    <row r="3648" spans="1:20" ht="4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2">
        <f t="shared" si="336"/>
        <v>4.8099999999999997E-2</v>
      </c>
      <c r="P3648" s="10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3">
        <f t="shared" si="340"/>
        <v>42140.129652777781</v>
      </c>
      <c r="T3648" s="14">
        <f t="shared" si="341"/>
        <v>42171.687500000007</v>
      </c>
    </row>
    <row r="3649" spans="1:20" ht="4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2">
        <f t="shared" si="336"/>
        <v>0.06</v>
      </c>
      <c r="P3649" s="10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3">
        <f t="shared" si="340"/>
        <v>42598.457488425927</v>
      </c>
      <c r="T3649" s="14">
        <f t="shared" si="341"/>
        <v>42643.457488425927</v>
      </c>
    </row>
    <row r="3650" spans="1:20" ht="32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2">
        <f t="shared" si="336"/>
        <v>1.003825</v>
      </c>
      <c r="P3650" s="10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3">
        <f t="shared" si="340"/>
        <v>41887.000520833339</v>
      </c>
      <c r="T3650" s="14">
        <f t="shared" si="341"/>
        <v>41917.000520833339</v>
      </c>
    </row>
    <row r="3651" spans="1:20" ht="4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2">
        <f t="shared" ref="O3651:O3714" si="342">E3651/D3651</f>
        <v>1.04</v>
      </c>
      <c r="P3651" s="10">
        <f t="shared" ref="P3651:P3714" si="343">E3651/L3651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RIGHT(N3651,LEN(N3651)-FIND("/",N3651))</f>
        <v>plays</v>
      </c>
      <c r="S3651" s="13">
        <f t="shared" ref="S3651:S3714" si="346">(J3651/86400)+25569+(-7/24)</f>
        <v>41780.421226851853</v>
      </c>
      <c r="T3651" s="14">
        <f t="shared" ref="T3651:T3714" si="347">(I3651/86400)+25569+(-7/24)</f>
        <v>41806.421226851853</v>
      </c>
    </row>
    <row r="3652" spans="1:20" ht="48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2">
        <f t="shared" si="342"/>
        <v>1</v>
      </c>
      <c r="P3652" s="10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3">
        <f t="shared" si="346"/>
        <v>42381.187314814822</v>
      </c>
      <c r="T3652" s="14">
        <f t="shared" si="347"/>
        <v>42402.187314814822</v>
      </c>
    </row>
    <row r="3653" spans="1:20" ht="32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2">
        <f t="shared" si="342"/>
        <v>1.04</v>
      </c>
      <c r="P3653" s="10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3">
        <f t="shared" si="346"/>
        <v>41828.35465277778</v>
      </c>
      <c r="T3653" s="14">
        <f t="shared" si="347"/>
        <v>41861.374305555561</v>
      </c>
    </row>
    <row r="3654" spans="1:20" ht="48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2">
        <f t="shared" si="342"/>
        <v>2.5066666666666668</v>
      </c>
      <c r="P3654" s="10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3">
        <f t="shared" si="346"/>
        <v>42596.353032407409</v>
      </c>
      <c r="T3654" s="14">
        <f t="shared" si="347"/>
        <v>42606.874305555561</v>
      </c>
    </row>
    <row r="3655" spans="1:20" ht="48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2">
        <f t="shared" si="342"/>
        <v>1.0049999999999999</v>
      </c>
      <c r="P3655" s="10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3">
        <f t="shared" si="346"/>
        <v>42191.071840277778</v>
      </c>
      <c r="T3655" s="14">
        <f t="shared" si="347"/>
        <v>42221.071840277778</v>
      </c>
    </row>
    <row r="3656" spans="1:20" ht="48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2">
        <f t="shared" si="342"/>
        <v>1.744</v>
      </c>
      <c r="P3656" s="10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3">
        <f t="shared" si="346"/>
        <v>42440.124837962961</v>
      </c>
      <c r="T3656" s="14">
        <f t="shared" si="347"/>
        <v>42463.416666666664</v>
      </c>
    </row>
    <row r="3657" spans="1:20" ht="48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2">
        <f t="shared" si="342"/>
        <v>1.1626000000000001</v>
      </c>
      <c r="P3657" s="10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3">
        <f t="shared" si="346"/>
        <v>42173.511550925927</v>
      </c>
      <c r="T3657" s="14">
        <f t="shared" si="347"/>
        <v>42202.999305555561</v>
      </c>
    </row>
    <row r="3658" spans="1:20" ht="4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2">
        <f t="shared" si="342"/>
        <v>1.0582</v>
      </c>
      <c r="P3658" s="10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3">
        <f t="shared" si="346"/>
        <v>42737.618472222224</v>
      </c>
      <c r="T3658" s="14">
        <f t="shared" si="347"/>
        <v>42767.665972222225</v>
      </c>
    </row>
    <row r="3659" spans="1:20" ht="4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2">
        <f t="shared" si="342"/>
        <v>1.1074999999999999</v>
      </c>
      <c r="P3659" s="10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3">
        <f t="shared" si="346"/>
        <v>42499.338182870371</v>
      </c>
      <c r="T3659" s="14">
        <f t="shared" si="347"/>
        <v>42522.612500000003</v>
      </c>
    </row>
    <row r="3660" spans="1:20" ht="32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2">
        <f t="shared" si="342"/>
        <v>1.0066666666666666</v>
      </c>
      <c r="P3660" s="10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3">
        <f t="shared" si="346"/>
        <v>41775.56689814815</v>
      </c>
      <c r="T3660" s="14">
        <f t="shared" si="347"/>
        <v>41821.874305555561</v>
      </c>
    </row>
    <row r="3661" spans="1:20" ht="4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2">
        <f t="shared" si="342"/>
        <v>1.0203333333333333</v>
      </c>
      <c r="P3661" s="10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3">
        <f t="shared" si="346"/>
        <v>42054.985532407409</v>
      </c>
      <c r="T3661" s="14">
        <f t="shared" si="347"/>
        <v>42082.318749999999</v>
      </c>
    </row>
    <row r="3662" spans="1:20" ht="48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2">
        <f t="shared" si="342"/>
        <v>1</v>
      </c>
      <c r="P3662" s="10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3">
        <f t="shared" si="346"/>
        <v>41971.589409722226</v>
      </c>
      <c r="T3662" s="14">
        <f t="shared" si="347"/>
        <v>41996.589409722226</v>
      </c>
    </row>
    <row r="3663" spans="1:20" ht="4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2">
        <f t="shared" si="342"/>
        <v>1.1100000000000001</v>
      </c>
      <c r="P3663" s="10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3">
        <f t="shared" si="346"/>
        <v>42447.605000000003</v>
      </c>
      <c r="T3663" s="14">
        <f t="shared" si="347"/>
        <v>42469.875000000007</v>
      </c>
    </row>
    <row r="3664" spans="1:20" ht="48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2">
        <f t="shared" si="342"/>
        <v>1.0142500000000001</v>
      </c>
      <c r="P3664" s="10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3">
        <f t="shared" si="346"/>
        <v>42063.928402777783</v>
      </c>
      <c r="T3664" s="14">
        <f t="shared" si="347"/>
        <v>42093.886736111112</v>
      </c>
    </row>
    <row r="3665" spans="1:20" ht="4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2">
        <f t="shared" si="342"/>
        <v>1.04</v>
      </c>
      <c r="P3665" s="10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3">
        <f t="shared" si="346"/>
        <v>42665.160069444442</v>
      </c>
      <c r="T3665" s="14">
        <f t="shared" si="347"/>
        <v>42725.201736111114</v>
      </c>
    </row>
    <row r="3666" spans="1:20" ht="4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2">
        <f t="shared" si="342"/>
        <v>1.09375</v>
      </c>
      <c r="P3666" s="10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3">
        <f t="shared" si="346"/>
        <v>42522.957048611112</v>
      </c>
      <c r="T3666" s="14">
        <f t="shared" si="347"/>
        <v>42536.957048611112</v>
      </c>
    </row>
    <row r="3667" spans="1:20" ht="4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2">
        <f t="shared" si="342"/>
        <v>1.1516129032258065</v>
      </c>
      <c r="P3667" s="10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3">
        <f t="shared" si="346"/>
        <v>42294.516458333332</v>
      </c>
      <c r="T3667" s="14">
        <f t="shared" si="347"/>
        <v>42305.537499999999</v>
      </c>
    </row>
    <row r="3668" spans="1:20" ht="16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2">
        <f t="shared" si="342"/>
        <v>1</v>
      </c>
      <c r="P3668" s="10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3">
        <f t="shared" si="346"/>
        <v>41822.613217592596</v>
      </c>
      <c r="T3668" s="14">
        <f t="shared" si="347"/>
        <v>41844</v>
      </c>
    </row>
    <row r="3669" spans="1:20" ht="4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2">
        <f t="shared" si="342"/>
        <v>1.0317033333333334</v>
      </c>
      <c r="P3669" s="10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3">
        <f t="shared" si="346"/>
        <v>42173.678460648145</v>
      </c>
      <c r="T3669" s="14">
        <f t="shared" si="347"/>
        <v>42203.678460648145</v>
      </c>
    </row>
    <row r="3670" spans="1:20" ht="4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2">
        <f t="shared" si="342"/>
        <v>1.0349999999999999</v>
      </c>
      <c r="P3670" s="10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3">
        <f t="shared" si="346"/>
        <v>42185.264490740745</v>
      </c>
      <c r="T3670" s="14">
        <f t="shared" si="347"/>
        <v>42208.481250000004</v>
      </c>
    </row>
    <row r="3671" spans="1:20" ht="4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2">
        <f t="shared" si="342"/>
        <v>1.3819999999999999</v>
      </c>
      <c r="P3671" s="10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3">
        <f t="shared" si="346"/>
        <v>42136.383530092593</v>
      </c>
      <c r="T3671" s="14">
        <f t="shared" si="347"/>
        <v>42166.383530092593</v>
      </c>
    </row>
    <row r="3672" spans="1:20" ht="4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2">
        <f t="shared" si="342"/>
        <v>1.0954545454545455</v>
      </c>
      <c r="P3672" s="10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3">
        <f t="shared" si="346"/>
        <v>42142.222349537034</v>
      </c>
      <c r="T3672" s="14">
        <f t="shared" si="347"/>
        <v>42155.666666666664</v>
      </c>
    </row>
    <row r="3673" spans="1:20" ht="4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2">
        <f t="shared" si="342"/>
        <v>1.0085714285714287</v>
      </c>
      <c r="P3673" s="10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3">
        <f t="shared" si="346"/>
        <v>41820.336423611116</v>
      </c>
      <c r="T3673" s="14">
        <f t="shared" si="347"/>
        <v>41840.874305555561</v>
      </c>
    </row>
    <row r="3674" spans="1:20" ht="48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2">
        <f t="shared" si="342"/>
        <v>1.0153333333333334</v>
      </c>
      <c r="P3674" s="10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3">
        <f t="shared" si="346"/>
        <v>41878.654907407406</v>
      </c>
      <c r="T3674" s="14">
        <f t="shared" si="347"/>
        <v>41908.654907407406</v>
      </c>
    </row>
    <row r="3675" spans="1:20" ht="4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2">
        <f t="shared" si="342"/>
        <v>1.13625</v>
      </c>
      <c r="P3675" s="10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3">
        <f t="shared" si="346"/>
        <v>41914.003437500003</v>
      </c>
      <c r="T3675" s="14">
        <f t="shared" si="347"/>
        <v>41948.244444444448</v>
      </c>
    </row>
    <row r="3676" spans="1:20" ht="48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2">
        <f t="shared" si="342"/>
        <v>1</v>
      </c>
      <c r="P3676" s="10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3">
        <f t="shared" si="346"/>
        <v>42556.581354166665</v>
      </c>
      <c r="T3676" s="14">
        <f t="shared" si="347"/>
        <v>42616.581354166665</v>
      </c>
    </row>
    <row r="3677" spans="1:20" ht="4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2">
        <f t="shared" si="342"/>
        <v>1.4</v>
      </c>
      <c r="P3677" s="10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3">
        <f t="shared" si="346"/>
        <v>42493.305347222224</v>
      </c>
      <c r="T3677" s="14">
        <f t="shared" si="347"/>
        <v>42505.666666666664</v>
      </c>
    </row>
    <row r="3678" spans="1:20" ht="4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2">
        <f t="shared" si="342"/>
        <v>1.2875000000000001</v>
      </c>
      <c r="P3678" s="10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3">
        <f t="shared" si="346"/>
        <v>41876.52412037037</v>
      </c>
      <c r="T3678" s="14">
        <f t="shared" si="347"/>
        <v>41894.52412037037</v>
      </c>
    </row>
    <row r="3679" spans="1:20" ht="32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2">
        <f t="shared" si="342"/>
        <v>1.0290416666666666</v>
      </c>
      <c r="P3679" s="10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3">
        <f t="shared" si="346"/>
        <v>41802.282615740747</v>
      </c>
      <c r="T3679" s="14">
        <f t="shared" si="347"/>
        <v>41822.874305555561</v>
      </c>
    </row>
    <row r="3680" spans="1:20" ht="32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2">
        <f t="shared" si="342"/>
        <v>1.0249999999999999</v>
      </c>
      <c r="P3680" s="10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3">
        <f t="shared" si="346"/>
        <v>42120.239560185182</v>
      </c>
      <c r="T3680" s="14">
        <f t="shared" si="347"/>
        <v>42155.239560185182</v>
      </c>
    </row>
    <row r="3681" spans="1:20" ht="4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2">
        <f t="shared" si="342"/>
        <v>1.101</v>
      </c>
      <c r="P3681" s="10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3">
        <f t="shared" si="346"/>
        <v>41786.469687500001</v>
      </c>
      <c r="T3681" s="14">
        <f t="shared" si="347"/>
        <v>41820.915972222225</v>
      </c>
    </row>
    <row r="3682" spans="1:20" ht="32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2">
        <f t="shared" si="342"/>
        <v>1.1276666666666666</v>
      </c>
      <c r="P3682" s="10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3">
        <f t="shared" si="346"/>
        <v>42627.16243055556</v>
      </c>
      <c r="T3682" s="14">
        <f t="shared" si="347"/>
        <v>42648.16243055556</v>
      </c>
    </row>
    <row r="3683" spans="1:20" ht="64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2">
        <f t="shared" si="342"/>
        <v>1.119</v>
      </c>
      <c r="P3683" s="10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3">
        <f t="shared" si="346"/>
        <v>42374.359837962962</v>
      </c>
      <c r="T3683" s="14">
        <f t="shared" si="347"/>
        <v>42384.359837962962</v>
      </c>
    </row>
    <row r="3684" spans="1:20" ht="4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2">
        <f t="shared" si="342"/>
        <v>1.3919999999999999</v>
      </c>
      <c r="P3684" s="10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3">
        <f t="shared" si="346"/>
        <v>41772.393726851857</v>
      </c>
      <c r="T3684" s="14">
        <f t="shared" si="347"/>
        <v>41805.999305555561</v>
      </c>
    </row>
    <row r="3685" spans="1:20" ht="4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2">
        <f t="shared" si="342"/>
        <v>1.1085714285714285</v>
      </c>
      <c r="P3685" s="10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3">
        <f t="shared" si="346"/>
        <v>42632.825185185189</v>
      </c>
      <c r="T3685" s="14">
        <f t="shared" si="347"/>
        <v>42662.825185185189</v>
      </c>
    </row>
    <row r="3686" spans="1:20" ht="4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2">
        <f t="shared" si="342"/>
        <v>1.3906666666666667</v>
      </c>
      <c r="P3686" s="10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3">
        <f t="shared" si="346"/>
        <v>42218.888726851852</v>
      </c>
      <c r="T3686" s="14">
        <f t="shared" si="347"/>
        <v>42248.888726851852</v>
      </c>
    </row>
    <row r="3687" spans="1:20" ht="4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2">
        <f t="shared" si="342"/>
        <v>1.0569999999999999</v>
      </c>
      <c r="P3687" s="10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3">
        <f t="shared" si="346"/>
        <v>41753.301608796297</v>
      </c>
      <c r="T3687" s="14">
        <f t="shared" si="347"/>
        <v>41778.583333333336</v>
      </c>
    </row>
    <row r="3688" spans="1:20" ht="4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2">
        <f t="shared" si="342"/>
        <v>1.0142857142857142</v>
      </c>
      <c r="P3688" s="10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3">
        <f t="shared" si="346"/>
        <v>42230.371064814819</v>
      </c>
      <c r="T3688" s="14">
        <f t="shared" si="347"/>
        <v>42244.874305555561</v>
      </c>
    </row>
    <row r="3689" spans="1:20" ht="4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2">
        <f t="shared" si="342"/>
        <v>1.0024500000000001</v>
      </c>
      <c r="P3689" s="10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3">
        <f t="shared" si="346"/>
        <v>41786.926562500004</v>
      </c>
      <c r="T3689" s="14">
        <f t="shared" si="347"/>
        <v>41816.926562500004</v>
      </c>
    </row>
    <row r="3690" spans="1:20" ht="4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2">
        <f t="shared" si="342"/>
        <v>1.0916666666666666</v>
      </c>
      <c r="P3690" s="10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3">
        <f t="shared" si="346"/>
        <v>41829.495416666665</v>
      </c>
      <c r="T3690" s="14">
        <f t="shared" si="347"/>
        <v>41859.495416666665</v>
      </c>
    </row>
    <row r="3691" spans="1:20" ht="4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2">
        <f t="shared" si="342"/>
        <v>1.1833333333333333</v>
      </c>
      <c r="P3691" s="10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3">
        <f t="shared" si="346"/>
        <v>42147.535173611112</v>
      </c>
      <c r="T3691" s="14">
        <f t="shared" si="347"/>
        <v>42176.642361111117</v>
      </c>
    </row>
    <row r="3692" spans="1:20" ht="4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2">
        <f t="shared" si="342"/>
        <v>1.2</v>
      </c>
      <c r="P3692" s="10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3">
        <f t="shared" si="346"/>
        <v>41940.306516203702</v>
      </c>
      <c r="T3692" s="14">
        <f t="shared" si="347"/>
        <v>41970.348182870373</v>
      </c>
    </row>
    <row r="3693" spans="1:20" ht="32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2">
        <f t="shared" si="342"/>
        <v>1.2796000000000001</v>
      </c>
      <c r="P3693" s="10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3">
        <f t="shared" si="346"/>
        <v>42020.408900462964</v>
      </c>
      <c r="T3693" s="14">
        <f t="shared" si="347"/>
        <v>42064.915972222225</v>
      </c>
    </row>
    <row r="3694" spans="1:20" ht="32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2">
        <f t="shared" si="342"/>
        <v>1.26</v>
      </c>
      <c r="P3694" s="10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3">
        <f t="shared" si="346"/>
        <v>41891.673368055555</v>
      </c>
      <c r="T3694" s="14">
        <f t="shared" si="347"/>
        <v>41900.708333333336</v>
      </c>
    </row>
    <row r="3695" spans="1:20" ht="4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2">
        <f t="shared" si="342"/>
        <v>1.2912912912912913</v>
      </c>
      <c r="P3695" s="10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3">
        <f t="shared" si="346"/>
        <v>42308.899641203701</v>
      </c>
      <c r="T3695" s="14">
        <f t="shared" si="347"/>
        <v>42338.645833333336</v>
      </c>
    </row>
    <row r="3696" spans="1:20" ht="48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2">
        <f t="shared" si="342"/>
        <v>1.0742857142857143</v>
      </c>
      <c r="P3696" s="10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3">
        <f t="shared" si="346"/>
        <v>42489.842210648152</v>
      </c>
      <c r="T3696" s="14">
        <f t="shared" si="347"/>
        <v>42526.791666666664</v>
      </c>
    </row>
    <row r="3697" spans="1:20" ht="64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2">
        <f t="shared" si="342"/>
        <v>1.00125</v>
      </c>
      <c r="P3697" s="10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3">
        <f t="shared" si="346"/>
        <v>41995.578819444447</v>
      </c>
      <c r="T3697" s="14">
        <f t="shared" si="347"/>
        <v>42015.578819444447</v>
      </c>
    </row>
    <row r="3698" spans="1:20" ht="4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2">
        <f t="shared" si="342"/>
        <v>1.55</v>
      </c>
      <c r="P3698" s="10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3">
        <f t="shared" si="346"/>
        <v>41988.325416666667</v>
      </c>
      <c r="T3698" s="14">
        <f t="shared" si="347"/>
        <v>42048.325416666667</v>
      </c>
    </row>
    <row r="3699" spans="1:20" ht="4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2">
        <f t="shared" si="342"/>
        <v>1.08</v>
      </c>
      <c r="P3699" s="10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3">
        <f t="shared" si="346"/>
        <v>42479.174166666671</v>
      </c>
      <c r="T3699" s="14">
        <f t="shared" si="347"/>
        <v>42500.174166666671</v>
      </c>
    </row>
    <row r="3700" spans="1:20" ht="32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2">
        <f t="shared" si="342"/>
        <v>1.1052</v>
      </c>
      <c r="P3700" s="10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3">
        <f t="shared" si="346"/>
        <v>42401.514895833338</v>
      </c>
      <c r="T3700" s="14">
        <f t="shared" si="347"/>
        <v>42431.514895833338</v>
      </c>
    </row>
    <row r="3701" spans="1:20" ht="4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2">
        <f t="shared" si="342"/>
        <v>1.008</v>
      </c>
      <c r="P3701" s="10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3">
        <f t="shared" si="346"/>
        <v>41897.310370370375</v>
      </c>
      <c r="T3701" s="14">
        <f t="shared" si="347"/>
        <v>41927.310370370375</v>
      </c>
    </row>
    <row r="3702" spans="1:20" ht="32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2">
        <f t="shared" si="342"/>
        <v>1.212</v>
      </c>
      <c r="P3702" s="10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3">
        <f t="shared" si="346"/>
        <v>41882.293981481482</v>
      </c>
      <c r="T3702" s="14">
        <f t="shared" si="347"/>
        <v>41912.375</v>
      </c>
    </row>
    <row r="3703" spans="1:20" ht="4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2">
        <f t="shared" si="342"/>
        <v>1.0033333333333334</v>
      </c>
      <c r="P3703" s="10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3">
        <f t="shared" si="346"/>
        <v>42129.249918981484</v>
      </c>
      <c r="T3703" s="14">
        <f t="shared" si="347"/>
        <v>42159.249918981484</v>
      </c>
    </row>
    <row r="3704" spans="1:20" ht="48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2">
        <f t="shared" si="342"/>
        <v>1.0916666666666666</v>
      </c>
      <c r="P3704" s="10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3">
        <f t="shared" si="346"/>
        <v>42524.246342592596</v>
      </c>
      <c r="T3704" s="14">
        <f t="shared" si="347"/>
        <v>42561.665972222225</v>
      </c>
    </row>
    <row r="3705" spans="1:20" ht="4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2">
        <f t="shared" si="342"/>
        <v>1.2342857142857142</v>
      </c>
      <c r="P3705" s="10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3">
        <f t="shared" si="346"/>
        <v>42556.212824074079</v>
      </c>
      <c r="T3705" s="14">
        <f t="shared" si="347"/>
        <v>42594.999305555561</v>
      </c>
    </row>
    <row r="3706" spans="1:20" ht="4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2">
        <f t="shared" si="342"/>
        <v>1.3633666666666666</v>
      </c>
      <c r="P3706" s="10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3">
        <f t="shared" si="346"/>
        <v>42461.398078703707</v>
      </c>
      <c r="T3706" s="14">
        <f t="shared" si="347"/>
        <v>42521.398078703707</v>
      </c>
    </row>
    <row r="3707" spans="1:20" ht="4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2">
        <f t="shared" si="342"/>
        <v>1.0346657233816767</v>
      </c>
      <c r="P3707" s="10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3">
        <f t="shared" si="346"/>
        <v>41792.251319444447</v>
      </c>
      <c r="T3707" s="14">
        <f t="shared" si="347"/>
        <v>41813.458333333336</v>
      </c>
    </row>
    <row r="3708" spans="1:20" ht="4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2">
        <f t="shared" si="342"/>
        <v>1.2133333333333334</v>
      </c>
      <c r="P3708" s="10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3">
        <f t="shared" si="346"/>
        <v>41879.622094907412</v>
      </c>
      <c r="T3708" s="14">
        <f t="shared" si="347"/>
        <v>41894.622094907412</v>
      </c>
    </row>
    <row r="3709" spans="1:20" ht="32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2">
        <f t="shared" si="342"/>
        <v>1.86</v>
      </c>
      <c r="P3709" s="10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3">
        <f t="shared" si="346"/>
        <v>42551.756689814814</v>
      </c>
      <c r="T3709" s="14">
        <f t="shared" si="347"/>
        <v>42572.93472222222</v>
      </c>
    </row>
    <row r="3710" spans="1:20" ht="48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2">
        <f t="shared" si="342"/>
        <v>3</v>
      </c>
      <c r="P3710" s="10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3">
        <f t="shared" si="346"/>
        <v>41809.850532407414</v>
      </c>
      <c r="T3710" s="14">
        <f t="shared" si="347"/>
        <v>41823.850532407414</v>
      </c>
    </row>
    <row r="3711" spans="1:20" ht="4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2">
        <f t="shared" si="342"/>
        <v>1.0825</v>
      </c>
      <c r="P3711" s="10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3">
        <f t="shared" si="346"/>
        <v>41785.416041666671</v>
      </c>
      <c r="T3711" s="14">
        <f t="shared" si="347"/>
        <v>41815.416041666671</v>
      </c>
    </row>
    <row r="3712" spans="1:20" ht="32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2">
        <f t="shared" si="342"/>
        <v>1.4115384615384616</v>
      </c>
      <c r="P3712" s="10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3">
        <f t="shared" si="346"/>
        <v>42072.284583333334</v>
      </c>
      <c r="T3712" s="14">
        <f t="shared" si="347"/>
        <v>42097.284583333334</v>
      </c>
    </row>
    <row r="3713" spans="1:20" ht="32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2">
        <f t="shared" si="342"/>
        <v>1.1399999999999999</v>
      </c>
      <c r="P3713" s="10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3">
        <f t="shared" si="346"/>
        <v>41779.432557870372</v>
      </c>
      <c r="T3713" s="14">
        <f t="shared" si="347"/>
        <v>41805.375</v>
      </c>
    </row>
    <row r="3714" spans="1:20" ht="4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2">
        <f t="shared" si="342"/>
        <v>1.5373333333333334</v>
      </c>
      <c r="P3714" s="10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3">
        <f t="shared" si="346"/>
        <v>42133.88040509259</v>
      </c>
      <c r="T3714" s="14">
        <f t="shared" si="347"/>
        <v>42154.999305555561</v>
      </c>
    </row>
    <row r="3715" spans="1:20" ht="4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2">
        <f t="shared" ref="O3715:O3778" si="348">E3715/D3715</f>
        <v>1.0149999999999999</v>
      </c>
      <c r="P3715" s="10">
        <f t="shared" ref="P3715:P3778" si="349">E3715/L3715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RIGHT(N3715,LEN(N3715)-FIND("/",N3715))</f>
        <v>plays</v>
      </c>
      <c r="S3715" s="13">
        <f t="shared" ref="S3715:S3778" si="352">(J3715/86400)+25569+(-7/24)</f>
        <v>42505.44636574074</v>
      </c>
      <c r="T3715" s="14">
        <f t="shared" ref="T3715:T3778" si="353">(I3715/86400)+25569+(-7/24)</f>
        <v>42525.44636574074</v>
      </c>
    </row>
    <row r="3716" spans="1:20" ht="4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2">
        <f t="shared" si="348"/>
        <v>1.0235000000000001</v>
      </c>
      <c r="P3716" s="10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3">
        <f t="shared" si="352"/>
        <v>42118.264664351853</v>
      </c>
      <c r="T3716" s="14">
        <f t="shared" si="353"/>
        <v>42149.874305555561</v>
      </c>
    </row>
    <row r="3717" spans="1:20" ht="4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2">
        <f t="shared" si="348"/>
        <v>1.0257142857142858</v>
      </c>
      <c r="P3717" s="10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3">
        <f t="shared" si="352"/>
        <v>42036.703923611109</v>
      </c>
      <c r="T3717" s="14">
        <f t="shared" si="353"/>
        <v>42094.244444444448</v>
      </c>
    </row>
    <row r="3718" spans="1:20" ht="4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2">
        <f t="shared" si="348"/>
        <v>1.5575000000000001</v>
      </c>
      <c r="P3718" s="10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3">
        <f t="shared" si="352"/>
        <v>42360.596168981479</v>
      </c>
      <c r="T3718" s="14">
        <f t="shared" si="353"/>
        <v>42390.596168981479</v>
      </c>
    </row>
    <row r="3719" spans="1:20" ht="4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2">
        <f t="shared" si="348"/>
        <v>1.0075000000000001</v>
      </c>
      <c r="P3719" s="10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3">
        <f t="shared" si="352"/>
        <v>42102.574641203704</v>
      </c>
      <c r="T3719" s="14">
        <f t="shared" si="353"/>
        <v>42133.574641203704</v>
      </c>
    </row>
    <row r="3720" spans="1:20" ht="4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2">
        <f t="shared" si="348"/>
        <v>2.3940000000000001</v>
      </c>
      <c r="P3720" s="10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3">
        <f t="shared" si="352"/>
        <v>42032.424479166664</v>
      </c>
      <c r="T3720" s="14">
        <f t="shared" si="353"/>
        <v>42062.424479166664</v>
      </c>
    </row>
    <row r="3721" spans="1:20" ht="32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2">
        <f t="shared" si="348"/>
        <v>2.1</v>
      </c>
      <c r="P3721" s="10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3">
        <f t="shared" si="352"/>
        <v>42147.438263888893</v>
      </c>
      <c r="T3721" s="14">
        <f t="shared" si="353"/>
        <v>42177.438263888893</v>
      </c>
    </row>
    <row r="3722" spans="1:20" ht="32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2">
        <f t="shared" si="348"/>
        <v>1.0451515151515152</v>
      </c>
      <c r="P3722" s="10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3">
        <f t="shared" si="352"/>
        <v>42165.701458333337</v>
      </c>
      <c r="T3722" s="14">
        <f t="shared" si="353"/>
        <v>42187.701458333337</v>
      </c>
    </row>
    <row r="3723" spans="1:20" ht="48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2">
        <f t="shared" si="348"/>
        <v>1.008</v>
      </c>
      <c r="P3723" s="10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3">
        <f t="shared" si="352"/>
        <v>41927.644490740742</v>
      </c>
      <c r="T3723" s="14">
        <f t="shared" si="353"/>
        <v>41948.686157407406</v>
      </c>
    </row>
    <row r="3724" spans="1:20" ht="64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2">
        <f t="shared" si="348"/>
        <v>1.1120000000000001</v>
      </c>
      <c r="P3724" s="10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3">
        <f t="shared" si="352"/>
        <v>42381.380173611113</v>
      </c>
      <c r="T3724" s="14">
        <f t="shared" si="353"/>
        <v>42411.665972222225</v>
      </c>
    </row>
    <row r="3725" spans="1:20" ht="32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2">
        <f t="shared" si="348"/>
        <v>1.0204444444444445</v>
      </c>
      <c r="P3725" s="10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3">
        <f t="shared" si="352"/>
        <v>41943.461365740739</v>
      </c>
      <c r="T3725" s="14">
        <f t="shared" si="353"/>
        <v>41973.503032407411</v>
      </c>
    </row>
    <row r="3726" spans="1:20" ht="4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2">
        <f t="shared" si="348"/>
        <v>1.0254767441860466</v>
      </c>
      <c r="P3726" s="10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3">
        <f t="shared" si="352"/>
        <v>42465.19976851852</v>
      </c>
      <c r="T3726" s="14">
        <f t="shared" si="353"/>
        <v>42494.666666666664</v>
      </c>
    </row>
    <row r="3727" spans="1:20" ht="4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2">
        <f t="shared" si="348"/>
        <v>1.27</v>
      </c>
      <c r="P3727" s="10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3">
        <f t="shared" si="352"/>
        <v>42401.653553240743</v>
      </c>
      <c r="T3727" s="14">
        <f t="shared" si="353"/>
        <v>42418.604166666664</v>
      </c>
    </row>
    <row r="3728" spans="1:20" ht="4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2">
        <f t="shared" si="348"/>
        <v>3.3870588235294119</v>
      </c>
      <c r="P3728" s="10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3">
        <f t="shared" si="352"/>
        <v>42461.84920138889</v>
      </c>
      <c r="T3728" s="14">
        <f t="shared" si="353"/>
        <v>42489.583333333336</v>
      </c>
    </row>
    <row r="3729" spans="1:20" ht="4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2">
        <f t="shared" si="348"/>
        <v>1.0075000000000001</v>
      </c>
      <c r="P3729" s="10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3">
        <f t="shared" si="352"/>
        <v>42632.056643518525</v>
      </c>
      <c r="T3729" s="14">
        <f t="shared" si="353"/>
        <v>42662.913194444445</v>
      </c>
    </row>
    <row r="3730" spans="1:20" ht="32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2">
        <f t="shared" si="348"/>
        <v>9.3100000000000002E-2</v>
      </c>
      <c r="P3730" s="10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3">
        <f t="shared" si="352"/>
        <v>42204.879351851858</v>
      </c>
      <c r="T3730" s="14">
        <f t="shared" si="353"/>
        <v>42234.879351851858</v>
      </c>
    </row>
    <row r="3731" spans="1:20" ht="4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2">
        <f t="shared" si="348"/>
        <v>7.2400000000000006E-2</v>
      </c>
      <c r="P3731" s="10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3">
        <f t="shared" si="352"/>
        <v>42040.913333333338</v>
      </c>
      <c r="T3731" s="14">
        <f t="shared" si="353"/>
        <v>42085.871666666666</v>
      </c>
    </row>
    <row r="3732" spans="1:20" ht="4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2">
        <f t="shared" si="348"/>
        <v>0.1</v>
      </c>
      <c r="P3732" s="10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3">
        <f t="shared" si="352"/>
        <v>42203.386099537041</v>
      </c>
      <c r="T3732" s="14">
        <f t="shared" si="353"/>
        <v>42233.386099537041</v>
      </c>
    </row>
    <row r="3733" spans="1:20" ht="4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2">
        <f t="shared" si="348"/>
        <v>0.11272727272727273</v>
      </c>
      <c r="P3733" s="10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3">
        <f t="shared" si="352"/>
        <v>41983.461180555554</v>
      </c>
      <c r="T3733" s="14">
        <f t="shared" si="353"/>
        <v>42013.849305555559</v>
      </c>
    </row>
    <row r="3734" spans="1:20" ht="32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2">
        <f t="shared" si="348"/>
        <v>0.15411764705882353</v>
      </c>
      <c r="P3734" s="10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3">
        <f t="shared" si="352"/>
        <v>41968.385798611118</v>
      </c>
      <c r="T3734" s="14">
        <f t="shared" si="353"/>
        <v>42028.208333333336</v>
      </c>
    </row>
    <row r="3735" spans="1:20" ht="4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2">
        <f t="shared" si="348"/>
        <v>0</v>
      </c>
      <c r="P3735" s="10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3">
        <f t="shared" si="352"/>
        <v>42102.732731481483</v>
      </c>
      <c r="T3735" s="14">
        <f t="shared" si="353"/>
        <v>42112.645833333336</v>
      </c>
    </row>
    <row r="3736" spans="1:20" ht="48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2">
        <f t="shared" si="348"/>
        <v>0.28466666666666668</v>
      </c>
      <c r="P3736" s="10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3">
        <f t="shared" si="352"/>
        <v>42089.609907407408</v>
      </c>
      <c r="T3736" s="14">
        <f t="shared" si="353"/>
        <v>42149.609907407408</v>
      </c>
    </row>
    <row r="3737" spans="1:20" ht="32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2">
        <f t="shared" si="348"/>
        <v>0.13333333333333333</v>
      </c>
      <c r="P3737" s="10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3">
        <f t="shared" si="352"/>
        <v>42122.401493055557</v>
      </c>
      <c r="T3737" s="14">
        <f t="shared" si="353"/>
        <v>42152.401493055557</v>
      </c>
    </row>
    <row r="3738" spans="1:20" ht="4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2">
        <f t="shared" si="348"/>
        <v>6.6666666666666671E-3</v>
      </c>
      <c r="P3738" s="10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3">
        <f t="shared" si="352"/>
        <v>42048.420057870368</v>
      </c>
      <c r="T3738" s="14">
        <f t="shared" si="353"/>
        <v>42086.458333333336</v>
      </c>
    </row>
    <row r="3739" spans="1:20" ht="32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2">
        <f t="shared" si="348"/>
        <v>0.21428571428571427</v>
      </c>
      <c r="P3739" s="10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3">
        <f t="shared" si="352"/>
        <v>42297.399340277778</v>
      </c>
      <c r="T3739" s="14">
        <f t="shared" si="353"/>
        <v>42319.999305555561</v>
      </c>
    </row>
    <row r="3740" spans="1:20" ht="32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2">
        <f t="shared" si="348"/>
        <v>0.18</v>
      </c>
      <c r="P3740" s="10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3">
        <f t="shared" si="352"/>
        <v>41813.647048611114</v>
      </c>
      <c r="T3740" s="14">
        <f t="shared" si="353"/>
        <v>41835.625</v>
      </c>
    </row>
    <row r="3741" spans="1:20" ht="4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2">
        <f t="shared" si="348"/>
        <v>0.20125000000000001</v>
      </c>
      <c r="P3741" s="10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3">
        <f t="shared" si="352"/>
        <v>42548.158194444448</v>
      </c>
      <c r="T3741" s="14">
        <f t="shared" si="353"/>
        <v>42568.158194444448</v>
      </c>
    </row>
    <row r="3742" spans="1:20" ht="48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2">
        <f t="shared" si="348"/>
        <v>0.17899999999999999</v>
      </c>
      <c r="P3742" s="10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3">
        <f t="shared" si="352"/>
        <v>41832.798090277778</v>
      </c>
      <c r="T3742" s="14">
        <f t="shared" si="353"/>
        <v>41862.787476851852</v>
      </c>
    </row>
    <row r="3743" spans="1:20" ht="4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2">
        <f t="shared" si="348"/>
        <v>0</v>
      </c>
      <c r="P3743" s="10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3">
        <f t="shared" si="352"/>
        <v>42325.629050925927</v>
      </c>
      <c r="T3743" s="14">
        <f t="shared" si="353"/>
        <v>42355.629050925927</v>
      </c>
    </row>
    <row r="3744" spans="1:20" ht="4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2">
        <f t="shared" si="348"/>
        <v>0.02</v>
      </c>
      <c r="P3744" s="10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3">
        <f t="shared" si="352"/>
        <v>41857.922962962963</v>
      </c>
      <c r="T3744" s="14">
        <f t="shared" si="353"/>
        <v>41887.922962962963</v>
      </c>
    </row>
    <row r="3745" spans="1:20" ht="32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2">
        <f t="shared" si="348"/>
        <v>0</v>
      </c>
      <c r="P3745" s="10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3">
        <f t="shared" si="352"/>
        <v>41793.41856481482</v>
      </c>
      <c r="T3745" s="14">
        <f t="shared" si="353"/>
        <v>41823.41856481482</v>
      </c>
    </row>
    <row r="3746" spans="1:20" ht="48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2">
        <f t="shared" si="348"/>
        <v>0</v>
      </c>
      <c r="P3746" s="10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3">
        <f t="shared" si="352"/>
        <v>41793.522592592599</v>
      </c>
      <c r="T3746" s="14">
        <f t="shared" si="353"/>
        <v>41824.874305555561</v>
      </c>
    </row>
    <row r="3747" spans="1:20" ht="4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2">
        <f t="shared" si="348"/>
        <v>0.1</v>
      </c>
      <c r="P3747" s="10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3">
        <f t="shared" si="352"/>
        <v>41831.406273148146</v>
      </c>
      <c r="T3747" s="14">
        <f t="shared" si="353"/>
        <v>41861.406273148146</v>
      </c>
    </row>
    <row r="3748" spans="1:20" ht="16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2">
        <f t="shared" si="348"/>
        <v>2.3764705882352941E-2</v>
      </c>
      <c r="P3748" s="10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3">
        <f t="shared" si="352"/>
        <v>42621.097673611112</v>
      </c>
      <c r="T3748" s="14">
        <f t="shared" si="353"/>
        <v>42651.097673611112</v>
      </c>
    </row>
    <row r="3749" spans="1:20" ht="32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2">
        <f t="shared" si="348"/>
        <v>0.01</v>
      </c>
      <c r="P3749" s="10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3">
        <f t="shared" si="352"/>
        <v>42164.008055555554</v>
      </c>
      <c r="T3749" s="14">
        <f t="shared" si="353"/>
        <v>42190.665972222225</v>
      </c>
    </row>
    <row r="3750" spans="1:20" ht="4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2">
        <f t="shared" si="348"/>
        <v>1.0351999999999999</v>
      </c>
      <c r="P3750" s="10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3">
        <f t="shared" si="352"/>
        <v>42395.414768518523</v>
      </c>
      <c r="T3750" s="14">
        <f t="shared" si="353"/>
        <v>42415.957638888889</v>
      </c>
    </row>
    <row r="3751" spans="1:20" ht="4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2">
        <f t="shared" si="348"/>
        <v>1.05</v>
      </c>
      <c r="P3751" s="10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3">
        <f t="shared" si="352"/>
        <v>42457.835509259261</v>
      </c>
      <c r="T3751" s="14">
        <f t="shared" si="353"/>
        <v>42488.874305555561</v>
      </c>
    </row>
    <row r="3752" spans="1:20" ht="96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2">
        <f t="shared" si="348"/>
        <v>1.0044999999999999</v>
      </c>
      <c r="P3752" s="10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3">
        <f t="shared" si="352"/>
        <v>42016.68990740741</v>
      </c>
      <c r="T3752" s="14">
        <f t="shared" si="353"/>
        <v>42045.040972222225</v>
      </c>
    </row>
    <row r="3753" spans="1:20" ht="4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2">
        <f t="shared" si="348"/>
        <v>1.3260000000000001</v>
      </c>
      <c r="P3753" s="10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3">
        <f t="shared" si="352"/>
        <v>42402.743900462963</v>
      </c>
      <c r="T3753" s="14">
        <f t="shared" si="353"/>
        <v>42462.702233796299</v>
      </c>
    </row>
    <row r="3754" spans="1:20" ht="64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2">
        <f t="shared" si="348"/>
        <v>1.1299999999999999</v>
      </c>
      <c r="P3754" s="10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3">
        <f t="shared" si="352"/>
        <v>42619.510821759257</v>
      </c>
      <c r="T3754" s="14">
        <f t="shared" si="353"/>
        <v>42659.583333333336</v>
      </c>
    </row>
    <row r="3755" spans="1:20" ht="48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2">
        <f t="shared" si="348"/>
        <v>1.0334000000000001</v>
      </c>
      <c r="P3755" s="10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3">
        <f t="shared" si="352"/>
        <v>42128.532407407409</v>
      </c>
      <c r="T3755" s="14">
        <f t="shared" si="353"/>
        <v>42157.708333333336</v>
      </c>
    </row>
    <row r="3756" spans="1:20" ht="4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2">
        <f t="shared" si="348"/>
        <v>1.2</v>
      </c>
      <c r="P3756" s="10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3">
        <f t="shared" si="352"/>
        <v>41808.589548611111</v>
      </c>
      <c r="T3756" s="14">
        <f t="shared" si="353"/>
        <v>41845.915972222225</v>
      </c>
    </row>
    <row r="3757" spans="1:20" ht="4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2">
        <f t="shared" si="348"/>
        <v>1.2963636363636364</v>
      </c>
      <c r="P3757" s="10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3">
        <f t="shared" si="352"/>
        <v>42445.575312499997</v>
      </c>
      <c r="T3757" s="14">
        <f t="shared" si="353"/>
        <v>42475.575312499997</v>
      </c>
    </row>
    <row r="3758" spans="1:20" ht="4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2">
        <f t="shared" si="348"/>
        <v>1.0111111111111111</v>
      </c>
      <c r="P3758" s="10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3">
        <f t="shared" si="352"/>
        <v>41771.523125</v>
      </c>
      <c r="T3758" s="14">
        <f t="shared" si="353"/>
        <v>41801.523125</v>
      </c>
    </row>
    <row r="3759" spans="1:20" ht="4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2">
        <f t="shared" si="348"/>
        <v>1.0851428571428572</v>
      </c>
      <c r="P3759" s="10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3">
        <f t="shared" si="352"/>
        <v>41954.559201388889</v>
      </c>
      <c r="T3759" s="14">
        <f t="shared" si="353"/>
        <v>41974.559201388889</v>
      </c>
    </row>
    <row r="3760" spans="1:20" ht="32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2">
        <f t="shared" si="348"/>
        <v>1.0233333333333334</v>
      </c>
      <c r="P3760" s="10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3">
        <f t="shared" si="352"/>
        <v>41747.179837962969</v>
      </c>
      <c r="T3760" s="14">
        <f t="shared" si="353"/>
        <v>41777.916666666672</v>
      </c>
    </row>
    <row r="3761" spans="1:20" ht="32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2">
        <f t="shared" si="348"/>
        <v>1.1024425000000002</v>
      </c>
      <c r="P3761" s="10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3">
        <f t="shared" si="352"/>
        <v>42181.81658564815</v>
      </c>
      <c r="T3761" s="14">
        <f t="shared" si="353"/>
        <v>42241.81658564815</v>
      </c>
    </row>
    <row r="3762" spans="1:20" ht="4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2">
        <f t="shared" si="348"/>
        <v>1.010154</v>
      </c>
      <c r="P3762" s="10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3">
        <f t="shared" si="352"/>
        <v>41739.233634259261</v>
      </c>
      <c r="T3762" s="14">
        <f t="shared" si="353"/>
        <v>41764.233634259261</v>
      </c>
    </row>
    <row r="3763" spans="1:20" ht="48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2">
        <f t="shared" si="348"/>
        <v>1</v>
      </c>
      <c r="P3763" s="10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3">
        <f t="shared" si="352"/>
        <v>42173.175196759265</v>
      </c>
      <c r="T3763" s="14">
        <f t="shared" si="353"/>
        <v>42226.666666666664</v>
      </c>
    </row>
    <row r="3764" spans="1:20" ht="4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2">
        <f t="shared" si="348"/>
        <v>1.0624</v>
      </c>
      <c r="P3764" s="10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3">
        <f t="shared" si="352"/>
        <v>42193.521863425929</v>
      </c>
      <c r="T3764" s="14">
        <f t="shared" si="353"/>
        <v>42218.521863425929</v>
      </c>
    </row>
    <row r="3765" spans="1:20" ht="32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2">
        <f t="shared" si="348"/>
        <v>1</v>
      </c>
      <c r="P3765" s="10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3">
        <f t="shared" si="352"/>
        <v>42065.458634259259</v>
      </c>
      <c r="T3765" s="14">
        <f t="shared" si="353"/>
        <v>42095.416967592595</v>
      </c>
    </row>
    <row r="3766" spans="1:20" ht="4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2">
        <f t="shared" si="348"/>
        <v>1</v>
      </c>
      <c r="P3766" s="10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3">
        <f t="shared" si="352"/>
        <v>42499.551296296304</v>
      </c>
      <c r="T3766" s="14">
        <f t="shared" si="353"/>
        <v>42518.733333333337</v>
      </c>
    </row>
    <row r="3767" spans="1:20" ht="4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2">
        <f t="shared" si="348"/>
        <v>1.1345714285714286</v>
      </c>
      <c r="P3767" s="10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3">
        <f t="shared" si="352"/>
        <v>41820.484745370377</v>
      </c>
      <c r="T3767" s="14">
        <f t="shared" si="353"/>
        <v>41850.484745370377</v>
      </c>
    </row>
    <row r="3768" spans="1:20" ht="32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2">
        <f t="shared" si="348"/>
        <v>1.0265010000000001</v>
      </c>
      <c r="P3768" s="10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3">
        <f t="shared" si="352"/>
        <v>41787.875520833339</v>
      </c>
      <c r="T3768" s="14">
        <f t="shared" si="353"/>
        <v>41822.875520833339</v>
      </c>
    </row>
    <row r="3769" spans="1:20" ht="4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2">
        <f t="shared" si="348"/>
        <v>1.1675</v>
      </c>
      <c r="P3769" s="10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3">
        <f t="shared" si="352"/>
        <v>42049.72797453704</v>
      </c>
      <c r="T3769" s="14">
        <f t="shared" si="353"/>
        <v>42063.915972222225</v>
      </c>
    </row>
    <row r="3770" spans="1:20" ht="4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2">
        <f t="shared" si="348"/>
        <v>1.0765274999999999</v>
      </c>
      <c r="P3770" s="10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3">
        <f t="shared" si="352"/>
        <v>41772.436226851853</v>
      </c>
      <c r="T3770" s="14">
        <f t="shared" si="353"/>
        <v>41802.436226851853</v>
      </c>
    </row>
    <row r="3771" spans="1:20" ht="4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2">
        <f t="shared" si="348"/>
        <v>1</v>
      </c>
      <c r="P3771" s="10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3">
        <f t="shared" si="352"/>
        <v>42445.306469907409</v>
      </c>
      <c r="T3771" s="14">
        <f t="shared" si="353"/>
        <v>42475.306469907409</v>
      </c>
    </row>
    <row r="3772" spans="1:20" ht="4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2">
        <f t="shared" si="348"/>
        <v>1</v>
      </c>
      <c r="P3772" s="10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3">
        <f t="shared" si="352"/>
        <v>42138.639004629636</v>
      </c>
      <c r="T3772" s="14">
        <f t="shared" si="353"/>
        <v>42168.639004629636</v>
      </c>
    </row>
    <row r="3773" spans="1:20" ht="32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2">
        <f t="shared" si="348"/>
        <v>1.46</v>
      </c>
      <c r="P3773" s="10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3">
        <f t="shared" si="352"/>
        <v>42493.565416666672</v>
      </c>
      <c r="T3773" s="14">
        <f t="shared" si="353"/>
        <v>42507.708333333336</v>
      </c>
    </row>
    <row r="3774" spans="1:20" ht="4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2">
        <f t="shared" si="348"/>
        <v>1.1020000000000001</v>
      </c>
      <c r="P3774" s="10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3">
        <f t="shared" si="352"/>
        <v>42682.325300925928</v>
      </c>
      <c r="T3774" s="14">
        <f t="shared" si="353"/>
        <v>42702.958333333336</v>
      </c>
    </row>
    <row r="3775" spans="1:20" ht="32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2">
        <f t="shared" si="348"/>
        <v>1.0820000000000001</v>
      </c>
      <c r="P3775" s="10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3">
        <f t="shared" si="352"/>
        <v>42655.713506944448</v>
      </c>
      <c r="T3775" s="14">
        <f t="shared" si="353"/>
        <v>42688.797222222223</v>
      </c>
    </row>
    <row r="3776" spans="1:20" ht="4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2">
        <f t="shared" si="348"/>
        <v>1</v>
      </c>
      <c r="P3776" s="10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3">
        <f t="shared" si="352"/>
        <v>42087.500636574077</v>
      </c>
      <c r="T3776" s="14">
        <f t="shared" si="353"/>
        <v>42103.500636574077</v>
      </c>
    </row>
    <row r="3777" spans="1:20" ht="4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2">
        <f t="shared" si="348"/>
        <v>1.0024999999999999</v>
      </c>
      <c r="P3777" s="10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3">
        <f t="shared" si="352"/>
        <v>42075.650960648149</v>
      </c>
      <c r="T3777" s="14">
        <f t="shared" si="353"/>
        <v>42102.875000000007</v>
      </c>
    </row>
    <row r="3778" spans="1:20" ht="64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2">
        <f t="shared" si="348"/>
        <v>1.0671250000000001</v>
      </c>
      <c r="P3778" s="10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3">
        <f t="shared" si="352"/>
        <v>41814.07613425926</v>
      </c>
      <c r="T3778" s="14">
        <f t="shared" si="353"/>
        <v>41851.75</v>
      </c>
    </row>
    <row r="3779" spans="1:20" ht="4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2">
        <f t="shared" ref="O3779:O3842" si="354">E3779/D3779</f>
        <v>1.4319999999999999</v>
      </c>
      <c r="P3779" s="10">
        <f t="shared" ref="P3779:P3842" si="355">E3779/L3779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RIGHT(N3779,LEN(N3779)-FIND("/",N3779))</f>
        <v>musical</v>
      </c>
      <c r="S3779" s="13">
        <f t="shared" ref="S3779:S3842" si="358">(J3779/86400)+25569+(-7/24)</f>
        <v>41886.819687500007</v>
      </c>
      <c r="T3779" s="14">
        <f t="shared" ref="T3779:T3842" si="359">(I3779/86400)+25569+(-7/24)</f>
        <v>41908.875</v>
      </c>
    </row>
    <row r="3780" spans="1:20" ht="32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2">
        <f t="shared" si="354"/>
        <v>1.0504166666666668</v>
      </c>
      <c r="P3780" s="10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3">
        <f t="shared" si="358"/>
        <v>41989.527546296296</v>
      </c>
      <c r="T3780" s="14">
        <f t="shared" si="359"/>
        <v>42049.527546296296</v>
      </c>
    </row>
    <row r="3781" spans="1:20" ht="32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2">
        <f t="shared" si="354"/>
        <v>1.0398000000000001</v>
      </c>
      <c r="P3781" s="10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3">
        <f t="shared" si="358"/>
        <v>42425.443749999999</v>
      </c>
      <c r="T3781" s="14">
        <f t="shared" si="359"/>
        <v>42455.402083333334</v>
      </c>
    </row>
    <row r="3782" spans="1:20" ht="4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2">
        <f t="shared" si="354"/>
        <v>1.2</v>
      </c>
      <c r="P3782" s="10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3">
        <f t="shared" si="358"/>
        <v>42165.928067129636</v>
      </c>
      <c r="T3782" s="14">
        <f t="shared" si="359"/>
        <v>42198.545833333337</v>
      </c>
    </row>
    <row r="3783" spans="1:20" ht="48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2">
        <f t="shared" si="354"/>
        <v>1.0966666666666667</v>
      </c>
      <c r="P3783" s="10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3">
        <f t="shared" si="358"/>
        <v>41865.591261574074</v>
      </c>
      <c r="T3783" s="14">
        <f t="shared" si="359"/>
        <v>41890.591261574074</v>
      </c>
    </row>
    <row r="3784" spans="1:20" ht="4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2">
        <f t="shared" si="354"/>
        <v>1.0175000000000001</v>
      </c>
      <c r="P3784" s="10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3">
        <f t="shared" si="358"/>
        <v>42546.570567129631</v>
      </c>
      <c r="T3784" s="14">
        <f t="shared" si="359"/>
        <v>42575.666666666664</v>
      </c>
    </row>
    <row r="3785" spans="1:20" ht="4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2">
        <f t="shared" si="354"/>
        <v>1.2891666666666666</v>
      </c>
      <c r="P3785" s="10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3">
        <f t="shared" si="358"/>
        <v>42419.848611111112</v>
      </c>
      <c r="T3785" s="14">
        <f t="shared" si="359"/>
        <v>42444.375000000007</v>
      </c>
    </row>
    <row r="3786" spans="1:20" ht="4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2">
        <f t="shared" si="354"/>
        <v>1.1499999999999999</v>
      </c>
      <c r="P3786" s="10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3">
        <f t="shared" si="358"/>
        <v>42531.689027777778</v>
      </c>
      <c r="T3786" s="14">
        <f t="shared" si="359"/>
        <v>42561.689027777778</v>
      </c>
    </row>
    <row r="3787" spans="1:20" ht="4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2">
        <f t="shared" si="354"/>
        <v>1.5075000000000001</v>
      </c>
      <c r="P3787" s="10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3">
        <f t="shared" si="358"/>
        <v>42548.346863425926</v>
      </c>
      <c r="T3787" s="14">
        <f t="shared" si="359"/>
        <v>42584.127083333333</v>
      </c>
    </row>
    <row r="3788" spans="1:20" ht="4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2">
        <f t="shared" si="354"/>
        <v>1.1096666666666666</v>
      </c>
      <c r="P3788" s="10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3">
        <f t="shared" si="358"/>
        <v>42486.746238425927</v>
      </c>
      <c r="T3788" s="14">
        <f t="shared" si="359"/>
        <v>42516.746238425927</v>
      </c>
    </row>
    <row r="3789" spans="1:20" ht="4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2">
        <f t="shared" si="354"/>
        <v>1.0028571428571429</v>
      </c>
      <c r="P3789" s="10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3">
        <f t="shared" si="358"/>
        <v>42167.243125000001</v>
      </c>
      <c r="T3789" s="14">
        <f t="shared" si="359"/>
        <v>42195.874305555561</v>
      </c>
    </row>
    <row r="3790" spans="1:20" ht="80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2">
        <f t="shared" si="354"/>
        <v>6.6666666666666671E-3</v>
      </c>
      <c r="P3790" s="10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3">
        <f t="shared" si="358"/>
        <v>42333.404155092598</v>
      </c>
      <c r="T3790" s="14">
        <f t="shared" si="359"/>
        <v>42361.387500000004</v>
      </c>
    </row>
    <row r="3791" spans="1:20" ht="4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2">
        <f t="shared" si="354"/>
        <v>3.267605633802817E-2</v>
      </c>
      <c r="P3791" s="10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3">
        <f t="shared" si="358"/>
        <v>42138.507152777784</v>
      </c>
      <c r="T3791" s="14">
        <f t="shared" si="359"/>
        <v>42170.507152777784</v>
      </c>
    </row>
    <row r="3792" spans="1:20" ht="4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2">
        <f t="shared" si="354"/>
        <v>0</v>
      </c>
      <c r="P3792" s="10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3">
        <f t="shared" si="358"/>
        <v>42666.375266203708</v>
      </c>
      <c r="T3792" s="14">
        <f t="shared" si="359"/>
        <v>42696.416932870372</v>
      </c>
    </row>
    <row r="3793" spans="1:20" ht="32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2">
        <f t="shared" si="354"/>
        <v>0</v>
      </c>
      <c r="P3793" s="10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3">
        <f t="shared" si="358"/>
        <v>41766.400370370371</v>
      </c>
      <c r="T3793" s="14">
        <f t="shared" si="359"/>
        <v>41826.400370370371</v>
      </c>
    </row>
    <row r="3794" spans="1:20" ht="32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2">
        <f t="shared" si="354"/>
        <v>2.8E-3</v>
      </c>
      <c r="P3794" s="10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3">
        <f t="shared" si="358"/>
        <v>42170.155347222222</v>
      </c>
      <c r="T3794" s="14">
        <f t="shared" si="359"/>
        <v>42200.155347222222</v>
      </c>
    </row>
    <row r="3795" spans="1:20" ht="4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2">
        <f t="shared" si="354"/>
        <v>0.59657142857142853</v>
      </c>
      <c r="P3795" s="10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3">
        <f t="shared" si="358"/>
        <v>41968.647326388891</v>
      </c>
      <c r="T3795" s="14">
        <f t="shared" si="359"/>
        <v>41989.647326388891</v>
      </c>
    </row>
    <row r="3796" spans="1:20" ht="4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2">
        <f t="shared" si="354"/>
        <v>0.01</v>
      </c>
      <c r="P3796" s="10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3">
        <f t="shared" si="358"/>
        <v>42132.288819444446</v>
      </c>
      <c r="T3796" s="14">
        <f t="shared" si="359"/>
        <v>42162.288819444446</v>
      </c>
    </row>
    <row r="3797" spans="1:20" ht="4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2">
        <f t="shared" si="354"/>
        <v>1.6666666666666666E-2</v>
      </c>
      <c r="P3797" s="10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3">
        <f t="shared" si="358"/>
        <v>42201.144560185188</v>
      </c>
      <c r="T3797" s="14">
        <f t="shared" si="359"/>
        <v>42244.645833333336</v>
      </c>
    </row>
    <row r="3798" spans="1:20" ht="4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2">
        <f t="shared" si="354"/>
        <v>4.4444444444444447E-5</v>
      </c>
      <c r="P3798" s="10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3">
        <f t="shared" si="358"/>
        <v>42688.737916666672</v>
      </c>
      <c r="T3798" s="14">
        <f t="shared" si="359"/>
        <v>42748.737916666672</v>
      </c>
    </row>
    <row r="3799" spans="1:20" ht="48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2">
        <f t="shared" si="354"/>
        <v>0.89666666666666661</v>
      </c>
      <c r="P3799" s="10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3">
        <f t="shared" si="358"/>
        <v>42084.589872685188</v>
      </c>
      <c r="T3799" s="14">
        <f t="shared" si="359"/>
        <v>42114.589872685188</v>
      </c>
    </row>
    <row r="3800" spans="1:20" ht="4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2">
        <f t="shared" si="354"/>
        <v>1.4642857142857143E-2</v>
      </c>
      <c r="P3800" s="10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3">
        <f t="shared" si="358"/>
        <v>41831.431111111109</v>
      </c>
      <c r="T3800" s="14">
        <f t="shared" si="359"/>
        <v>41861.431111111109</v>
      </c>
    </row>
    <row r="3801" spans="1:20" ht="32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2">
        <f t="shared" si="354"/>
        <v>4.02E-2</v>
      </c>
      <c r="P3801" s="10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3">
        <f t="shared" si="358"/>
        <v>42410.639386574076</v>
      </c>
      <c r="T3801" s="14">
        <f t="shared" si="359"/>
        <v>42440.639386574076</v>
      </c>
    </row>
    <row r="3802" spans="1:20" ht="4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2">
        <f t="shared" si="354"/>
        <v>4.0045454545454544E-2</v>
      </c>
      <c r="P3802" s="10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3">
        <f t="shared" si="358"/>
        <v>41982.445405092592</v>
      </c>
      <c r="T3802" s="14">
        <f t="shared" si="359"/>
        <v>42014.915972222225</v>
      </c>
    </row>
    <row r="3803" spans="1:20" ht="4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2">
        <f t="shared" si="354"/>
        <v>8.5199999999999998E-2</v>
      </c>
      <c r="P3803" s="10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3">
        <f t="shared" si="358"/>
        <v>41975.384444444448</v>
      </c>
      <c r="T3803" s="14">
        <f t="shared" si="359"/>
        <v>42006.384444444448</v>
      </c>
    </row>
    <row r="3804" spans="1:20" ht="4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2">
        <f t="shared" si="354"/>
        <v>0</v>
      </c>
      <c r="P3804" s="10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3">
        <f t="shared" si="358"/>
        <v>42268.834560185183</v>
      </c>
      <c r="T3804" s="14">
        <f t="shared" si="359"/>
        <v>42298.834560185183</v>
      </c>
    </row>
    <row r="3805" spans="1:20" ht="32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2">
        <f t="shared" si="354"/>
        <v>0.19650000000000001</v>
      </c>
      <c r="P3805" s="10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3">
        <f t="shared" si="358"/>
        <v>42403.680185185185</v>
      </c>
      <c r="T3805" s="14">
        <f t="shared" si="359"/>
        <v>42433.680185185185</v>
      </c>
    </row>
    <row r="3806" spans="1:20" ht="4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2">
        <f t="shared" si="354"/>
        <v>0</v>
      </c>
      <c r="P3806" s="10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3">
        <f t="shared" si="358"/>
        <v>42526.717870370376</v>
      </c>
      <c r="T3806" s="14">
        <f t="shared" si="359"/>
        <v>42582.000000000007</v>
      </c>
    </row>
    <row r="3807" spans="1:20" ht="4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2">
        <f t="shared" si="354"/>
        <v>2.0000000000000002E-5</v>
      </c>
      <c r="P3807" s="10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3">
        <f t="shared" si="358"/>
        <v>41849.595370370371</v>
      </c>
      <c r="T3807" s="14">
        <f t="shared" si="359"/>
        <v>41909.595370370371</v>
      </c>
    </row>
    <row r="3808" spans="1:20" ht="48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2">
        <f t="shared" si="354"/>
        <v>6.6666666666666664E-4</v>
      </c>
      <c r="P3808" s="10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3">
        <f t="shared" si="358"/>
        <v>41798.967372685183</v>
      </c>
      <c r="T3808" s="14">
        <f t="shared" si="359"/>
        <v>41818.967372685183</v>
      </c>
    </row>
    <row r="3809" spans="1:20" ht="4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2">
        <f t="shared" si="354"/>
        <v>0.30333333333333334</v>
      </c>
      <c r="P3809" s="10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3">
        <f t="shared" si="358"/>
        <v>42090.617349537039</v>
      </c>
      <c r="T3809" s="14">
        <f t="shared" si="359"/>
        <v>42097.617349537039</v>
      </c>
    </row>
    <row r="3810" spans="1:20" ht="4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2">
        <f t="shared" si="354"/>
        <v>1</v>
      </c>
      <c r="P3810" s="10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3">
        <f t="shared" si="358"/>
        <v>42059.162256944452</v>
      </c>
      <c r="T3810" s="14">
        <f t="shared" si="359"/>
        <v>42119.12059027778</v>
      </c>
    </row>
    <row r="3811" spans="1:20" ht="48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2">
        <f t="shared" si="354"/>
        <v>1.0125</v>
      </c>
      <c r="P3811" s="10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3">
        <f t="shared" si="358"/>
        <v>41800.235034722224</v>
      </c>
      <c r="T3811" s="14">
        <f t="shared" si="359"/>
        <v>41850.666666666672</v>
      </c>
    </row>
    <row r="3812" spans="1:20" ht="4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2">
        <f t="shared" si="354"/>
        <v>1.2173333333333334</v>
      </c>
      <c r="P3812" s="10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3">
        <f t="shared" si="358"/>
        <v>42054.557384259264</v>
      </c>
      <c r="T3812" s="14">
        <f t="shared" si="359"/>
        <v>42084.515717592592</v>
      </c>
    </row>
    <row r="3813" spans="1:20" ht="4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2">
        <f t="shared" si="354"/>
        <v>3.3</v>
      </c>
      <c r="P3813" s="10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3">
        <f t="shared" si="358"/>
        <v>42487.335335648146</v>
      </c>
      <c r="T3813" s="14">
        <f t="shared" si="359"/>
        <v>42521.166666666664</v>
      </c>
    </row>
    <row r="3814" spans="1:20" ht="4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2">
        <f t="shared" si="354"/>
        <v>1.0954999999999999</v>
      </c>
      <c r="P3814" s="10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3">
        <f t="shared" si="358"/>
        <v>42109.459583333337</v>
      </c>
      <c r="T3814" s="14">
        <f t="shared" si="359"/>
        <v>42155.874305555561</v>
      </c>
    </row>
    <row r="3815" spans="1:20" ht="4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2">
        <f t="shared" si="354"/>
        <v>1.0095190476190474</v>
      </c>
      <c r="P3815" s="10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3">
        <f t="shared" si="358"/>
        <v>42496.984039351853</v>
      </c>
      <c r="T3815" s="14">
        <f t="shared" si="359"/>
        <v>42535.613194444442</v>
      </c>
    </row>
    <row r="3816" spans="1:20" ht="4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2">
        <f t="shared" si="354"/>
        <v>1.4013333333333333</v>
      </c>
      <c r="P3816" s="10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3">
        <f t="shared" si="358"/>
        <v>42058.612407407411</v>
      </c>
      <c r="T3816" s="14">
        <f t="shared" si="359"/>
        <v>42094.874305555561</v>
      </c>
    </row>
    <row r="3817" spans="1:20" ht="32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2">
        <f t="shared" si="354"/>
        <v>1.0000100000000001</v>
      </c>
      <c r="P3817" s="10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3">
        <f t="shared" si="358"/>
        <v>42206.968252314815</v>
      </c>
      <c r="T3817" s="14">
        <f t="shared" si="359"/>
        <v>42236.666666666664</v>
      </c>
    </row>
    <row r="3818" spans="1:20" ht="64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2">
        <f t="shared" si="354"/>
        <v>1.19238</v>
      </c>
      <c r="P3818" s="10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3">
        <f t="shared" si="358"/>
        <v>41807.398414351854</v>
      </c>
      <c r="T3818" s="14">
        <f t="shared" si="359"/>
        <v>41837.398414351854</v>
      </c>
    </row>
    <row r="3819" spans="1:20" ht="4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2">
        <f t="shared" si="354"/>
        <v>1.0725</v>
      </c>
      <c r="P3819" s="10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3">
        <f t="shared" si="358"/>
        <v>42284.405277777776</v>
      </c>
      <c r="T3819" s="14">
        <f t="shared" si="359"/>
        <v>42300.874305555561</v>
      </c>
    </row>
    <row r="3820" spans="1:20" ht="4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2">
        <f t="shared" si="354"/>
        <v>2.2799999999999998</v>
      </c>
      <c r="P3820" s="10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3">
        <f t="shared" si="358"/>
        <v>42045.550717592596</v>
      </c>
      <c r="T3820" s="14">
        <f t="shared" si="359"/>
        <v>42075.509050925924</v>
      </c>
    </row>
    <row r="3821" spans="1:20" ht="32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2">
        <f t="shared" si="354"/>
        <v>1.0640000000000001</v>
      </c>
      <c r="P3821" s="10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3">
        <f t="shared" si="358"/>
        <v>42183.917870370373</v>
      </c>
      <c r="T3821" s="14">
        <f t="shared" si="359"/>
        <v>42202.584722222229</v>
      </c>
    </row>
    <row r="3822" spans="1:20" ht="4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2">
        <f t="shared" si="354"/>
        <v>1.4333333333333333</v>
      </c>
      <c r="P3822" s="10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3">
        <f t="shared" si="358"/>
        <v>42160.36015046297</v>
      </c>
      <c r="T3822" s="14">
        <f t="shared" si="359"/>
        <v>42190.36015046297</v>
      </c>
    </row>
    <row r="3823" spans="1:20" ht="4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2">
        <f t="shared" si="354"/>
        <v>1.0454285714285714</v>
      </c>
      <c r="P3823" s="10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3">
        <f t="shared" si="358"/>
        <v>42340.888969907413</v>
      </c>
      <c r="T3823" s="14">
        <f t="shared" si="359"/>
        <v>42372.888969907413</v>
      </c>
    </row>
    <row r="3824" spans="1:20" ht="48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2">
        <f t="shared" si="354"/>
        <v>1.1002000000000001</v>
      </c>
      <c r="P3824" s="10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3">
        <f t="shared" si="358"/>
        <v>42329.546493055554</v>
      </c>
      <c r="T3824" s="14">
        <f t="shared" si="359"/>
        <v>42388.665972222225</v>
      </c>
    </row>
    <row r="3825" spans="1:20" ht="4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2">
        <f t="shared" si="354"/>
        <v>1.06</v>
      </c>
      <c r="P3825" s="10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3">
        <f t="shared" si="358"/>
        <v>42170.618564814817</v>
      </c>
      <c r="T3825" s="14">
        <f t="shared" si="359"/>
        <v>42204.874305555561</v>
      </c>
    </row>
    <row r="3826" spans="1:20" ht="4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2">
        <f t="shared" si="354"/>
        <v>1.08</v>
      </c>
      <c r="P3826" s="10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3">
        <f t="shared" si="358"/>
        <v>42571.33452546296</v>
      </c>
      <c r="T3826" s="14">
        <f t="shared" si="359"/>
        <v>42583.27847222222</v>
      </c>
    </row>
    <row r="3827" spans="1:20" ht="4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2">
        <f t="shared" si="354"/>
        <v>1.0542</v>
      </c>
      <c r="P3827" s="10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3">
        <f t="shared" si="358"/>
        <v>42150.77793981482</v>
      </c>
      <c r="T3827" s="14">
        <f t="shared" si="359"/>
        <v>42171.77793981482</v>
      </c>
    </row>
    <row r="3828" spans="1:20" ht="32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2">
        <f t="shared" si="354"/>
        <v>1.1916666666666667</v>
      </c>
      <c r="P3828" s="10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3">
        <f t="shared" si="358"/>
        <v>42101.131874999999</v>
      </c>
      <c r="T3828" s="14">
        <f t="shared" si="359"/>
        <v>42131.131874999999</v>
      </c>
    </row>
    <row r="3829" spans="1:20" ht="64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2">
        <f t="shared" si="354"/>
        <v>1.5266666666666666</v>
      </c>
      <c r="P3829" s="10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3">
        <f t="shared" si="358"/>
        <v>42034.63658564815</v>
      </c>
      <c r="T3829" s="14">
        <f t="shared" si="359"/>
        <v>42089.708333333336</v>
      </c>
    </row>
    <row r="3830" spans="1:20" ht="4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2">
        <f t="shared" si="354"/>
        <v>1</v>
      </c>
      <c r="P3830" s="10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3">
        <f t="shared" si="358"/>
        <v>41944.235960648155</v>
      </c>
      <c r="T3830" s="14">
        <f t="shared" si="359"/>
        <v>42004.277627314812</v>
      </c>
    </row>
    <row r="3831" spans="1:20" ht="4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2">
        <f t="shared" si="354"/>
        <v>1.002</v>
      </c>
      <c r="P3831" s="10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3">
        <f t="shared" si="358"/>
        <v>42593.573738425934</v>
      </c>
      <c r="T3831" s="14">
        <f t="shared" si="359"/>
        <v>42613.573738425934</v>
      </c>
    </row>
    <row r="3832" spans="1:20" ht="4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2">
        <f t="shared" si="354"/>
        <v>2.25</v>
      </c>
      <c r="P3832" s="10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3">
        <f t="shared" si="358"/>
        <v>42503.449201388888</v>
      </c>
      <c r="T3832" s="14">
        <f t="shared" si="359"/>
        <v>42517.449201388888</v>
      </c>
    </row>
    <row r="3833" spans="1:20" ht="48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2">
        <f t="shared" si="354"/>
        <v>1.0602199999999999</v>
      </c>
      <c r="P3833" s="10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3">
        <f t="shared" si="358"/>
        <v>41927.557233796302</v>
      </c>
      <c r="T3833" s="14">
        <f t="shared" si="359"/>
        <v>41948.598900462966</v>
      </c>
    </row>
    <row r="3834" spans="1:20" ht="4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2">
        <f t="shared" si="354"/>
        <v>1.0466666666666666</v>
      </c>
      <c r="P3834" s="10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3">
        <f t="shared" si="358"/>
        <v>42374.823321759257</v>
      </c>
      <c r="T3834" s="14">
        <f t="shared" si="359"/>
        <v>42419.823321759257</v>
      </c>
    </row>
    <row r="3835" spans="1:20" ht="48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2">
        <f t="shared" si="354"/>
        <v>1.1666666666666667</v>
      </c>
      <c r="P3835" s="10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3">
        <f t="shared" si="358"/>
        <v>41963.580694444448</v>
      </c>
      <c r="T3835" s="14">
        <f t="shared" si="359"/>
        <v>41974.506249999999</v>
      </c>
    </row>
    <row r="3836" spans="1:20" ht="4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2">
        <f t="shared" si="354"/>
        <v>1.0903333333333334</v>
      </c>
      <c r="P3836" s="10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3">
        <f t="shared" si="358"/>
        <v>42143.153553240743</v>
      </c>
      <c r="T3836" s="14">
        <f t="shared" si="359"/>
        <v>42173.153553240743</v>
      </c>
    </row>
    <row r="3837" spans="1:20" ht="4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2">
        <f t="shared" si="354"/>
        <v>1.6</v>
      </c>
      <c r="P3837" s="10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3">
        <f t="shared" si="358"/>
        <v>42460.650555555556</v>
      </c>
      <c r="T3837" s="14">
        <f t="shared" si="359"/>
        <v>42481.650555555556</v>
      </c>
    </row>
    <row r="3838" spans="1:20" ht="4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2">
        <f t="shared" si="354"/>
        <v>1.125</v>
      </c>
      <c r="P3838" s="10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3">
        <f t="shared" si="358"/>
        <v>42553.63486111111</v>
      </c>
      <c r="T3838" s="14">
        <f t="shared" si="359"/>
        <v>42584.881249999999</v>
      </c>
    </row>
    <row r="3839" spans="1:20" ht="32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2">
        <f t="shared" si="354"/>
        <v>1.0209999999999999</v>
      </c>
      <c r="P3839" s="10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3">
        <f t="shared" si="358"/>
        <v>42152.474050925928</v>
      </c>
      <c r="T3839" s="14">
        <f t="shared" si="359"/>
        <v>42188.474050925928</v>
      </c>
    </row>
    <row r="3840" spans="1:20" ht="48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2">
        <f t="shared" si="354"/>
        <v>1.00824</v>
      </c>
      <c r="P3840" s="10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3">
        <f t="shared" si="358"/>
        <v>42116.419085648151</v>
      </c>
      <c r="T3840" s="14">
        <f t="shared" si="359"/>
        <v>42146.419085648151</v>
      </c>
    </row>
    <row r="3841" spans="1:20" ht="4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2">
        <f t="shared" si="354"/>
        <v>1.0125</v>
      </c>
      <c r="P3841" s="10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3">
        <f t="shared" si="358"/>
        <v>42154.85097222223</v>
      </c>
      <c r="T3841" s="14">
        <f t="shared" si="359"/>
        <v>42214.85097222223</v>
      </c>
    </row>
    <row r="3842" spans="1:20" ht="4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2">
        <f t="shared" si="354"/>
        <v>65</v>
      </c>
      <c r="P3842" s="10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3">
        <f t="shared" si="358"/>
        <v>42432.410057870373</v>
      </c>
      <c r="T3842" s="14">
        <f t="shared" si="359"/>
        <v>42457.368391203701</v>
      </c>
    </row>
    <row r="3843" spans="1:20" ht="48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2">
        <f t="shared" ref="O3843:O3906" si="360">E3843/D3843</f>
        <v>8.72E-2</v>
      </c>
      <c r="P3843" s="10">
        <f t="shared" ref="P3843:P3906" si="361">E3843/L3843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RIGHT(N3843,LEN(N3843)-FIND("/",N3843))</f>
        <v>plays</v>
      </c>
      <c r="S3843" s="13">
        <f t="shared" ref="S3843:S3906" si="364">(J3843/86400)+25569+(-7/24)</f>
        <v>41780.494062500002</v>
      </c>
      <c r="T3843" s="14">
        <f t="shared" ref="T3843:T3906" si="365">(I3843/86400)+25569+(-7/24)</f>
        <v>41840.494062500002</v>
      </c>
    </row>
    <row r="3844" spans="1:20" ht="4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2">
        <f t="shared" si="360"/>
        <v>0.21940000000000001</v>
      </c>
      <c r="P3844" s="10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3">
        <f t="shared" si="364"/>
        <v>41740.201990740745</v>
      </c>
      <c r="T3844" s="14">
        <f t="shared" si="365"/>
        <v>41770.201990740745</v>
      </c>
    </row>
    <row r="3845" spans="1:20" ht="4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2">
        <f t="shared" si="360"/>
        <v>0.21299999999999999</v>
      </c>
      <c r="P3845" s="10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3">
        <f t="shared" si="364"/>
        <v>41765.780833333338</v>
      </c>
      <c r="T3845" s="14">
        <f t="shared" si="365"/>
        <v>41790.780833333338</v>
      </c>
    </row>
    <row r="3846" spans="1:20" ht="4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2">
        <f t="shared" si="360"/>
        <v>0.41489795918367345</v>
      </c>
      <c r="P3846" s="10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3">
        <f t="shared" si="364"/>
        <v>41766.325625000005</v>
      </c>
      <c r="T3846" s="14">
        <f t="shared" si="365"/>
        <v>41792.999305555561</v>
      </c>
    </row>
    <row r="3847" spans="1:20" ht="64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2">
        <f t="shared" si="360"/>
        <v>2.1049999999999999E-2</v>
      </c>
      <c r="P3847" s="10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3">
        <f t="shared" si="364"/>
        <v>42248.33534722223</v>
      </c>
      <c r="T3847" s="14">
        <f t="shared" si="365"/>
        <v>42278.33534722223</v>
      </c>
    </row>
    <row r="3848" spans="1:20" ht="4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2">
        <f t="shared" si="360"/>
        <v>2.7E-2</v>
      </c>
      <c r="P3848" s="10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3">
        <f t="shared" si="364"/>
        <v>41884.929884259262</v>
      </c>
      <c r="T3848" s="14">
        <f t="shared" si="365"/>
        <v>41915.999305555561</v>
      </c>
    </row>
    <row r="3849" spans="1:20" ht="4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2">
        <f t="shared" si="360"/>
        <v>0.16161904761904761</v>
      </c>
      <c r="P3849" s="10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3">
        <f t="shared" si="364"/>
        <v>42158.932766203703</v>
      </c>
      <c r="T3849" s="14">
        <f t="shared" si="365"/>
        <v>42203.932766203703</v>
      </c>
    </row>
    <row r="3850" spans="1:20" ht="48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2">
        <f t="shared" si="360"/>
        <v>0.16376923076923078</v>
      </c>
      <c r="P3850" s="10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3">
        <f t="shared" si="364"/>
        <v>42265.525335648148</v>
      </c>
      <c r="T3850" s="14">
        <f t="shared" si="365"/>
        <v>42295.525335648148</v>
      </c>
    </row>
    <row r="3851" spans="1:20" ht="48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2">
        <f t="shared" si="360"/>
        <v>7.0433333333333334E-2</v>
      </c>
      <c r="P3851" s="10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3">
        <f t="shared" si="364"/>
        <v>42136.47550925926</v>
      </c>
      <c r="T3851" s="14">
        <f t="shared" si="365"/>
        <v>42166.47550925926</v>
      </c>
    </row>
    <row r="3852" spans="1:20" ht="32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2">
        <f t="shared" si="360"/>
        <v>3.7999999999999999E-2</v>
      </c>
      <c r="P3852" s="10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3">
        <f t="shared" si="364"/>
        <v>41974.832673611112</v>
      </c>
      <c r="T3852" s="14">
        <f t="shared" si="365"/>
        <v>42004.832673611112</v>
      </c>
    </row>
    <row r="3853" spans="1:20" ht="4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2">
        <f t="shared" si="360"/>
        <v>0.34079999999999999</v>
      </c>
      <c r="P3853" s="10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3">
        <f t="shared" si="364"/>
        <v>42172.147905092592</v>
      </c>
      <c r="T3853" s="14">
        <f t="shared" si="365"/>
        <v>42202.147905092592</v>
      </c>
    </row>
    <row r="3854" spans="1:20" ht="4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2">
        <f t="shared" si="360"/>
        <v>2E-3</v>
      </c>
      <c r="P3854" s="10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3">
        <f t="shared" si="364"/>
        <v>42064.899027777785</v>
      </c>
      <c r="T3854" s="14">
        <f t="shared" si="365"/>
        <v>42089.857361111113</v>
      </c>
    </row>
    <row r="3855" spans="1:20" ht="32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2">
        <f t="shared" si="360"/>
        <v>2.5999999999999998E-4</v>
      </c>
      <c r="P3855" s="10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3">
        <f t="shared" si="364"/>
        <v>41848.548356481486</v>
      </c>
      <c r="T3855" s="14">
        <f t="shared" si="365"/>
        <v>41883.548356481486</v>
      </c>
    </row>
    <row r="3856" spans="1:20" ht="32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2">
        <f t="shared" si="360"/>
        <v>0.16254545454545455</v>
      </c>
      <c r="P3856" s="10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3">
        <f t="shared" si="364"/>
        <v>42103.593263888892</v>
      </c>
      <c r="T3856" s="14">
        <f t="shared" si="365"/>
        <v>42133.593263888892</v>
      </c>
    </row>
    <row r="3857" spans="1:20" ht="48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2">
        <f t="shared" si="360"/>
        <v>2.5000000000000001E-2</v>
      </c>
      <c r="P3857" s="10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3">
        <f t="shared" si="364"/>
        <v>42059.679062500007</v>
      </c>
      <c r="T3857" s="14">
        <f t="shared" si="365"/>
        <v>42089.637395833335</v>
      </c>
    </row>
    <row r="3858" spans="1:20" ht="48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2">
        <f t="shared" si="360"/>
        <v>2.0000000000000001E-4</v>
      </c>
      <c r="P3858" s="10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3">
        <f t="shared" si="364"/>
        <v>42041.451423611114</v>
      </c>
      <c r="T3858" s="14">
        <f t="shared" si="365"/>
        <v>42071.409756944449</v>
      </c>
    </row>
    <row r="3859" spans="1:20" ht="48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2">
        <f t="shared" si="360"/>
        <v>5.1999999999999998E-2</v>
      </c>
      <c r="P3859" s="10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3">
        <f t="shared" si="364"/>
        <v>41829.445486111115</v>
      </c>
      <c r="T3859" s="14">
        <f t="shared" si="365"/>
        <v>41852.425000000003</v>
      </c>
    </row>
    <row r="3860" spans="1:20" ht="48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2">
        <f t="shared" si="360"/>
        <v>0.02</v>
      </c>
      <c r="P3860" s="10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3">
        <f t="shared" si="364"/>
        <v>42128.139398148145</v>
      </c>
      <c r="T3860" s="14">
        <f t="shared" si="365"/>
        <v>42146.583333333336</v>
      </c>
    </row>
    <row r="3861" spans="1:20" ht="4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2">
        <f t="shared" si="360"/>
        <v>4.0000000000000002E-4</v>
      </c>
      <c r="P3861" s="10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3">
        <f t="shared" si="364"/>
        <v>41789.601932870377</v>
      </c>
      <c r="T3861" s="14">
        <f t="shared" si="365"/>
        <v>41815.583333333336</v>
      </c>
    </row>
    <row r="3862" spans="1:20" ht="4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2">
        <f t="shared" si="360"/>
        <v>0.17666666666666667</v>
      </c>
      <c r="P3862" s="10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3">
        <f t="shared" si="364"/>
        <v>41833.369328703709</v>
      </c>
      <c r="T3862" s="14">
        <f t="shared" si="365"/>
        <v>41863.369328703709</v>
      </c>
    </row>
    <row r="3863" spans="1:20" ht="16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2">
        <f t="shared" si="360"/>
        <v>0.05</v>
      </c>
      <c r="P3863" s="10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3">
        <f t="shared" si="364"/>
        <v>41914.298344907409</v>
      </c>
      <c r="T3863" s="14">
        <f t="shared" si="365"/>
        <v>41955.615972222229</v>
      </c>
    </row>
    <row r="3864" spans="1:20" ht="32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2">
        <f t="shared" si="360"/>
        <v>1.3333333333333334E-4</v>
      </c>
      <c r="P3864" s="10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3">
        <f t="shared" si="364"/>
        <v>42610.969398148147</v>
      </c>
      <c r="T3864" s="14">
        <f t="shared" si="365"/>
        <v>42625.415972222225</v>
      </c>
    </row>
    <row r="3865" spans="1:20" ht="48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2">
        <f t="shared" si="360"/>
        <v>0</v>
      </c>
      <c r="P3865" s="10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3">
        <f t="shared" si="364"/>
        <v>42253.341493055559</v>
      </c>
      <c r="T3865" s="14">
        <f t="shared" si="365"/>
        <v>42313.383159722223</v>
      </c>
    </row>
    <row r="3866" spans="1:20" ht="4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2">
        <f t="shared" si="360"/>
        <v>1.2E-2</v>
      </c>
      <c r="P3866" s="10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3">
        <f t="shared" si="364"/>
        <v>42295.600162037044</v>
      </c>
      <c r="T3866" s="14">
        <f t="shared" si="365"/>
        <v>42325.641828703701</v>
      </c>
    </row>
    <row r="3867" spans="1:20" ht="4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2">
        <f t="shared" si="360"/>
        <v>0.26937422295897223</v>
      </c>
      <c r="P3867" s="10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3">
        <f t="shared" si="364"/>
        <v>41841.359930555562</v>
      </c>
      <c r="T3867" s="14">
        <f t="shared" si="365"/>
        <v>41880.9375</v>
      </c>
    </row>
    <row r="3868" spans="1:20" ht="32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2">
        <f t="shared" si="360"/>
        <v>5.4999999999999997E-3</v>
      </c>
      <c r="P3868" s="10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3">
        <f t="shared" si="364"/>
        <v>42402.655335648153</v>
      </c>
      <c r="T3868" s="14">
        <f t="shared" si="365"/>
        <v>42451.853472222225</v>
      </c>
    </row>
    <row r="3869" spans="1:20" ht="4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2">
        <f t="shared" si="360"/>
        <v>0.1255</v>
      </c>
      <c r="P3869" s="10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3">
        <f t="shared" si="364"/>
        <v>42509.522442129637</v>
      </c>
      <c r="T3869" s="14">
        <f t="shared" si="365"/>
        <v>42539.522442129637</v>
      </c>
    </row>
    <row r="3870" spans="1:20" ht="16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2">
        <f t="shared" si="360"/>
        <v>2E-3</v>
      </c>
      <c r="P3870" s="10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3">
        <f t="shared" si="364"/>
        <v>41865.368113425931</v>
      </c>
      <c r="T3870" s="14">
        <f t="shared" si="365"/>
        <v>41890.368113425931</v>
      </c>
    </row>
    <row r="3871" spans="1:20" ht="32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2">
        <f t="shared" si="360"/>
        <v>3.44748684310884E-2</v>
      </c>
      <c r="P3871" s="10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3">
        <f t="shared" si="364"/>
        <v>42047.43277777778</v>
      </c>
      <c r="T3871" s="14">
        <f t="shared" si="365"/>
        <v>42076.84097222222</v>
      </c>
    </row>
    <row r="3872" spans="1:20" ht="48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2">
        <f t="shared" si="360"/>
        <v>0.15</v>
      </c>
      <c r="P3872" s="10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3">
        <f t="shared" si="364"/>
        <v>41792.880532407413</v>
      </c>
      <c r="T3872" s="14">
        <f t="shared" si="365"/>
        <v>41822.880532407413</v>
      </c>
    </row>
    <row r="3873" spans="1:20" ht="32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2">
        <f t="shared" si="360"/>
        <v>2.6666666666666668E-2</v>
      </c>
      <c r="P3873" s="10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3">
        <f t="shared" si="364"/>
        <v>42763.489004629628</v>
      </c>
      <c r="T3873" s="14">
        <f t="shared" si="365"/>
        <v>42823.447337962971</v>
      </c>
    </row>
    <row r="3874" spans="1:20" ht="4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2">
        <f t="shared" si="360"/>
        <v>0</v>
      </c>
      <c r="P3874" s="10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3">
        <f t="shared" si="364"/>
        <v>42179.854120370372</v>
      </c>
      <c r="T3874" s="14">
        <f t="shared" si="365"/>
        <v>42229.854120370372</v>
      </c>
    </row>
    <row r="3875" spans="1:20" ht="4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2">
        <f t="shared" si="360"/>
        <v>0</v>
      </c>
      <c r="P3875" s="10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3">
        <f t="shared" si="364"/>
        <v>42255.404340277782</v>
      </c>
      <c r="T3875" s="14">
        <f t="shared" si="365"/>
        <v>42285.404340277782</v>
      </c>
    </row>
    <row r="3876" spans="1:20" ht="48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2">
        <f t="shared" si="360"/>
        <v>0</v>
      </c>
      <c r="P3876" s="10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3">
        <f t="shared" si="364"/>
        <v>42006.724791666667</v>
      </c>
      <c r="T3876" s="14">
        <f t="shared" si="365"/>
        <v>42027.750000000007</v>
      </c>
    </row>
    <row r="3877" spans="1:20" ht="4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2">
        <f t="shared" si="360"/>
        <v>0</v>
      </c>
      <c r="P3877" s="10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3">
        <f t="shared" si="364"/>
        <v>42615.055150462962</v>
      </c>
      <c r="T3877" s="14">
        <f t="shared" si="365"/>
        <v>42616.125000000007</v>
      </c>
    </row>
    <row r="3878" spans="1:20" ht="48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2">
        <f t="shared" si="360"/>
        <v>0.52794871794871789</v>
      </c>
      <c r="P3878" s="10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3">
        <f t="shared" si="364"/>
        <v>42372.332500000004</v>
      </c>
      <c r="T3878" s="14">
        <f t="shared" si="365"/>
        <v>42402.332500000004</v>
      </c>
    </row>
    <row r="3879" spans="1:20" ht="4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2">
        <f t="shared" si="360"/>
        <v>4.9639999999999997E-2</v>
      </c>
      <c r="P3879" s="10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3">
        <f t="shared" si="364"/>
        <v>42682.386018518526</v>
      </c>
      <c r="T3879" s="14">
        <f t="shared" si="365"/>
        <v>42712.386018518526</v>
      </c>
    </row>
    <row r="3880" spans="1:20" ht="4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2">
        <f t="shared" si="360"/>
        <v>5.5555555555555556E-4</v>
      </c>
      <c r="P3880" s="10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3">
        <f t="shared" si="364"/>
        <v>42154.52715277778</v>
      </c>
      <c r="T3880" s="14">
        <f t="shared" si="365"/>
        <v>42184.874305555561</v>
      </c>
    </row>
    <row r="3881" spans="1:20" ht="4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2">
        <f t="shared" si="360"/>
        <v>0</v>
      </c>
      <c r="P3881" s="10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3">
        <f t="shared" si="364"/>
        <v>41999.569398148153</v>
      </c>
      <c r="T3881" s="14">
        <f t="shared" si="365"/>
        <v>42029.569398148153</v>
      </c>
    </row>
    <row r="3882" spans="1:20" ht="48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2">
        <f t="shared" si="360"/>
        <v>0.13066666666666665</v>
      </c>
      <c r="P3882" s="10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3">
        <f t="shared" si="364"/>
        <v>41815.523379629631</v>
      </c>
      <c r="T3882" s="14">
        <f t="shared" si="365"/>
        <v>41850.666666666672</v>
      </c>
    </row>
    <row r="3883" spans="1:20" ht="32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2">
        <f t="shared" si="360"/>
        <v>0.05</v>
      </c>
      <c r="P3883" s="10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3">
        <f t="shared" si="364"/>
        <v>42755.726840277777</v>
      </c>
      <c r="T3883" s="14">
        <f t="shared" si="365"/>
        <v>42785.726840277777</v>
      </c>
    </row>
    <row r="3884" spans="1:20" ht="4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2">
        <f t="shared" si="360"/>
        <v>0</v>
      </c>
      <c r="P3884" s="10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3">
        <f t="shared" si="364"/>
        <v>42373.691782407412</v>
      </c>
      <c r="T3884" s="14">
        <f t="shared" si="365"/>
        <v>42400.668750000004</v>
      </c>
    </row>
    <row r="3885" spans="1:20" ht="48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2">
        <f t="shared" si="360"/>
        <v>0</v>
      </c>
      <c r="P3885" s="10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3">
        <f t="shared" si="364"/>
        <v>41854.310983796298</v>
      </c>
      <c r="T3885" s="14">
        <f t="shared" si="365"/>
        <v>41884.310983796298</v>
      </c>
    </row>
    <row r="3886" spans="1:20" ht="4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2">
        <f t="shared" si="360"/>
        <v>0</v>
      </c>
      <c r="P3886" s="10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3">
        <f t="shared" si="364"/>
        <v>42065.499907407408</v>
      </c>
      <c r="T3886" s="14">
        <f t="shared" si="365"/>
        <v>42090.458240740743</v>
      </c>
    </row>
    <row r="3887" spans="1:20" ht="4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2">
        <f t="shared" si="360"/>
        <v>0</v>
      </c>
      <c r="P3887" s="10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3">
        <f t="shared" si="364"/>
        <v>42469.659618055557</v>
      </c>
      <c r="T3887" s="14">
        <f t="shared" si="365"/>
        <v>42499.659618055557</v>
      </c>
    </row>
    <row r="3888" spans="1:20" ht="16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2">
        <f t="shared" si="360"/>
        <v>0</v>
      </c>
      <c r="P3888" s="10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3">
        <f t="shared" si="364"/>
        <v>41953.936365740745</v>
      </c>
      <c r="T3888" s="14">
        <f t="shared" si="365"/>
        <v>41983.936365740745</v>
      </c>
    </row>
    <row r="3889" spans="1:20" ht="48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2">
        <f t="shared" si="360"/>
        <v>1.7500000000000002E-2</v>
      </c>
      <c r="P3889" s="10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3">
        <f t="shared" si="364"/>
        <v>42079.566307870373</v>
      </c>
      <c r="T3889" s="14">
        <f t="shared" si="365"/>
        <v>42125.625000000007</v>
      </c>
    </row>
    <row r="3890" spans="1:20" ht="4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2">
        <f t="shared" si="360"/>
        <v>0.27100000000000002</v>
      </c>
      <c r="P3890" s="10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3">
        <f t="shared" si="364"/>
        <v>42762.254143518519</v>
      </c>
      <c r="T3890" s="14">
        <f t="shared" si="365"/>
        <v>42792.254143518519</v>
      </c>
    </row>
    <row r="3891" spans="1:20" ht="4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2">
        <f t="shared" si="360"/>
        <v>1.4749999999999999E-2</v>
      </c>
      <c r="P3891" s="10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3">
        <f t="shared" si="364"/>
        <v>41976.713310185187</v>
      </c>
      <c r="T3891" s="14">
        <f t="shared" si="365"/>
        <v>42008.68472222222</v>
      </c>
    </row>
    <row r="3892" spans="1:20" ht="4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2">
        <f t="shared" si="360"/>
        <v>0.16826666666666668</v>
      </c>
      <c r="P3892" s="10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3">
        <f t="shared" si="364"/>
        <v>42171.466944444452</v>
      </c>
      <c r="T3892" s="14">
        <f t="shared" si="365"/>
        <v>42231.466944444452</v>
      </c>
    </row>
    <row r="3893" spans="1:20" ht="32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2">
        <f t="shared" si="360"/>
        <v>0.32500000000000001</v>
      </c>
      <c r="P3893" s="10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3">
        <f t="shared" si="364"/>
        <v>42055.840787037036</v>
      </c>
      <c r="T3893" s="14">
        <f t="shared" si="365"/>
        <v>42085.915972222225</v>
      </c>
    </row>
    <row r="3894" spans="1:20" ht="4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2">
        <f t="shared" si="360"/>
        <v>0</v>
      </c>
      <c r="P3894" s="10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3">
        <f t="shared" si="364"/>
        <v>41867.360613425924</v>
      </c>
      <c r="T3894" s="14">
        <f t="shared" si="365"/>
        <v>41875</v>
      </c>
    </row>
    <row r="3895" spans="1:20" ht="48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2">
        <f t="shared" si="360"/>
        <v>0.2155</v>
      </c>
      <c r="P3895" s="10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3">
        <f t="shared" si="364"/>
        <v>41779.366203703707</v>
      </c>
      <c r="T3895" s="14">
        <f t="shared" si="365"/>
        <v>41820.958333333336</v>
      </c>
    </row>
    <row r="3896" spans="1:20" ht="4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2">
        <f t="shared" si="360"/>
        <v>3.4666666666666665E-2</v>
      </c>
      <c r="P3896" s="10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3">
        <f t="shared" si="364"/>
        <v>42679.666805555556</v>
      </c>
      <c r="T3896" s="14">
        <f t="shared" si="365"/>
        <v>42709.915972222225</v>
      </c>
    </row>
    <row r="3897" spans="1:20" ht="4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2">
        <f t="shared" si="360"/>
        <v>0.05</v>
      </c>
      <c r="P3897" s="10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3">
        <f t="shared" si="364"/>
        <v>42031.958541666674</v>
      </c>
      <c r="T3897" s="14">
        <f t="shared" si="365"/>
        <v>42062.958541666674</v>
      </c>
    </row>
    <row r="3898" spans="1:20" ht="4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2">
        <f t="shared" si="360"/>
        <v>0.10625</v>
      </c>
      <c r="P3898" s="10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3">
        <f t="shared" si="364"/>
        <v>41792.90020833334</v>
      </c>
      <c r="T3898" s="14">
        <f t="shared" si="365"/>
        <v>41806.90020833334</v>
      </c>
    </row>
    <row r="3899" spans="1:20" ht="4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2">
        <f t="shared" si="360"/>
        <v>0.17599999999999999</v>
      </c>
      <c r="P3899" s="10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3">
        <f t="shared" si="364"/>
        <v>41982.581979166665</v>
      </c>
      <c r="T3899" s="14">
        <f t="shared" si="365"/>
        <v>42012.581979166665</v>
      </c>
    </row>
    <row r="3900" spans="1:20" ht="64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2">
        <f t="shared" si="360"/>
        <v>0.3256</v>
      </c>
      <c r="P3900" s="10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3">
        <f t="shared" si="364"/>
        <v>42193.190625000003</v>
      </c>
      <c r="T3900" s="14">
        <f t="shared" si="365"/>
        <v>42233.375000000007</v>
      </c>
    </row>
    <row r="3901" spans="1:20" ht="4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2">
        <f t="shared" si="360"/>
        <v>1.2500000000000001E-2</v>
      </c>
      <c r="P3901" s="10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3">
        <f t="shared" si="364"/>
        <v>41843.483344907414</v>
      </c>
      <c r="T3901" s="14">
        <f t="shared" si="365"/>
        <v>41863.483344907414</v>
      </c>
    </row>
    <row r="3902" spans="1:20" ht="32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2">
        <f t="shared" si="360"/>
        <v>5.3999999999999999E-2</v>
      </c>
      <c r="P3902" s="10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3">
        <f t="shared" si="364"/>
        <v>42135.800821759265</v>
      </c>
      <c r="T3902" s="14">
        <f t="shared" si="365"/>
        <v>42165.800821759265</v>
      </c>
    </row>
    <row r="3903" spans="1:20" ht="4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2">
        <f t="shared" si="360"/>
        <v>8.3333333333333332E-3</v>
      </c>
      <c r="P3903" s="10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3">
        <f t="shared" si="364"/>
        <v>42317.534710648149</v>
      </c>
      <c r="T3903" s="14">
        <f t="shared" si="365"/>
        <v>42357.534710648149</v>
      </c>
    </row>
    <row r="3904" spans="1:20" ht="4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2">
        <f t="shared" si="360"/>
        <v>0.48833333333333334</v>
      </c>
      <c r="P3904" s="10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3">
        <f t="shared" si="364"/>
        <v>42663.176412037043</v>
      </c>
      <c r="T3904" s="14">
        <f t="shared" si="365"/>
        <v>42688.218078703707</v>
      </c>
    </row>
    <row r="3905" spans="1:20" ht="48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2">
        <f t="shared" si="360"/>
        <v>0</v>
      </c>
      <c r="P3905" s="10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3">
        <f t="shared" si="364"/>
        <v>42185.719502314816</v>
      </c>
      <c r="T3905" s="14">
        <f t="shared" si="365"/>
        <v>42230.526388888895</v>
      </c>
    </row>
    <row r="3906" spans="1:20" ht="16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2">
        <f t="shared" si="360"/>
        <v>2.9999999999999997E-4</v>
      </c>
      <c r="P3906" s="10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3">
        <f t="shared" si="364"/>
        <v>42094.937500000007</v>
      </c>
      <c r="T3906" s="14">
        <f t="shared" si="365"/>
        <v>42108.919444444451</v>
      </c>
    </row>
    <row r="3907" spans="1:20" ht="4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2">
        <f t="shared" ref="O3907:O3970" si="366">E3907/D3907</f>
        <v>0.11533333333333333</v>
      </c>
      <c r="P3907" s="10">
        <f t="shared" ref="P3907:P3970" si="367">E3907/L3907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RIGHT(N3907,LEN(N3907)-FIND("/",N3907))</f>
        <v>plays</v>
      </c>
      <c r="S3907" s="13">
        <f t="shared" ref="S3907:S3970" si="370">(J3907/86400)+25569+(-7/24)</f>
        <v>42124.33221064815</v>
      </c>
      <c r="T3907" s="14">
        <f t="shared" ref="T3907:T3970" si="371">(I3907/86400)+25569+(-7/24)</f>
        <v>42166.666666666664</v>
      </c>
    </row>
    <row r="3908" spans="1:20" ht="4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2">
        <f t="shared" si="366"/>
        <v>0.67333333333333334</v>
      </c>
      <c r="P3908" s="10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3">
        <f t="shared" si="370"/>
        <v>42143.626076388893</v>
      </c>
      <c r="T3908" s="14">
        <f t="shared" si="371"/>
        <v>42181.267361111117</v>
      </c>
    </row>
    <row r="3909" spans="1:20" ht="32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2">
        <f t="shared" si="366"/>
        <v>0.153</v>
      </c>
      <c r="P3909" s="10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3">
        <f t="shared" si="370"/>
        <v>41906.527847222227</v>
      </c>
      <c r="T3909" s="14">
        <f t="shared" si="371"/>
        <v>41938.547222222223</v>
      </c>
    </row>
    <row r="3910" spans="1:20" ht="4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2">
        <f t="shared" si="366"/>
        <v>8.666666666666667E-2</v>
      </c>
      <c r="P3910" s="10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3">
        <f t="shared" si="370"/>
        <v>41833.843703703707</v>
      </c>
      <c r="T3910" s="14">
        <f t="shared" si="371"/>
        <v>41848.843703703707</v>
      </c>
    </row>
    <row r="3911" spans="1:20" ht="4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2">
        <f t="shared" si="366"/>
        <v>2.2499999999999998E-3</v>
      </c>
      <c r="P3911" s="10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3">
        <f t="shared" si="370"/>
        <v>41863.067615740743</v>
      </c>
      <c r="T3911" s="14">
        <f t="shared" si="371"/>
        <v>41893.067615740743</v>
      </c>
    </row>
    <row r="3912" spans="1:20" ht="4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2">
        <f t="shared" si="366"/>
        <v>3.0833333333333334E-2</v>
      </c>
      <c r="P3912" s="10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3">
        <f t="shared" si="370"/>
        <v>42224.465243055558</v>
      </c>
      <c r="T3912" s="14">
        <f t="shared" si="371"/>
        <v>42254.465243055558</v>
      </c>
    </row>
    <row r="3913" spans="1:20" ht="4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2">
        <f t="shared" si="366"/>
        <v>0.37412499999999999</v>
      </c>
      <c r="P3913" s="10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3">
        <f t="shared" si="370"/>
        <v>41939.520567129635</v>
      </c>
      <c r="T3913" s="14">
        <f t="shared" si="371"/>
        <v>41969.5622337963</v>
      </c>
    </row>
    <row r="3914" spans="1:20" ht="4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2">
        <f t="shared" si="366"/>
        <v>6.666666666666667E-5</v>
      </c>
      <c r="P3914" s="10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3">
        <f t="shared" si="370"/>
        <v>42058.978356481479</v>
      </c>
      <c r="T3914" s="14">
        <f t="shared" si="371"/>
        <v>42118.899305555555</v>
      </c>
    </row>
    <row r="3915" spans="1:20" ht="4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2">
        <f t="shared" si="366"/>
        <v>0.1</v>
      </c>
      <c r="P3915" s="10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3">
        <f t="shared" si="370"/>
        <v>42307.919548611113</v>
      </c>
      <c r="T3915" s="14">
        <f t="shared" si="371"/>
        <v>42337.961215277777</v>
      </c>
    </row>
    <row r="3916" spans="1:20" ht="4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2">
        <f t="shared" si="366"/>
        <v>0.36359999999999998</v>
      </c>
      <c r="P3916" s="10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3">
        <f t="shared" si="370"/>
        <v>42114.527268518526</v>
      </c>
      <c r="T3916" s="14">
        <f t="shared" si="371"/>
        <v>42134.665972222225</v>
      </c>
    </row>
    <row r="3917" spans="1:20" ht="4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2">
        <f t="shared" si="366"/>
        <v>3.3333333333333335E-3</v>
      </c>
      <c r="P3917" s="10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3">
        <f t="shared" si="370"/>
        <v>42492.693391203706</v>
      </c>
      <c r="T3917" s="14">
        <f t="shared" si="371"/>
        <v>42522.693391203706</v>
      </c>
    </row>
    <row r="3918" spans="1:20" ht="4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2">
        <f t="shared" si="366"/>
        <v>0</v>
      </c>
      <c r="P3918" s="10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3">
        <f t="shared" si="370"/>
        <v>42494.18</v>
      </c>
      <c r="T3918" s="14">
        <f t="shared" si="371"/>
        <v>42524.18</v>
      </c>
    </row>
    <row r="3919" spans="1:20" ht="4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2">
        <f t="shared" si="366"/>
        <v>2.8571428571428571E-3</v>
      </c>
      <c r="P3919" s="10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3">
        <f t="shared" si="370"/>
        <v>41863.235659722224</v>
      </c>
      <c r="T3919" s="14">
        <f t="shared" si="371"/>
        <v>41893.235659722224</v>
      </c>
    </row>
    <row r="3920" spans="1:20" ht="48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2">
        <f t="shared" si="366"/>
        <v>2E-3</v>
      </c>
      <c r="P3920" s="10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3">
        <f t="shared" si="370"/>
        <v>41843.37295138889</v>
      </c>
      <c r="T3920" s="14">
        <f t="shared" si="371"/>
        <v>41855.375</v>
      </c>
    </row>
    <row r="3921" spans="1:20" ht="4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2">
        <f t="shared" si="366"/>
        <v>1.7999999999999999E-2</v>
      </c>
      <c r="P3921" s="10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3">
        <f t="shared" si="370"/>
        <v>42358.393206018525</v>
      </c>
      <c r="T3921" s="14">
        <f t="shared" si="371"/>
        <v>42386.708333333336</v>
      </c>
    </row>
    <row r="3922" spans="1:20" ht="4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2">
        <f t="shared" si="366"/>
        <v>5.3999999999999999E-2</v>
      </c>
      <c r="P3922" s="10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3">
        <f t="shared" si="370"/>
        <v>42657.095601851855</v>
      </c>
      <c r="T3922" s="14">
        <f t="shared" si="371"/>
        <v>42687.13726851852</v>
      </c>
    </row>
    <row r="3923" spans="1:20" ht="4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2">
        <f t="shared" si="366"/>
        <v>0</v>
      </c>
      <c r="P3923" s="10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3">
        <f t="shared" si="370"/>
        <v>41926.250636574077</v>
      </c>
      <c r="T3923" s="14">
        <f t="shared" si="371"/>
        <v>41938.458333333336</v>
      </c>
    </row>
    <row r="3924" spans="1:20" ht="48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2">
        <f t="shared" si="366"/>
        <v>8.1333333333333327E-2</v>
      </c>
      <c r="P3924" s="10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3">
        <f t="shared" si="370"/>
        <v>42020.4769675926</v>
      </c>
      <c r="T3924" s="14">
        <f t="shared" si="371"/>
        <v>42065.666666666664</v>
      </c>
    </row>
    <row r="3925" spans="1:20" ht="4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2">
        <f t="shared" si="366"/>
        <v>0.12034782608695652</v>
      </c>
      <c r="P3925" s="10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3">
        <f t="shared" si="370"/>
        <v>42075.688321759262</v>
      </c>
      <c r="T3925" s="14">
        <f t="shared" si="371"/>
        <v>42103.688321759262</v>
      </c>
    </row>
    <row r="3926" spans="1:20" ht="4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2">
        <f t="shared" si="366"/>
        <v>0.15266666666666667</v>
      </c>
      <c r="P3926" s="10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3">
        <f t="shared" si="370"/>
        <v>41786.668078703704</v>
      </c>
      <c r="T3926" s="14">
        <f t="shared" si="371"/>
        <v>41816.668078703704</v>
      </c>
    </row>
    <row r="3927" spans="1:20" ht="48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2">
        <f t="shared" si="366"/>
        <v>0.1</v>
      </c>
      <c r="P3927" s="10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3">
        <f t="shared" si="370"/>
        <v>41820.579155092593</v>
      </c>
      <c r="T3927" s="14">
        <f t="shared" si="371"/>
        <v>41850.579155092593</v>
      </c>
    </row>
    <row r="3928" spans="1:20" ht="32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2">
        <f t="shared" si="366"/>
        <v>3.0000000000000001E-3</v>
      </c>
      <c r="P3928" s="10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3">
        <f t="shared" si="370"/>
        <v>41969.793379629635</v>
      </c>
      <c r="T3928" s="14">
        <f t="shared" si="371"/>
        <v>41999.793379629635</v>
      </c>
    </row>
    <row r="3929" spans="1:20" ht="48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2">
        <f t="shared" si="366"/>
        <v>0.01</v>
      </c>
      <c r="P3929" s="10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3">
        <f t="shared" si="370"/>
        <v>41829.975740740745</v>
      </c>
      <c r="T3929" s="14">
        <f t="shared" si="371"/>
        <v>41859.975740740745</v>
      </c>
    </row>
    <row r="3930" spans="1:20" ht="48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2">
        <f t="shared" si="366"/>
        <v>0.13020000000000001</v>
      </c>
      <c r="P3930" s="10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3">
        <f t="shared" si="370"/>
        <v>42265.391516203708</v>
      </c>
      <c r="T3930" s="14">
        <f t="shared" si="371"/>
        <v>42292.915972222225</v>
      </c>
    </row>
    <row r="3931" spans="1:20" ht="4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2">
        <f t="shared" si="366"/>
        <v>2.265E-2</v>
      </c>
      <c r="P3931" s="10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3">
        <f t="shared" si="370"/>
        <v>42601.535474537035</v>
      </c>
      <c r="T3931" s="14">
        <f t="shared" si="371"/>
        <v>42631.535474537035</v>
      </c>
    </row>
    <row r="3932" spans="1:20" ht="4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2">
        <f t="shared" si="366"/>
        <v>0</v>
      </c>
      <c r="P3932" s="10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3">
        <f t="shared" si="370"/>
        <v>42433.047083333331</v>
      </c>
      <c r="T3932" s="14">
        <f t="shared" si="371"/>
        <v>42460.958333333336</v>
      </c>
    </row>
    <row r="3933" spans="1:20" ht="4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2">
        <f t="shared" si="366"/>
        <v>0</v>
      </c>
      <c r="P3933" s="10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3">
        <f t="shared" si="370"/>
        <v>42227.860034722224</v>
      </c>
      <c r="T3933" s="14">
        <f t="shared" si="371"/>
        <v>42252.860034722224</v>
      </c>
    </row>
    <row r="3934" spans="1:20" ht="4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2">
        <f t="shared" si="366"/>
        <v>8.3333333333333331E-5</v>
      </c>
      <c r="P3934" s="10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3">
        <f t="shared" si="370"/>
        <v>42414.876898148148</v>
      </c>
      <c r="T3934" s="14">
        <f t="shared" si="371"/>
        <v>42444.835231481484</v>
      </c>
    </row>
    <row r="3935" spans="1:20" ht="4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2">
        <f t="shared" si="366"/>
        <v>0.15742857142857142</v>
      </c>
      <c r="P3935" s="10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3">
        <f t="shared" si="370"/>
        <v>42538.67664351852</v>
      </c>
      <c r="T3935" s="14">
        <f t="shared" si="371"/>
        <v>42567.738194444442</v>
      </c>
    </row>
    <row r="3936" spans="1:20" ht="4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2">
        <f t="shared" si="366"/>
        <v>0.11</v>
      </c>
      <c r="P3936" s="10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3">
        <f t="shared" si="370"/>
        <v>42233.38008101852</v>
      </c>
      <c r="T3936" s="14">
        <f t="shared" si="371"/>
        <v>42278.250000000007</v>
      </c>
    </row>
    <row r="3937" spans="1:20" ht="64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2">
        <f t="shared" si="366"/>
        <v>0.43833333333333335</v>
      </c>
      <c r="P3937" s="10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3">
        <f t="shared" si="370"/>
        <v>42221.365115740744</v>
      </c>
      <c r="T3937" s="14">
        <f t="shared" si="371"/>
        <v>42281.365115740744</v>
      </c>
    </row>
    <row r="3938" spans="1:20" ht="4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2">
        <f t="shared" si="366"/>
        <v>0</v>
      </c>
      <c r="P3938" s="10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3">
        <f t="shared" si="370"/>
        <v>42674.971296296302</v>
      </c>
      <c r="T3938" s="14">
        <f t="shared" si="371"/>
        <v>42705.012962962966</v>
      </c>
    </row>
    <row r="3939" spans="1:20" ht="4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2">
        <f t="shared" si="366"/>
        <v>0.86135181975736563</v>
      </c>
      <c r="P3939" s="10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3">
        <f t="shared" si="370"/>
        <v>42534.339814814819</v>
      </c>
      <c r="T3939" s="14">
        <f t="shared" si="371"/>
        <v>42562.339814814819</v>
      </c>
    </row>
    <row r="3940" spans="1:20" ht="4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2">
        <f t="shared" si="366"/>
        <v>0.12196620583717357</v>
      </c>
      <c r="P3940" s="10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3">
        <f t="shared" si="370"/>
        <v>42151.614050925928</v>
      </c>
      <c r="T3940" s="14">
        <f t="shared" si="371"/>
        <v>42182.614050925928</v>
      </c>
    </row>
    <row r="3941" spans="1:20" ht="4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2">
        <f t="shared" si="366"/>
        <v>1E-3</v>
      </c>
      <c r="P3941" s="10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3">
        <f t="shared" si="370"/>
        <v>41915.108553240745</v>
      </c>
      <c r="T3941" s="14">
        <f t="shared" si="371"/>
        <v>41918.895833333336</v>
      </c>
    </row>
    <row r="3942" spans="1:20" ht="4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2">
        <f t="shared" si="366"/>
        <v>2.2000000000000001E-3</v>
      </c>
      <c r="P3942" s="10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3">
        <f t="shared" si="370"/>
        <v>41961.200821759259</v>
      </c>
      <c r="T3942" s="14">
        <f t="shared" si="371"/>
        <v>42006.200821759259</v>
      </c>
    </row>
    <row r="3943" spans="1:20" ht="48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2">
        <f t="shared" si="366"/>
        <v>9.0909090909090905E-3</v>
      </c>
      <c r="P3943" s="10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3">
        <f t="shared" si="370"/>
        <v>41940.295567129629</v>
      </c>
      <c r="T3943" s="14">
        <f t="shared" si="371"/>
        <v>41967.750000000007</v>
      </c>
    </row>
    <row r="3944" spans="1:20" ht="4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2">
        <f t="shared" si="366"/>
        <v>0</v>
      </c>
      <c r="P3944" s="10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3">
        <f t="shared" si="370"/>
        <v>42111.612430555557</v>
      </c>
      <c r="T3944" s="14">
        <f t="shared" si="371"/>
        <v>42171.612430555557</v>
      </c>
    </row>
    <row r="3945" spans="1:20" ht="4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2">
        <f t="shared" si="366"/>
        <v>0.35639999999999999</v>
      </c>
      <c r="P3945" s="10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3">
        <f t="shared" si="370"/>
        <v>42279.486898148149</v>
      </c>
      <c r="T3945" s="14">
        <f t="shared" si="371"/>
        <v>42310.409722222226</v>
      </c>
    </row>
    <row r="3946" spans="1:20" ht="48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2">
        <f t="shared" si="366"/>
        <v>0</v>
      </c>
      <c r="P3946" s="10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3">
        <f t="shared" si="370"/>
        <v>42213.371238425927</v>
      </c>
      <c r="T3946" s="14">
        <f t="shared" si="371"/>
        <v>42243.371238425927</v>
      </c>
    </row>
    <row r="3947" spans="1:20" ht="4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2">
        <f t="shared" si="366"/>
        <v>2.5000000000000001E-3</v>
      </c>
      <c r="P3947" s="10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3">
        <f t="shared" si="370"/>
        <v>42109.510046296295</v>
      </c>
      <c r="T3947" s="14">
        <f t="shared" si="371"/>
        <v>42139.510046296295</v>
      </c>
    </row>
    <row r="3948" spans="1:20" ht="32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2">
        <f t="shared" si="366"/>
        <v>3.2500000000000001E-2</v>
      </c>
      <c r="P3948" s="10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3">
        <f t="shared" si="370"/>
        <v>42031.541921296295</v>
      </c>
      <c r="T3948" s="14">
        <f t="shared" si="371"/>
        <v>42063.041666666664</v>
      </c>
    </row>
    <row r="3949" spans="1:20" ht="4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2">
        <f t="shared" si="366"/>
        <v>3.3666666666666664E-2</v>
      </c>
      <c r="P3949" s="10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3">
        <f t="shared" si="370"/>
        <v>42614.851203703707</v>
      </c>
      <c r="T3949" s="14">
        <f t="shared" si="371"/>
        <v>42644.851203703707</v>
      </c>
    </row>
    <row r="3950" spans="1:20" ht="4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2">
        <f t="shared" si="366"/>
        <v>0</v>
      </c>
      <c r="P3950" s="10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3">
        <f t="shared" si="370"/>
        <v>41829.033831018525</v>
      </c>
      <c r="T3950" s="14">
        <f t="shared" si="371"/>
        <v>41889.033831018525</v>
      </c>
    </row>
    <row r="3951" spans="1:20" ht="48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2">
        <f t="shared" si="366"/>
        <v>0.15770000000000001</v>
      </c>
      <c r="P3951" s="10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3">
        <f t="shared" si="370"/>
        <v>42015.828946759262</v>
      </c>
      <c r="T3951" s="14">
        <f t="shared" si="371"/>
        <v>42045.828946759262</v>
      </c>
    </row>
    <row r="3952" spans="1:20" ht="48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2">
        <f t="shared" si="366"/>
        <v>6.2500000000000003E-3</v>
      </c>
      <c r="P3952" s="10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3">
        <f t="shared" si="370"/>
        <v>42439.41064814815</v>
      </c>
      <c r="T3952" s="14">
        <f t="shared" si="371"/>
        <v>42468.482638888891</v>
      </c>
    </row>
    <row r="3953" spans="1:20" ht="4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2">
        <f t="shared" si="366"/>
        <v>5.0000000000000004E-6</v>
      </c>
      <c r="P3953" s="10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3">
        <f t="shared" si="370"/>
        <v>42433.534050925933</v>
      </c>
      <c r="T3953" s="14">
        <f t="shared" si="371"/>
        <v>42493.492384259262</v>
      </c>
    </row>
    <row r="3954" spans="1:20" ht="4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2">
        <f t="shared" si="366"/>
        <v>9.6153846153846159E-4</v>
      </c>
      <c r="P3954" s="10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3">
        <f t="shared" si="370"/>
        <v>42243.498726851853</v>
      </c>
      <c r="T3954" s="14">
        <f t="shared" si="371"/>
        <v>42303.498726851853</v>
      </c>
    </row>
    <row r="3955" spans="1:20" ht="4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2">
        <f t="shared" si="366"/>
        <v>0</v>
      </c>
      <c r="P3955" s="10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3">
        <f t="shared" si="370"/>
        <v>42549.756782407414</v>
      </c>
      <c r="T3955" s="14">
        <f t="shared" si="371"/>
        <v>42580.686805555561</v>
      </c>
    </row>
    <row r="3956" spans="1:20" ht="48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2">
        <f t="shared" si="366"/>
        <v>0</v>
      </c>
      <c r="P3956" s="10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3">
        <f t="shared" si="370"/>
        <v>41774.359537037039</v>
      </c>
      <c r="T3956" s="14">
        <f t="shared" si="371"/>
        <v>41834.359537037039</v>
      </c>
    </row>
    <row r="3957" spans="1:20" ht="4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2">
        <f t="shared" si="366"/>
        <v>0.24285714285714285</v>
      </c>
      <c r="P3957" s="10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3">
        <f t="shared" si="370"/>
        <v>42306.557187500002</v>
      </c>
      <c r="T3957" s="14">
        <f t="shared" si="371"/>
        <v>42336.598854166667</v>
      </c>
    </row>
    <row r="3958" spans="1:20" ht="4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2">
        <f t="shared" si="366"/>
        <v>0</v>
      </c>
      <c r="P3958" s="10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3">
        <f t="shared" si="370"/>
        <v>42457.6403587963</v>
      </c>
      <c r="T3958" s="14">
        <f t="shared" si="371"/>
        <v>42484.722222222226</v>
      </c>
    </row>
    <row r="3959" spans="1:20" ht="4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2">
        <f t="shared" si="366"/>
        <v>2.5000000000000001E-4</v>
      </c>
      <c r="P3959" s="10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3">
        <f t="shared" si="370"/>
        <v>42513.684652777782</v>
      </c>
      <c r="T3959" s="14">
        <f t="shared" si="371"/>
        <v>42559.684652777782</v>
      </c>
    </row>
    <row r="3960" spans="1:20" ht="48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2">
        <f t="shared" si="366"/>
        <v>0.32050000000000001</v>
      </c>
      <c r="P3960" s="10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3">
        <f t="shared" si="370"/>
        <v>41816.658703703702</v>
      </c>
      <c r="T3960" s="14">
        <f t="shared" si="371"/>
        <v>41853.291666666672</v>
      </c>
    </row>
    <row r="3961" spans="1:20" ht="4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2">
        <f t="shared" si="366"/>
        <v>0.24333333333333335</v>
      </c>
      <c r="P3961" s="10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3">
        <f t="shared" si="370"/>
        <v>41880.497175925928</v>
      </c>
      <c r="T3961" s="14">
        <f t="shared" si="371"/>
        <v>41910.497175925928</v>
      </c>
    </row>
    <row r="3962" spans="1:20" ht="4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2">
        <f t="shared" si="366"/>
        <v>1.4999999999999999E-2</v>
      </c>
      <c r="P3962" s="10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3">
        <f t="shared" si="370"/>
        <v>42342.553888888891</v>
      </c>
      <c r="T3962" s="14">
        <f t="shared" si="371"/>
        <v>42372.553888888891</v>
      </c>
    </row>
    <row r="3963" spans="1:20" ht="48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2">
        <f t="shared" si="366"/>
        <v>4.1999999999999997E-3</v>
      </c>
      <c r="P3963" s="10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3">
        <f t="shared" si="370"/>
        <v>41745.599652777782</v>
      </c>
      <c r="T3963" s="14">
        <f t="shared" si="371"/>
        <v>41767.599652777782</v>
      </c>
    </row>
    <row r="3964" spans="1:20" ht="48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2">
        <f t="shared" si="366"/>
        <v>3.214285714285714E-2</v>
      </c>
      <c r="P3964" s="10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3">
        <f t="shared" si="370"/>
        <v>42311.329791666671</v>
      </c>
      <c r="T3964" s="14">
        <f t="shared" si="371"/>
        <v>42336.329791666671</v>
      </c>
    </row>
    <row r="3965" spans="1:20" ht="48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2">
        <f t="shared" si="366"/>
        <v>0</v>
      </c>
      <c r="P3965" s="10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3">
        <f t="shared" si="370"/>
        <v>42295.86246527778</v>
      </c>
      <c r="T3965" s="14">
        <f t="shared" si="371"/>
        <v>42325.904131944444</v>
      </c>
    </row>
    <row r="3966" spans="1:20" ht="4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2">
        <f t="shared" si="366"/>
        <v>6.3E-2</v>
      </c>
      <c r="P3966" s="10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3">
        <f t="shared" si="370"/>
        <v>42053.430393518523</v>
      </c>
      <c r="T3966" s="14">
        <f t="shared" si="371"/>
        <v>42113.388726851852</v>
      </c>
    </row>
    <row r="3967" spans="1:20" ht="4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2">
        <f t="shared" si="366"/>
        <v>0.14249999999999999</v>
      </c>
      <c r="P3967" s="10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3">
        <f t="shared" si="370"/>
        <v>42413.944212962968</v>
      </c>
      <c r="T3967" s="14">
        <f t="shared" si="371"/>
        <v>42473.902546296296</v>
      </c>
    </row>
    <row r="3968" spans="1:20" ht="48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2">
        <f t="shared" si="366"/>
        <v>6.0000000000000001E-3</v>
      </c>
      <c r="P3968" s="10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3">
        <f t="shared" si="370"/>
        <v>41801.41988425926</v>
      </c>
      <c r="T3968" s="14">
        <f t="shared" si="371"/>
        <v>41843.832638888889</v>
      </c>
    </row>
    <row r="3969" spans="1:20" ht="4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2">
        <f t="shared" si="366"/>
        <v>0.2411764705882353</v>
      </c>
      <c r="P3969" s="10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3">
        <f t="shared" si="370"/>
        <v>42769.998923611114</v>
      </c>
      <c r="T3969" s="14">
        <f t="shared" si="371"/>
        <v>42799.998923611114</v>
      </c>
    </row>
    <row r="3970" spans="1:20" ht="4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2">
        <f t="shared" si="366"/>
        <v>0.10539999999999999</v>
      </c>
      <c r="P3970" s="10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3">
        <f t="shared" si="370"/>
        <v>42452.523993055562</v>
      </c>
      <c r="T3970" s="14">
        <f t="shared" si="371"/>
        <v>42512.523993055562</v>
      </c>
    </row>
    <row r="3971" spans="1:20" ht="48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2">
        <f t="shared" ref="O3971:O4034" si="372">E3971/D3971</f>
        <v>7.4690265486725665E-2</v>
      </c>
      <c r="P3971" s="10">
        <f t="shared" ref="P3971:P4034" si="373">E3971/L3971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RIGHT(N3971,LEN(N3971)-FIND("/",N3971))</f>
        <v>plays</v>
      </c>
      <c r="S3971" s="13">
        <f t="shared" ref="S3971:S4034" si="376">(J3971/86400)+25569+(-7/24)</f>
        <v>42601.563032407408</v>
      </c>
      <c r="T3971" s="14">
        <f t="shared" ref="T3971:T4034" si="377">(I3971/86400)+25569+(-7/24)</f>
        <v>42610.871527777781</v>
      </c>
    </row>
    <row r="3972" spans="1:20" ht="64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2">
        <f t="shared" si="372"/>
        <v>7.3333333333333334E-4</v>
      </c>
      <c r="P3972" s="10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3">
        <f t="shared" si="376"/>
        <v>42447.571886574078</v>
      </c>
      <c r="T3972" s="14">
        <f t="shared" si="377"/>
        <v>42477.571886574078</v>
      </c>
    </row>
    <row r="3973" spans="1:20" ht="4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2">
        <f t="shared" si="372"/>
        <v>9.7142857142857135E-3</v>
      </c>
      <c r="P3973" s="10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3">
        <f t="shared" si="376"/>
        <v>41811.244513888894</v>
      </c>
      <c r="T3973" s="14">
        <f t="shared" si="377"/>
        <v>41841.244513888894</v>
      </c>
    </row>
    <row r="3974" spans="1:20" ht="32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2">
        <f t="shared" si="372"/>
        <v>0.21099999999999999</v>
      </c>
      <c r="P3974" s="10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3">
        <f t="shared" si="376"/>
        <v>41980.775856481479</v>
      </c>
      <c r="T3974" s="14">
        <f t="shared" si="377"/>
        <v>42040.775856481479</v>
      </c>
    </row>
    <row r="3975" spans="1:20" ht="4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2">
        <f t="shared" si="372"/>
        <v>0.78100000000000003</v>
      </c>
      <c r="P3975" s="10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3">
        <f t="shared" si="376"/>
        <v>42469.392476851855</v>
      </c>
      <c r="T3975" s="14">
        <f t="shared" si="377"/>
        <v>42498.875000000007</v>
      </c>
    </row>
    <row r="3976" spans="1:20" ht="4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2">
        <f t="shared" si="372"/>
        <v>0.32</v>
      </c>
      <c r="P3976" s="10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3">
        <f t="shared" si="376"/>
        <v>42493.255185185182</v>
      </c>
      <c r="T3976" s="14">
        <f t="shared" si="377"/>
        <v>42523.255185185182</v>
      </c>
    </row>
    <row r="3977" spans="1:20" ht="4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2">
        <f t="shared" si="372"/>
        <v>0</v>
      </c>
      <c r="P3977" s="10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3">
        <f t="shared" si="376"/>
        <v>42534.575208333335</v>
      </c>
      <c r="T3977" s="14">
        <f t="shared" si="377"/>
        <v>42564.575208333335</v>
      </c>
    </row>
    <row r="3978" spans="1:20" ht="48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2">
        <f t="shared" si="372"/>
        <v>0.47692307692307695</v>
      </c>
      <c r="P3978" s="10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3">
        <f t="shared" si="376"/>
        <v>41830.566678240742</v>
      </c>
      <c r="T3978" s="14">
        <f t="shared" si="377"/>
        <v>41852</v>
      </c>
    </row>
    <row r="3979" spans="1:20" ht="4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2">
        <f t="shared" si="372"/>
        <v>1.4500000000000001E-2</v>
      </c>
      <c r="P3979" s="10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3">
        <f t="shared" si="376"/>
        <v>42543.496898148151</v>
      </c>
      <c r="T3979" s="14">
        <f t="shared" si="377"/>
        <v>42573.496898148151</v>
      </c>
    </row>
    <row r="3980" spans="1:20" ht="4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2">
        <f t="shared" si="372"/>
        <v>0.107</v>
      </c>
      <c r="P3980" s="10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3">
        <f t="shared" si="376"/>
        <v>41975.351307870376</v>
      </c>
      <c r="T3980" s="14">
        <f t="shared" si="377"/>
        <v>42035.351307870376</v>
      </c>
    </row>
    <row r="3981" spans="1:20" ht="4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2">
        <f t="shared" si="372"/>
        <v>1.8333333333333333E-2</v>
      </c>
      <c r="P3981" s="10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3">
        <f t="shared" si="376"/>
        <v>42069.61177083334</v>
      </c>
      <c r="T3981" s="14">
        <f t="shared" si="377"/>
        <v>42092.541666666664</v>
      </c>
    </row>
    <row r="3982" spans="1:20" ht="4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2">
        <f t="shared" si="372"/>
        <v>0.18</v>
      </c>
      <c r="P3982" s="10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3">
        <f t="shared" si="376"/>
        <v>41795.307256944448</v>
      </c>
      <c r="T3982" s="14">
        <f t="shared" si="377"/>
        <v>41825.307256944448</v>
      </c>
    </row>
    <row r="3983" spans="1:20" ht="32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2">
        <f t="shared" si="372"/>
        <v>4.0833333333333333E-2</v>
      </c>
      <c r="P3983" s="10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3">
        <f t="shared" si="376"/>
        <v>42507.888298611113</v>
      </c>
      <c r="T3983" s="14">
        <f t="shared" si="377"/>
        <v>42567.888298611113</v>
      </c>
    </row>
    <row r="3984" spans="1:20" ht="64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2">
        <f t="shared" si="372"/>
        <v>0.2</v>
      </c>
      <c r="P3984" s="10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3">
        <f t="shared" si="376"/>
        <v>42132.518287037041</v>
      </c>
      <c r="T3984" s="14">
        <f t="shared" si="377"/>
        <v>42192.518287037041</v>
      </c>
    </row>
    <row r="3985" spans="1:20" ht="4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2">
        <f t="shared" si="372"/>
        <v>0.34802513464991025</v>
      </c>
      <c r="P3985" s="10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3">
        <f t="shared" si="376"/>
        <v>41747.578194444446</v>
      </c>
      <c r="T3985" s="14">
        <f t="shared" si="377"/>
        <v>41778.999305555561</v>
      </c>
    </row>
    <row r="3986" spans="1:20" ht="4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2">
        <f t="shared" si="372"/>
        <v>6.3333333333333339E-2</v>
      </c>
      <c r="P3986" s="10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3">
        <f t="shared" si="376"/>
        <v>41920.671805555561</v>
      </c>
      <c r="T3986" s="14">
        <f t="shared" si="377"/>
        <v>41950.708333333336</v>
      </c>
    </row>
    <row r="3987" spans="1:20" ht="48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2">
        <f t="shared" si="372"/>
        <v>0.32050000000000001</v>
      </c>
      <c r="P3987" s="10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3">
        <f t="shared" si="376"/>
        <v>42399.41574074074</v>
      </c>
      <c r="T3987" s="14">
        <f t="shared" si="377"/>
        <v>42420.586805555555</v>
      </c>
    </row>
    <row r="3988" spans="1:20" ht="48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2">
        <f t="shared" si="372"/>
        <v>9.7600000000000006E-2</v>
      </c>
      <c r="P3988" s="10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3">
        <f t="shared" si="376"/>
        <v>42467.256874999999</v>
      </c>
      <c r="T3988" s="14">
        <f t="shared" si="377"/>
        <v>42496.25277777778</v>
      </c>
    </row>
    <row r="3989" spans="1:20" ht="4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2">
        <f t="shared" si="372"/>
        <v>0.3775</v>
      </c>
      <c r="P3989" s="10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3">
        <f t="shared" si="376"/>
        <v>41765.632986111115</v>
      </c>
      <c r="T3989" s="14">
        <f t="shared" si="377"/>
        <v>41775.632986111115</v>
      </c>
    </row>
    <row r="3990" spans="1:20" ht="32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2">
        <f t="shared" si="372"/>
        <v>2.1333333333333333E-2</v>
      </c>
      <c r="P3990" s="10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3">
        <f t="shared" si="376"/>
        <v>42229.789502314816</v>
      </c>
      <c r="T3990" s="14">
        <f t="shared" si="377"/>
        <v>42244.789502314816</v>
      </c>
    </row>
    <row r="3991" spans="1:20" ht="4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2">
        <f t="shared" si="372"/>
        <v>0</v>
      </c>
      <c r="P3991" s="10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3">
        <f t="shared" si="376"/>
        <v>42286.458113425928</v>
      </c>
      <c r="T3991" s="14">
        <f t="shared" si="377"/>
        <v>42316.499780092599</v>
      </c>
    </row>
    <row r="3992" spans="1:20" ht="4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2">
        <f t="shared" si="372"/>
        <v>4.1818181818181817E-2</v>
      </c>
      <c r="P3992" s="10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3">
        <f t="shared" si="376"/>
        <v>42401.380706018521</v>
      </c>
      <c r="T3992" s="14">
        <f t="shared" si="377"/>
        <v>42431.380706018521</v>
      </c>
    </row>
    <row r="3993" spans="1:20" ht="32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2">
        <f t="shared" si="372"/>
        <v>0.2</v>
      </c>
      <c r="P3993" s="10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3">
        <f t="shared" si="376"/>
        <v>42125.352800925924</v>
      </c>
      <c r="T3993" s="14">
        <f t="shared" si="377"/>
        <v>42155.352800925924</v>
      </c>
    </row>
    <row r="3994" spans="1:20" ht="4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2">
        <f t="shared" si="372"/>
        <v>5.4100000000000002E-2</v>
      </c>
      <c r="P3994" s="10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3">
        <f t="shared" si="376"/>
        <v>42289.648831018516</v>
      </c>
      <c r="T3994" s="14">
        <f t="shared" si="377"/>
        <v>42349.690497685187</v>
      </c>
    </row>
    <row r="3995" spans="1:20" ht="4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2">
        <f t="shared" si="372"/>
        <v>6.0000000000000002E-5</v>
      </c>
      <c r="P3995" s="10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3">
        <f t="shared" si="376"/>
        <v>42107.573055555556</v>
      </c>
      <c r="T3995" s="14">
        <f t="shared" si="377"/>
        <v>42137.573055555556</v>
      </c>
    </row>
    <row r="3996" spans="1:20" ht="32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2">
        <f t="shared" si="372"/>
        <v>2.5000000000000001E-3</v>
      </c>
      <c r="P3996" s="10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3">
        <f t="shared" si="376"/>
        <v>41809.098263888889</v>
      </c>
      <c r="T3996" s="14">
        <f t="shared" si="377"/>
        <v>41839.098263888889</v>
      </c>
    </row>
    <row r="3997" spans="1:20" ht="4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2">
        <f t="shared" si="372"/>
        <v>0.35</v>
      </c>
      <c r="P3997" s="10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3">
        <f t="shared" si="376"/>
        <v>42019.392094907409</v>
      </c>
      <c r="T3997" s="14">
        <f t="shared" si="377"/>
        <v>42049.185416666667</v>
      </c>
    </row>
    <row r="3998" spans="1:20" ht="4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2">
        <f t="shared" si="372"/>
        <v>0.16566666666666666</v>
      </c>
      <c r="P3998" s="10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3">
        <f t="shared" si="376"/>
        <v>41949.975277777783</v>
      </c>
      <c r="T3998" s="14">
        <f t="shared" si="377"/>
        <v>41963.37777777778</v>
      </c>
    </row>
    <row r="3999" spans="1:20" ht="4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2">
        <f t="shared" si="372"/>
        <v>0</v>
      </c>
      <c r="P3999" s="10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3">
        <f t="shared" si="376"/>
        <v>42069.099780092591</v>
      </c>
      <c r="T3999" s="14">
        <f t="shared" si="377"/>
        <v>42099.058113425934</v>
      </c>
    </row>
    <row r="4000" spans="1:20" ht="4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2">
        <f t="shared" si="372"/>
        <v>0.57199999999999995</v>
      </c>
      <c r="P4000" s="10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3">
        <f t="shared" si="376"/>
        <v>42061.671597222223</v>
      </c>
      <c r="T4000" s="14">
        <f t="shared" si="377"/>
        <v>42091.629930555559</v>
      </c>
    </row>
    <row r="4001" spans="1:20" ht="4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2">
        <f t="shared" si="372"/>
        <v>0.16514285714285715</v>
      </c>
      <c r="P4001" s="10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3">
        <f t="shared" si="376"/>
        <v>41842.53701388889</v>
      </c>
      <c r="T4001" s="14">
        <f t="shared" si="377"/>
        <v>41882.535983796297</v>
      </c>
    </row>
    <row r="4002" spans="1:20" ht="16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2">
        <f t="shared" si="372"/>
        <v>1.25E-3</v>
      </c>
      <c r="P4002" s="10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3">
        <f t="shared" si="376"/>
        <v>42437.353680555556</v>
      </c>
      <c r="T4002" s="14">
        <f t="shared" si="377"/>
        <v>42497.312013888892</v>
      </c>
    </row>
    <row r="4003" spans="1:20" ht="48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2">
        <f t="shared" si="372"/>
        <v>0.3775</v>
      </c>
      <c r="P4003" s="10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3">
        <f t="shared" si="376"/>
        <v>42775.6725462963</v>
      </c>
      <c r="T4003" s="14">
        <f t="shared" si="377"/>
        <v>42795.500000000007</v>
      </c>
    </row>
    <row r="4004" spans="1:20" ht="4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2">
        <f t="shared" si="372"/>
        <v>1.84E-2</v>
      </c>
      <c r="P4004" s="10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3">
        <f t="shared" si="376"/>
        <v>41878.751863425925</v>
      </c>
      <c r="T4004" s="14">
        <f t="shared" si="377"/>
        <v>41908.751863425925</v>
      </c>
    </row>
    <row r="4005" spans="1:20" ht="4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2">
        <f t="shared" si="372"/>
        <v>0.10050000000000001</v>
      </c>
      <c r="P4005" s="10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3">
        <f t="shared" si="376"/>
        <v>42020.295682870368</v>
      </c>
      <c r="T4005" s="14">
        <f t="shared" si="377"/>
        <v>42050.295682870368</v>
      </c>
    </row>
    <row r="4006" spans="1:20" ht="16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2">
        <f t="shared" si="372"/>
        <v>2E-3</v>
      </c>
      <c r="P4006" s="10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3">
        <f t="shared" si="376"/>
        <v>41889.871030092596</v>
      </c>
      <c r="T4006" s="14">
        <f t="shared" si="377"/>
        <v>41919.871030092596</v>
      </c>
    </row>
    <row r="4007" spans="1:20" ht="4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2">
        <f t="shared" si="372"/>
        <v>1.3333333333333334E-2</v>
      </c>
      <c r="P4007" s="10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3">
        <f t="shared" si="376"/>
        <v>41872.516030092593</v>
      </c>
      <c r="T4007" s="14">
        <f t="shared" si="377"/>
        <v>41932.516030092593</v>
      </c>
    </row>
    <row r="4008" spans="1:20" ht="4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2">
        <f t="shared" si="372"/>
        <v>6.666666666666667E-5</v>
      </c>
      <c r="P4008" s="10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3">
        <f t="shared" si="376"/>
        <v>42391.48133101852</v>
      </c>
      <c r="T4008" s="14">
        <f t="shared" si="377"/>
        <v>42416.48133101852</v>
      </c>
    </row>
    <row r="4009" spans="1:20" ht="4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2">
        <f t="shared" si="372"/>
        <v>2.5000000000000001E-3</v>
      </c>
      <c r="P4009" s="10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3">
        <f t="shared" si="376"/>
        <v>41848.481261574074</v>
      </c>
      <c r="T4009" s="14">
        <f t="shared" si="377"/>
        <v>41877.394444444442</v>
      </c>
    </row>
    <row r="4010" spans="1:20" ht="48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2">
        <f t="shared" si="372"/>
        <v>0.06</v>
      </c>
      <c r="P4010" s="10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3">
        <f t="shared" si="376"/>
        <v>42177.672534722224</v>
      </c>
      <c r="T4010" s="14">
        <f t="shared" si="377"/>
        <v>42207.672534722224</v>
      </c>
    </row>
    <row r="4011" spans="1:20" ht="4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2">
        <f t="shared" si="372"/>
        <v>3.8860103626943004E-2</v>
      </c>
      <c r="P4011" s="10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3">
        <f t="shared" si="376"/>
        <v>41851.409259259264</v>
      </c>
      <c r="T4011" s="14">
        <f t="shared" si="377"/>
        <v>41891.409259259264</v>
      </c>
    </row>
    <row r="4012" spans="1:20" ht="4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2">
        <f t="shared" si="372"/>
        <v>0.24194444444444443</v>
      </c>
      <c r="P4012" s="10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3">
        <f t="shared" si="376"/>
        <v>41921.478773148148</v>
      </c>
      <c r="T4012" s="14">
        <f t="shared" si="377"/>
        <v>41938.478773148148</v>
      </c>
    </row>
    <row r="4013" spans="1:20" ht="4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2">
        <f t="shared" si="372"/>
        <v>7.5999999999999998E-2</v>
      </c>
      <c r="P4013" s="10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3">
        <f t="shared" si="376"/>
        <v>42002.253217592595</v>
      </c>
      <c r="T4013" s="14">
        <f t="shared" si="377"/>
        <v>42032.253217592595</v>
      </c>
    </row>
    <row r="4014" spans="1:20" ht="48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2">
        <f t="shared" si="372"/>
        <v>0</v>
      </c>
      <c r="P4014" s="10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3">
        <f t="shared" si="376"/>
        <v>42096.252881944449</v>
      </c>
      <c r="T4014" s="14">
        <f t="shared" si="377"/>
        <v>42126.252881944449</v>
      </c>
    </row>
    <row r="4015" spans="1:20" ht="4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2">
        <f t="shared" si="372"/>
        <v>1.2999999999999999E-2</v>
      </c>
      <c r="P4015" s="10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3">
        <f t="shared" si="376"/>
        <v>42021.009525462963</v>
      </c>
      <c r="T4015" s="14">
        <f t="shared" si="377"/>
        <v>42051.009525462963</v>
      </c>
    </row>
    <row r="4016" spans="1:20" ht="4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2">
        <f t="shared" si="372"/>
        <v>0</v>
      </c>
      <c r="P4016" s="10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3">
        <f t="shared" si="376"/>
        <v>42418.954502314817</v>
      </c>
      <c r="T4016" s="14">
        <f t="shared" si="377"/>
        <v>42433.954502314817</v>
      </c>
    </row>
    <row r="4017" spans="1:20" ht="4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2">
        <f t="shared" si="372"/>
        <v>1.4285714285714287E-4</v>
      </c>
      <c r="P4017" s="10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3">
        <f t="shared" si="376"/>
        <v>42174.489155092597</v>
      </c>
      <c r="T4017" s="14">
        <f t="shared" si="377"/>
        <v>42204.489155092597</v>
      </c>
    </row>
    <row r="4018" spans="1:20" ht="4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2">
        <f t="shared" si="372"/>
        <v>0.14000000000000001</v>
      </c>
      <c r="P4018" s="10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3">
        <f t="shared" si="376"/>
        <v>41869.581018518518</v>
      </c>
      <c r="T4018" s="14">
        <f t="shared" si="377"/>
        <v>41899.581018518518</v>
      </c>
    </row>
    <row r="4019" spans="1:20" ht="4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2">
        <f t="shared" si="372"/>
        <v>1.0500000000000001E-2</v>
      </c>
      <c r="P4019" s="10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3">
        <f t="shared" si="376"/>
        <v>41856.380486111113</v>
      </c>
      <c r="T4019" s="14">
        <f t="shared" si="377"/>
        <v>41886.380486111113</v>
      </c>
    </row>
    <row r="4020" spans="1:20" ht="32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2">
        <f t="shared" si="372"/>
        <v>8.666666666666667E-2</v>
      </c>
      <c r="P4020" s="10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3">
        <f t="shared" si="376"/>
        <v>42620.619305555556</v>
      </c>
      <c r="T4020" s="14">
        <f t="shared" si="377"/>
        <v>42650.619305555556</v>
      </c>
    </row>
    <row r="4021" spans="1:20" ht="4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2">
        <f t="shared" si="372"/>
        <v>8.2857142857142851E-3</v>
      </c>
      <c r="P4021" s="10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3">
        <f t="shared" si="376"/>
        <v>42417.38421296297</v>
      </c>
      <c r="T4021" s="14">
        <f t="shared" si="377"/>
        <v>42475.394444444442</v>
      </c>
    </row>
    <row r="4022" spans="1:20" ht="4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2">
        <f t="shared" si="372"/>
        <v>0.16666666666666666</v>
      </c>
      <c r="P4022" s="10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3">
        <f t="shared" si="376"/>
        <v>42056.899293981485</v>
      </c>
      <c r="T4022" s="14">
        <f t="shared" si="377"/>
        <v>42086.857627314814</v>
      </c>
    </row>
    <row r="4023" spans="1:20" ht="4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2">
        <f t="shared" si="372"/>
        <v>8.3333333333333332E-3</v>
      </c>
      <c r="P4023" s="10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3">
        <f t="shared" si="376"/>
        <v>41878.619884259264</v>
      </c>
      <c r="T4023" s="14">
        <f t="shared" si="377"/>
        <v>41938.619884259264</v>
      </c>
    </row>
    <row r="4024" spans="1:20" ht="32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2">
        <f t="shared" si="372"/>
        <v>0.69561111111111107</v>
      </c>
      <c r="P4024" s="10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3">
        <f t="shared" si="376"/>
        <v>41990.292442129634</v>
      </c>
      <c r="T4024" s="14">
        <f t="shared" si="377"/>
        <v>42035.82916666667</v>
      </c>
    </row>
    <row r="4025" spans="1:20" ht="4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2">
        <f t="shared" si="372"/>
        <v>0</v>
      </c>
      <c r="P4025" s="10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3">
        <f t="shared" si="376"/>
        <v>42408.707905092597</v>
      </c>
      <c r="T4025" s="14">
        <f t="shared" si="377"/>
        <v>42453.666238425933</v>
      </c>
    </row>
    <row r="4026" spans="1:20" ht="4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2">
        <f t="shared" si="372"/>
        <v>1.2500000000000001E-2</v>
      </c>
      <c r="P4026" s="10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3">
        <f t="shared" si="376"/>
        <v>42217.378437500003</v>
      </c>
      <c r="T4026" s="14">
        <f t="shared" si="377"/>
        <v>42247.378437500003</v>
      </c>
    </row>
    <row r="4027" spans="1:20" ht="48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2">
        <f t="shared" si="372"/>
        <v>0.05</v>
      </c>
      <c r="P4027" s="10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3">
        <f t="shared" si="376"/>
        <v>42150.946018518523</v>
      </c>
      <c r="T4027" s="14">
        <f t="shared" si="377"/>
        <v>42210.946018518523</v>
      </c>
    </row>
    <row r="4028" spans="1:20" ht="4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2">
        <f t="shared" si="372"/>
        <v>0</v>
      </c>
      <c r="P4028" s="10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3">
        <f t="shared" si="376"/>
        <v>42282.36387731482</v>
      </c>
      <c r="T4028" s="14">
        <f t="shared" si="377"/>
        <v>42342.405543981484</v>
      </c>
    </row>
    <row r="4029" spans="1:20" ht="48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2">
        <f t="shared" si="372"/>
        <v>7.166666666666667E-2</v>
      </c>
      <c r="P4029" s="10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3">
        <f t="shared" si="376"/>
        <v>42768.679178240745</v>
      </c>
      <c r="T4029" s="14">
        <f t="shared" si="377"/>
        <v>42788.750000000007</v>
      </c>
    </row>
    <row r="4030" spans="1:20" ht="4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2">
        <f t="shared" si="372"/>
        <v>0.28050000000000003</v>
      </c>
      <c r="P4030" s="10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3">
        <f t="shared" si="376"/>
        <v>41765.646990740745</v>
      </c>
      <c r="T4030" s="14">
        <f t="shared" si="377"/>
        <v>41795.646990740745</v>
      </c>
    </row>
    <row r="4031" spans="1:20" ht="4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2">
        <f t="shared" si="372"/>
        <v>0</v>
      </c>
      <c r="P4031" s="10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3">
        <f t="shared" si="376"/>
        <v>42321.733449074076</v>
      </c>
      <c r="T4031" s="14">
        <f t="shared" si="377"/>
        <v>42351.733449074076</v>
      </c>
    </row>
    <row r="4032" spans="1:20" ht="48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2">
        <f t="shared" si="372"/>
        <v>0.16</v>
      </c>
      <c r="P4032" s="10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3">
        <f t="shared" si="376"/>
        <v>42374.36341435185</v>
      </c>
      <c r="T4032" s="14">
        <f t="shared" si="377"/>
        <v>42403.492361111115</v>
      </c>
    </row>
    <row r="4033" spans="1:20" ht="48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2">
        <f t="shared" si="372"/>
        <v>0</v>
      </c>
      <c r="P4033" s="10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3">
        <f t="shared" si="376"/>
        <v>41941.29356481482</v>
      </c>
      <c r="T4033" s="14">
        <f t="shared" si="377"/>
        <v>41991.335231481484</v>
      </c>
    </row>
    <row r="4034" spans="1:20" ht="4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2">
        <f t="shared" si="372"/>
        <v>6.8287037037037035E-2</v>
      </c>
      <c r="P4034" s="10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3">
        <f t="shared" si="376"/>
        <v>42293.517546296302</v>
      </c>
      <c r="T4034" s="14">
        <f t="shared" si="377"/>
        <v>42353.559212962966</v>
      </c>
    </row>
    <row r="4035" spans="1:20" ht="4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2">
        <f t="shared" ref="O4035:O4098" si="378">E4035/D4035</f>
        <v>0.25698702928870293</v>
      </c>
      <c r="P4035" s="10">
        <f t="shared" ref="P4035:P4098" si="379">E4035/L4035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RIGHT(N4035,LEN(N4035)-FIND("/",N4035))</f>
        <v>plays</v>
      </c>
      <c r="S4035" s="13">
        <f t="shared" ref="S4035:S4098" si="382">(J4035/86400)+25569+(-7/24)</f>
        <v>42613.977129629631</v>
      </c>
      <c r="T4035" s="14">
        <f t="shared" ref="T4035:T4098" si="383">(I4035/86400)+25569+(-7/24)</f>
        <v>42645.083333333336</v>
      </c>
    </row>
    <row r="4036" spans="1:20" ht="4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2">
        <f t="shared" si="378"/>
        <v>1.4814814814814815E-2</v>
      </c>
      <c r="P4036" s="10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3">
        <f t="shared" si="382"/>
        <v>42067.655671296299</v>
      </c>
      <c r="T4036" s="14">
        <f t="shared" si="383"/>
        <v>42097.614004629628</v>
      </c>
    </row>
    <row r="4037" spans="1:20" ht="32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2">
        <f t="shared" si="378"/>
        <v>0.36849999999999999</v>
      </c>
      <c r="P4037" s="10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3">
        <f t="shared" si="382"/>
        <v>41903.591284722228</v>
      </c>
      <c r="T4037" s="14">
        <f t="shared" si="383"/>
        <v>41933.591284722228</v>
      </c>
    </row>
    <row r="4038" spans="1:20" ht="4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2">
        <f t="shared" si="378"/>
        <v>0.47049999999999997</v>
      </c>
      <c r="P4038" s="10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3">
        <f t="shared" si="382"/>
        <v>41804.645416666674</v>
      </c>
      <c r="T4038" s="14">
        <f t="shared" si="383"/>
        <v>41821.645833333336</v>
      </c>
    </row>
    <row r="4039" spans="1:20" ht="48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2">
        <f t="shared" si="378"/>
        <v>0.11428571428571428</v>
      </c>
      <c r="P4039" s="10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3">
        <f t="shared" si="382"/>
        <v>42496.779108796298</v>
      </c>
      <c r="T4039" s="14">
        <f t="shared" si="383"/>
        <v>42514.309027777781</v>
      </c>
    </row>
    <row r="4040" spans="1:20" ht="4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2">
        <f t="shared" si="378"/>
        <v>0.12039999999999999</v>
      </c>
      <c r="P4040" s="10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3">
        <f t="shared" si="382"/>
        <v>41869.507060185184</v>
      </c>
      <c r="T4040" s="14">
        <f t="shared" si="383"/>
        <v>41929.507060185184</v>
      </c>
    </row>
    <row r="4041" spans="1:20" ht="32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2">
        <f t="shared" si="378"/>
        <v>0.6</v>
      </c>
      <c r="P4041" s="10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3">
        <f t="shared" si="382"/>
        <v>42305.379247685189</v>
      </c>
      <c r="T4041" s="14">
        <f t="shared" si="383"/>
        <v>42338.957638888889</v>
      </c>
    </row>
    <row r="4042" spans="1:20" ht="4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2">
        <f t="shared" si="378"/>
        <v>0.3125</v>
      </c>
      <c r="P4042" s="10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3">
        <f t="shared" si="382"/>
        <v>42143.939861111117</v>
      </c>
      <c r="T4042" s="14">
        <f t="shared" si="383"/>
        <v>42202.833333333336</v>
      </c>
    </row>
    <row r="4043" spans="1:20" ht="32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2">
        <f t="shared" si="378"/>
        <v>4.1999999999999997E-3</v>
      </c>
      <c r="P4043" s="10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3">
        <f t="shared" si="382"/>
        <v>42559.182337962964</v>
      </c>
      <c r="T4043" s="14">
        <f t="shared" si="383"/>
        <v>42619.182337962964</v>
      </c>
    </row>
    <row r="4044" spans="1:20" ht="4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2">
        <f t="shared" si="378"/>
        <v>2.0999999999999999E-3</v>
      </c>
      <c r="P4044" s="10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3">
        <f t="shared" si="382"/>
        <v>41994.792407407411</v>
      </c>
      <c r="T4044" s="14">
        <f t="shared" si="383"/>
        <v>42024.511111111111</v>
      </c>
    </row>
    <row r="4045" spans="1:20" ht="4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2">
        <f t="shared" si="378"/>
        <v>0</v>
      </c>
      <c r="P4045" s="10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3">
        <f t="shared" si="382"/>
        <v>41948.665798611117</v>
      </c>
      <c r="T4045" s="14">
        <f t="shared" si="383"/>
        <v>41963.665798611117</v>
      </c>
    </row>
    <row r="4046" spans="1:20" ht="4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2">
        <f t="shared" si="378"/>
        <v>0.375</v>
      </c>
      <c r="P4046" s="10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3">
        <f t="shared" si="382"/>
        <v>42073.928032407413</v>
      </c>
      <c r="T4046" s="14">
        <f t="shared" si="383"/>
        <v>42103.916666666664</v>
      </c>
    </row>
    <row r="4047" spans="1:20" ht="48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2">
        <f t="shared" si="378"/>
        <v>2.0000000000000001E-4</v>
      </c>
      <c r="P4047" s="10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3">
        <f t="shared" si="382"/>
        <v>41841.909594907411</v>
      </c>
      <c r="T4047" s="14">
        <f t="shared" si="383"/>
        <v>41871.909594907411</v>
      </c>
    </row>
    <row r="4048" spans="1:20" ht="48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2">
        <f t="shared" si="378"/>
        <v>8.2142857142857142E-2</v>
      </c>
      <c r="P4048" s="10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3">
        <f t="shared" si="382"/>
        <v>41904.358912037038</v>
      </c>
      <c r="T4048" s="14">
        <f t="shared" si="383"/>
        <v>41934.358912037038</v>
      </c>
    </row>
    <row r="4049" spans="1:20" ht="4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2">
        <f t="shared" si="378"/>
        <v>2.1999999999999999E-2</v>
      </c>
      <c r="P4049" s="10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3">
        <f t="shared" si="382"/>
        <v>41990.730821759258</v>
      </c>
      <c r="T4049" s="14">
        <f t="shared" si="383"/>
        <v>42014.750000000007</v>
      </c>
    </row>
    <row r="4050" spans="1:20" ht="48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2">
        <f t="shared" si="378"/>
        <v>0.17652941176470588</v>
      </c>
      <c r="P4050" s="10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3">
        <f t="shared" si="382"/>
        <v>42436.217442129629</v>
      </c>
      <c r="T4050" s="14">
        <f t="shared" si="383"/>
        <v>42471.175775462965</v>
      </c>
    </row>
    <row r="4051" spans="1:20" ht="4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2">
        <f t="shared" si="378"/>
        <v>8.0000000000000004E-4</v>
      </c>
      <c r="P4051" s="10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3">
        <f t="shared" si="382"/>
        <v>42169.66684027778</v>
      </c>
      <c r="T4051" s="14">
        <f t="shared" si="383"/>
        <v>42199.66684027778</v>
      </c>
    </row>
    <row r="4052" spans="1:20" ht="48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2">
        <f t="shared" si="378"/>
        <v>6.6666666666666664E-4</v>
      </c>
      <c r="P4052" s="10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3">
        <f t="shared" si="382"/>
        <v>41905.34480324074</v>
      </c>
      <c r="T4052" s="14">
        <f t="shared" si="383"/>
        <v>41935.34480324074</v>
      </c>
    </row>
    <row r="4053" spans="1:20" ht="4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2">
        <f t="shared" si="378"/>
        <v>0</v>
      </c>
      <c r="P4053" s="10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3">
        <f t="shared" si="382"/>
        <v>41761.518483796295</v>
      </c>
      <c r="T4053" s="14">
        <f t="shared" si="383"/>
        <v>41767.995138888895</v>
      </c>
    </row>
    <row r="4054" spans="1:20" ht="64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2">
        <f t="shared" si="378"/>
        <v>0.37533333333333335</v>
      </c>
      <c r="P4054" s="10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3">
        <f t="shared" si="382"/>
        <v>41865.58699074074</v>
      </c>
      <c r="T4054" s="14">
        <f t="shared" si="383"/>
        <v>41925.58699074074</v>
      </c>
    </row>
    <row r="4055" spans="1:20" ht="4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2">
        <f t="shared" si="378"/>
        <v>0.22</v>
      </c>
      <c r="P4055" s="10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3">
        <f t="shared" si="382"/>
        <v>41928.398472222223</v>
      </c>
      <c r="T4055" s="14">
        <f t="shared" si="383"/>
        <v>41958.541666666664</v>
      </c>
    </row>
    <row r="4056" spans="1:20" ht="4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2">
        <f t="shared" si="378"/>
        <v>0</v>
      </c>
      <c r="P4056" s="10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3">
        <f t="shared" si="382"/>
        <v>42613.54959490741</v>
      </c>
      <c r="T4056" s="14">
        <f t="shared" si="383"/>
        <v>42643.875000000007</v>
      </c>
    </row>
    <row r="4057" spans="1:20" ht="4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2">
        <f t="shared" si="378"/>
        <v>0.1762</v>
      </c>
      <c r="P4057" s="10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3">
        <f t="shared" si="382"/>
        <v>41779.356840277782</v>
      </c>
      <c r="T4057" s="14">
        <f t="shared" si="383"/>
        <v>41809.356840277782</v>
      </c>
    </row>
    <row r="4058" spans="1:20" ht="4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2">
        <f t="shared" si="378"/>
        <v>0.53</v>
      </c>
      <c r="P4058" s="10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3">
        <f t="shared" si="382"/>
        <v>42534.641655092593</v>
      </c>
      <c r="T4058" s="14">
        <f t="shared" si="383"/>
        <v>42554.540972222225</v>
      </c>
    </row>
    <row r="4059" spans="1:20" ht="48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2">
        <f t="shared" si="378"/>
        <v>0.22142857142857142</v>
      </c>
      <c r="P4059" s="10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3">
        <f t="shared" si="382"/>
        <v>42310.676851851858</v>
      </c>
      <c r="T4059" s="14">
        <f t="shared" si="383"/>
        <v>42333.666666666664</v>
      </c>
    </row>
    <row r="4060" spans="1:20" ht="4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2">
        <f t="shared" si="378"/>
        <v>2.5333333333333333E-2</v>
      </c>
      <c r="P4060" s="10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3">
        <f t="shared" si="382"/>
        <v>42445.76902777778</v>
      </c>
      <c r="T4060" s="14">
        <f t="shared" si="383"/>
        <v>42460.874305555561</v>
      </c>
    </row>
    <row r="4061" spans="1:20" ht="4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2">
        <f t="shared" si="378"/>
        <v>2.5000000000000001E-2</v>
      </c>
      <c r="P4061" s="10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3">
        <f t="shared" si="382"/>
        <v>41866.348981481482</v>
      </c>
      <c r="T4061" s="14">
        <f t="shared" si="383"/>
        <v>41897.833333333336</v>
      </c>
    </row>
    <row r="4062" spans="1:20" ht="48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2">
        <f t="shared" si="378"/>
        <v>2.8500000000000001E-2</v>
      </c>
      <c r="P4062" s="10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3">
        <f t="shared" si="382"/>
        <v>41779.403425925928</v>
      </c>
      <c r="T4062" s="14">
        <f t="shared" si="383"/>
        <v>41813.375</v>
      </c>
    </row>
    <row r="4063" spans="1:20" ht="32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2">
        <f t="shared" si="378"/>
        <v>0</v>
      </c>
      <c r="P4063" s="10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3">
        <f t="shared" si="382"/>
        <v>42420.849803240744</v>
      </c>
      <c r="T4063" s="14">
        <f t="shared" si="383"/>
        <v>42480.808136574073</v>
      </c>
    </row>
    <row r="4064" spans="1:20" ht="4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2">
        <f t="shared" si="378"/>
        <v>2.4500000000000001E-2</v>
      </c>
      <c r="P4064" s="10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3">
        <f t="shared" si="382"/>
        <v>42523.447546296295</v>
      </c>
      <c r="T4064" s="14">
        <f t="shared" si="383"/>
        <v>42553.447546296295</v>
      </c>
    </row>
    <row r="4065" spans="1:20" ht="48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2">
        <f t="shared" si="378"/>
        <v>1.4210526315789474E-2</v>
      </c>
      <c r="P4065" s="10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3">
        <f t="shared" si="382"/>
        <v>41787.389861111114</v>
      </c>
      <c r="T4065" s="14">
        <f t="shared" si="383"/>
        <v>41817.389861111114</v>
      </c>
    </row>
    <row r="4066" spans="1:20" ht="4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2">
        <f t="shared" si="378"/>
        <v>0.1925</v>
      </c>
      <c r="P4066" s="10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3">
        <f t="shared" si="382"/>
        <v>42093.296597222223</v>
      </c>
      <c r="T4066" s="14">
        <f t="shared" si="383"/>
        <v>42123.296597222223</v>
      </c>
    </row>
    <row r="4067" spans="1:20" ht="32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2">
        <f t="shared" si="378"/>
        <v>6.7499999999999999E-3</v>
      </c>
      <c r="P4067" s="10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3">
        <f t="shared" si="382"/>
        <v>41833.659849537042</v>
      </c>
      <c r="T4067" s="14">
        <f t="shared" si="383"/>
        <v>41863.659849537042</v>
      </c>
    </row>
    <row r="4068" spans="1:20" ht="48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2">
        <f t="shared" si="378"/>
        <v>1.6666666666666668E-3</v>
      </c>
      <c r="P4068" s="10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3">
        <f t="shared" si="382"/>
        <v>42478.747546296298</v>
      </c>
      <c r="T4068" s="14">
        <f t="shared" si="383"/>
        <v>42508.747546296298</v>
      </c>
    </row>
    <row r="4069" spans="1:20" ht="4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2">
        <f t="shared" si="378"/>
        <v>0.60899999999999999</v>
      </c>
      <c r="P4069" s="10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3">
        <f t="shared" si="382"/>
        <v>42234.82581018519</v>
      </c>
      <c r="T4069" s="14">
        <f t="shared" si="383"/>
        <v>42274.82581018519</v>
      </c>
    </row>
    <row r="4070" spans="1:20" ht="32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2">
        <f t="shared" si="378"/>
        <v>0.01</v>
      </c>
      <c r="P4070" s="10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3">
        <f t="shared" si="382"/>
        <v>42718.671932870369</v>
      </c>
      <c r="T4070" s="14">
        <f t="shared" si="383"/>
        <v>42748.670138888891</v>
      </c>
    </row>
    <row r="4071" spans="1:20" ht="4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2">
        <f t="shared" si="378"/>
        <v>0.34399999999999997</v>
      </c>
      <c r="P4071" s="10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3">
        <f t="shared" si="382"/>
        <v>42022.36986111111</v>
      </c>
      <c r="T4071" s="14">
        <f t="shared" si="383"/>
        <v>42063.208333333336</v>
      </c>
    </row>
    <row r="4072" spans="1:20" ht="32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2">
        <f t="shared" si="378"/>
        <v>0.16500000000000001</v>
      </c>
      <c r="P4072" s="10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3">
        <f t="shared" si="382"/>
        <v>42031.375231481485</v>
      </c>
      <c r="T4072" s="14">
        <f t="shared" si="383"/>
        <v>42063.833333333336</v>
      </c>
    </row>
    <row r="4073" spans="1:20" ht="48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2">
        <f t="shared" si="378"/>
        <v>0</v>
      </c>
      <c r="P4073" s="10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3">
        <f t="shared" si="382"/>
        <v>42700.513090277782</v>
      </c>
      <c r="T4073" s="14">
        <f t="shared" si="383"/>
        <v>42730.513090277782</v>
      </c>
    </row>
    <row r="4074" spans="1:20" ht="48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2">
        <f t="shared" si="378"/>
        <v>4.0000000000000001E-3</v>
      </c>
      <c r="P4074" s="10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3">
        <f t="shared" si="382"/>
        <v>41812.482766203706</v>
      </c>
      <c r="T4074" s="14">
        <f t="shared" si="383"/>
        <v>41872.482766203706</v>
      </c>
    </row>
    <row r="4075" spans="1:20" ht="4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2">
        <f t="shared" si="378"/>
        <v>1.0571428571428572E-2</v>
      </c>
      <c r="P4075" s="10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3">
        <f t="shared" si="382"/>
        <v>42078.053541666668</v>
      </c>
      <c r="T4075" s="14">
        <f t="shared" si="383"/>
        <v>42132.875000000007</v>
      </c>
    </row>
    <row r="4076" spans="1:20" ht="4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2">
        <f t="shared" si="378"/>
        <v>0.26727272727272727</v>
      </c>
      <c r="P4076" s="10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3">
        <f t="shared" si="382"/>
        <v>42283.261284722226</v>
      </c>
      <c r="T4076" s="14">
        <f t="shared" si="383"/>
        <v>42313.302951388891</v>
      </c>
    </row>
    <row r="4077" spans="1:20" ht="4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2">
        <f t="shared" si="378"/>
        <v>0.28799999999999998</v>
      </c>
      <c r="P4077" s="10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3">
        <f t="shared" si="382"/>
        <v>41778.754270833335</v>
      </c>
      <c r="T4077" s="14">
        <f t="shared" si="383"/>
        <v>41820.436111111114</v>
      </c>
    </row>
    <row r="4078" spans="1:20" ht="4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2">
        <f t="shared" si="378"/>
        <v>0</v>
      </c>
      <c r="P4078" s="10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3">
        <f t="shared" si="382"/>
        <v>41905.50403935185</v>
      </c>
      <c r="T4078" s="14">
        <f t="shared" si="383"/>
        <v>41933.535416666673</v>
      </c>
    </row>
    <row r="4079" spans="1:20" ht="4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2">
        <f t="shared" si="378"/>
        <v>8.8999999999999996E-2</v>
      </c>
      <c r="P4079" s="10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3">
        <f t="shared" si="382"/>
        <v>42695.418912037036</v>
      </c>
      <c r="T4079" s="14">
        <f t="shared" si="383"/>
        <v>42725.418912037036</v>
      </c>
    </row>
    <row r="4080" spans="1:20" ht="4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2">
        <f t="shared" si="378"/>
        <v>0</v>
      </c>
      <c r="P4080" s="10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3">
        <f t="shared" si="382"/>
        <v>42732.495856481481</v>
      </c>
      <c r="T4080" s="14">
        <f t="shared" si="383"/>
        <v>42762.495856481481</v>
      </c>
    </row>
    <row r="4081" spans="1:20" ht="4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2">
        <f t="shared" si="378"/>
        <v>1.6666666666666668E-3</v>
      </c>
      <c r="P4081" s="10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3">
        <f t="shared" si="382"/>
        <v>42510.647233796299</v>
      </c>
      <c r="T4081" s="14">
        <f t="shared" si="383"/>
        <v>42540.647233796299</v>
      </c>
    </row>
    <row r="4082" spans="1:20" ht="4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2">
        <f t="shared" si="378"/>
        <v>0</v>
      </c>
      <c r="P4082" s="10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3">
        <f t="shared" si="382"/>
        <v>42511.406435185192</v>
      </c>
      <c r="T4082" s="14">
        <f t="shared" si="383"/>
        <v>42535.495833333334</v>
      </c>
    </row>
    <row r="4083" spans="1:20" ht="4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2">
        <f t="shared" si="378"/>
        <v>0.15737410071942445</v>
      </c>
      <c r="P4083" s="10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3">
        <f t="shared" si="382"/>
        <v>42041.289641203701</v>
      </c>
      <c r="T4083" s="14">
        <f t="shared" si="383"/>
        <v>42071.247974537044</v>
      </c>
    </row>
    <row r="4084" spans="1:20" ht="4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2">
        <f t="shared" si="378"/>
        <v>0.02</v>
      </c>
      <c r="P4084" s="10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3">
        <f t="shared" si="382"/>
        <v>42306.897604166668</v>
      </c>
      <c r="T4084" s="14">
        <f t="shared" si="383"/>
        <v>42322.666666666664</v>
      </c>
    </row>
    <row r="4085" spans="1:20" ht="4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2">
        <f t="shared" si="378"/>
        <v>0.21685714285714286</v>
      </c>
      <c r="P4085" s="10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3">
        <f t="shared" si="382"/>
        <v>42353.470092592594</v>
      </c>
      <c r="T4085" s="14">
        <f t="shared" si="383"/>
        <v>42383.470092592594</v>
      </c>
    </row>
    <row r="4086" spans="1:20" ht="48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2">
        <f t="shared" si="378"/>
        <v>3.3333333333333335E-3</v>
      </c>
      <c r="P4086" s="10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3">
        <f t="shared" si="382"/>
        <v>42622.144745370373</v>
      </c>
      <c r="T4086" s="14">
        <f t="shared" si="383"/>
        <v>42652.144745370373</v>
      </c>
    </row>
    <row r="4087" spans="1:20" ht="4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2">
        <f t="shared" si="378"/>
        <v>2.8571428571428571E-3</v>
      </c>
      <c r="P4087" s="10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3">
        <f t="shared" si="382"/>
        <v>42058.312210648153</v>
      </c>
      <c r="T4087" s="14">
        <f t="shared" si="383"/>
        <v>42086.874305555561</v>
      </c>
    </row>
    <row r="4088" spans="1:20" ht="4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2">
        <f t="shared" si="378"/>
        <v>4.7E-2</v>
      </c>
      <c r="P4088" s="10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3">
        <f t="shared" si="382"/>
        <v>42304.649293981485</v>
      </c>
      <c r="T4088" s="14">
        <f t="shared" si="383"/>
        <v>42328.875000000007</v>
      </c>
    </row>
    <row r="4089" spans="1:20" ht="16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2">
        <f t="shared" si="378"/>
        <v>0</v>
      </c>
      <c r="P4089" s="10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3">
        <f t="shared" si="382"/>
        <v>42538.451226851852</v>
      </c>
      <c r="T4089" s="14">
        <f t="shared" si="383"/>
        <v>42568.451226851852</v>
      </c>
    </row>
    <row r="4090" spans="1:20" ht="4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2">
        <f t="shared" si="378"/>
        <v>0.108</v>
      </c>
      <c r="P4090" s="10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3">
        <f t="shared" si="382"/>
        <v>41990.320879629631</v>
      </c>
      <c r="T4090" s="14">
        <f t="shared" si="383"/>
        <v>42020.143055555556</v>
      </c>
    </row>
    <row r="4091" spans="1:20" ht="48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2">
        <f t="shared" si="378"/>
        <v>4.8000000000000001E-2</v>
      </c>
      <c r="P4091" s="10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3">
        <f t="shared" si="382"/>
        <v>42122.440833333334</v>
      </c>
      <c r="T4091" s="14">
        <f t="shared" si="383"/>
        <v>42155.440972222226</v>
      </c>
    </row>
    <row r="4092" spans="1:20" ht="4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2">
        <f t="shared" si="378"/>
        <v>3.2000000000000001E-2</v>
      </c>
      <c r="P4092" s="10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3">
        <f t="shared" si="382"/>
        <v>42209.381215277775</v>
      </c>
      <c r="T4092" s="14">
        <f t="shared" si="383"/>
        <v>42223.333333333336</v>
      </c>
    </row>
    <row r="4093" spans="1:20" ht="4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2">
        <f t="shared" si="378"/>
        <v>0.1275</v>
      </c>
      <c r="P4093" s="10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3">
        <f t="shared" si="382"/>
        <v>41990.21471064815</v>
      </c>
      <c r="T4093" s="14">
        <f t="shared" si="383"/>
        <v>42020.21471064815</v>
      </c>
    </row>
    <row r="4094" spans="1:20" ht="4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2">
        <f t="shared" si="378"/>
        <v>1.8181818181818181E-4</v>
      </c>
      <c r="P4094" s="10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3">
        <f t="shared" si="382"/>
        <v>42038.903321759259</v>
      </c>
      <c r="T4094" s="14">
        <f t="shared" si="383"/>
        <v>42098.861655092594</v>
      </c>
    </row>
    <row r="4095" spans="1:20" ht="4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2">
        <f t="shared" si="378"/>
        <v>2.4E-2</v>
      </c>
      <c r="P4095" s="10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3">
        <f t="shared" si="382"/>
        <v>42178.524224537039</v>
      </c>
      <c r="T4095" s="14">
        <f t="shared" si="383"/>
        <v>42238.524224537039</v>
      </c>
    </row>
    <row r="4096" spans="1:20" ht="4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2">
        <f t="shared" si="378"/>
        <v>0.36499999999999999</v>
      </c>
      <c r="P4096" s="10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3">
        <f t="shared" si="382"/>
        <v>41889.795138888891</v>
      </c>
      <c r="T4096" s="14">
        <f t="shared" si="383"/>
        <v>41933.915972222225</v>
      </c>
    </row>
    <row r="4097" spans="1:20" ht="32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2">
        <f t="shared" si="378"/>
        <v>2.6666666666666668E-2</v>
      </c>
      <c r="P4097" s="10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3">
        <f t="shared" si="382"/>
        <v>42692.740162037044</v>
      </c>
      <c r="T4097" s="14">
        <f t="shared" si="383"/>
        <v>42722.740162037044</v>
      </c>
    </row>
    <row r="4098" spans="1:20" ht="4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2">
        <f t="shared" si="378"/>
        <v>0.11428571428571428</v>
      </c>
      <c r="P4098" s="10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3">
        <f t="shared" si="382"/>
        <v>42750.238645833335</v>
      </c>
      <c r="T4098" s="14">
        <f t="shared" si="383"/>
        <v>42794.077083333337</v>
      </c>
    </row>
    <row r="4099" spans="1:20" ht="4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2">
        <f t="shared" ref="O4099:O4115" si="384">E4099/D4099</f>
        <v>0</v>
      </c>
      <c r="P4099" s="10" t="e">
        <f t="shared" ref="P4099:P4115" si="385">E4099/L4099</f>
        <v>#DIV/0!</v>
      </c>
      <c r="Q4099" s="3" t="str">
        <f t="shared" ref="Q4099:Q4115" si="386">LEFT(N4099,FIND("/",N4099)-1)</f>
        <v>theater</v>
      </c>
      <c r="R4099" s="3" t="str">
        <f t="shared" ref="R4099:R4115" si="387">RIGHT(N4099,LEN(N4099)-FIND("/",N4099))</f>
        <v>plays</v>
      </c>
      <c r="S4099" s="13">
        <f t="shared" ref="S4099:S4115" si="388">(J4099/86400)+25569+(-7/24)</f>
        <v>42344.532835648155</v>
      </c>
      <c r="T4099" s="14">
        <f t="shared" ref="T4099:T4115" si="389">(I4099/86400)+25569+(-7/24)</f>
        <v>42400.704861111117</v>
      </c>
    </row>
    <row r="4100" spans="1:20" ht="4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2">
        <f t="shared" si="384"/>
        <v>0</v>
      </c>
      <c r="P4100" s="10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3">
        <f t="shared" si="388"/>
        <v>42495.430520833332</v>
      </c>
      <c r="T4100" s="14">
        <f t="shared" si="389"/>
        <v>42525.430520833332</v>
      </c>
    </row>
    <row r="4101" spans="1:20" ht="48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2">
        <f t="shared" si="384"/>
        <v>1.1111111111111112E-2</v>
      </c>
      <c r="P4101" s="10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3">
        <f t="shared" si="388"/>
        <v>42570.558715277781</v>
      </c>
      <c r="T4101" s="14">
        <f t="shared" si="389"/>
        <v>42615.558715277781</v>
      </c>
    </row>
    <row r="4102" spans="1:20" ht="32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2">
        <f t="shared" si="384"/>
        <v>0</v>
      </c>
      <c r="P4102" s="10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3">
        <f t="shared" si="388"/>
        <v>41926.833217592597</v>
      </c>
      <c r="T4102" s="14">
        <f t="shared" si="389"/>
        <v>41936.833217592597</v>
      </c>
    </row>
    <row r="4103" spans="1:20" ht="4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2">
        <f t="shared" si="384"/>
        <v>0</v>
      </c>
      <c r="P4103" s="10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3">
        <f t="shared" si="388"/>
        <v>42730.612060185187</v>
      </c>
      <c r="T4103" s="14">
        <f t="shared" si="389"/>
        <v>42760.612060185187</v>
      </c>
    </row>
    <row r="4104" spans="1:20" ht="4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2">
        <f t="shared" si="384"/>
        <v>0.27400000000000002</v>
      </c>
      <c r="P4104" s="10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3">
        <f t="shared" si="388"/>
        <v>42475.556400462963</v>
      </c>
      <c r="T4104" s="14">
        <f t="shared" si="389"/>
        <v>42505.556400462963</v>
      </c>
    </row>
    <row r="4105" spans="1:20" ht="4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2">
        <f t="shared" si="384"/>
        <v>0.1</v>
      </c>
      <c r="P4105" s="10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3">
        <f t="shared" si="388"/>
        <v>42188.541273148156</v>
      </c>
      <c r="T4105" s="14">
        <f t="shared" si="389"/>
        <v>42242.480555555558</v>
      </c>
    </row>
    <row r="4106" spans="1:20" ht="4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2">
        <f t="shared" si="384"/>
        <v>0.21366666666666667</v>
      </c>
      <c r="P4106" s="10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3">
        <f t="shared" si="388"/>
        <v>42639.986504629633</v>
      </c>
      <c r="T4106" s="14">
        <f t="shared" si="389"/>
        <v>42669.986504629633</v>
      </c>
    </row>
    <row r="4107" spans="1:20" ht="4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2">
        <f t="shared" si="384"/>
        <v>6.9696969696969702E-2</v>
      </c>
      <c r="P4107" s="10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3">
        <f t="shared" si="388"/>
        <v>42696.718854166669</v>
      </c>
      <c r="T4107" s="14">
        <f t="shared" si="389"/>
        <v>42729.718854166669</v>
      </c>
    </row>
    <row r="4108" spans="1:20" ht="4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2">
        <f t="shared" si="384"/>
        <v>0.70599999999999996</v>
      </c>
      <c r="P4108" s="10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3">
        <f t="shared" si="388"/>
        <v>42052.757708333338</v>
      </c>
      <c r="T4108" s="14">
        <f t="shared" si="389"/>
        <v>42095.750000000007</v>
      </c>
    </row>
    <row r="4109" spans="1:20" ht="4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2">
        <f t="shared" si="384"/>
        <v>2.0500000000000001E-2</v>
      </c>
      <c r="P4109" s="10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3">
        <f t="shared" si="388"/>
        <v>41883.625011574077</v>
      </c>
      <c r="T4109" s="14">
        <f t="shared" si="389"/>
        <v>41906.625011574077</v>
      </c>
    </row>
    <row r="4110" spans="1:20" ht="4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2">
        <f t="shared" si="384"/>
        <v>1.9666666666666666E-2</v>
      </c>
      <c r="P4110" s="10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3">
        <f t="shared" si="388"/>
        <v>42766.740011574075</v>
      </c>
      <c r="T4110" s="14">
        <f t="shared" si="389"/>
        <v>42796.916666666664</v>
      </c>
    </row>
    <row r="4111" spans="1:20" ht="4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2">
        <f t="shared" si="384"/>
        <v>0</v>
      </c>
      <c r="P4111" s="10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3">
        <f t="shared" si="388"/>
        <v>42307.247731481482</v>
      </c>
      <c r="T4111" s="14">
        <f t="shared" si="389"/>
        <v>42337.289398148154</v>
      </c>
    </row>
    <row r="4112" spans="1:20" ht="4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2">
        <f t="shared" si="384"/>
        <v>0.28666666666666668</v>
      </c>
      <c r="P4112" s="10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3">
        <f t="shared" si="388"/>
        <v>42512.335081018522</v>
      </c>
      <c r="T4112" s="14">
        <f t="shared" si="389"/>
        <v>42572.335081018522</v>
      </c>
    </row>
    <row r="4113" spans="1:20" ht="4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2">
        <f t="shared" si="384"/>
        <v>3.1333333333333331E-2</v>
      </c>
      <c r="P4113" s="10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3">
        <f t="shared" si="388"/>
        <v>42028.844212962962</v>
      </c>
      <c r="T4113" s="14">
        <f t="shared" si="389"/>
        <v>42058.844212962962</v>
      </c>
    </row>
    <row r="4114" spans="1:20" ht="4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2">
        <f t="shared" si="384"/>
        <v>4.0000000000000002E-4</v>
      </c>
      <c r="P4114" s="10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3">
        <f t="shared" si="388"/>
        <v>42400.65493055556</v>
      </c>
      <c r="T4114" s="14">
        <f t="shared" si="389"/>
        <v>42427.708333333336</v>
      </c>
    </row>
    <row r="4115" spans="1:20" ht="4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2">
        <f t="shared" si="384"/>
        <v>2E-3</v>
      </c>
      <c r="P4115" s="10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3">
        <f t="shared" si="388"/>
        <v>42358.281516203708</v>
      </c>
      <c r="T4115" s="14">
        <f t="shared" si="389"/>
        <v>42376.981944444451</v>
      </c>
    </row>
  </sheetData>
  <conditionalFormatting sqref="F1:F1048576">
    <cfRule type="cellIs" dxfId="3" priority="3" operator="equal">
      <formula>$F$3130</formula>
    </cfRule>
    <cfRule type="cellIs" dxfId="2" priority="4" operator="equal">
      <formula>$F$162</formula>
    </cfRule>
    <cfRule type="cellIs" dxfId="1" priority="5" operator="equal">
      <formula>$F$122</formula>
    </cfRule>
    <cfRule type="cellIs" dxfId="0" priority="6" operator="equal">
      <formula>$F$2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FD28A-4EF9-5645-BAA9-02D29500E0AE}">
  <dimension ref="A1:F14"/>
  <sheetViews>
    <sheetView workbookViewId="0">
      <selection activeCell="B1" sqref="B1 B5:F14"/>
      <pivotSelection pane="bottomRight" showHeader="1" extendable="1" activeCol="1" click="1" r:id="rId1">
        <pivotArea dataOnly="0" outline="0" fieldPosition="0">
          <references count="1">
            <reference field="6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8313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5ABB-1D4B-8043-BDF1-43F8C004C827}">
  <dimension ref="A1:F47"/>
  <sheetViews>
    <sheetView workbookViewId="0">
      <selection activeCell="R9" sqref="R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D7057-035F-A144-8602-559A05B9D68B}">
  <dimension ref="A1:E18"/>
  <sheetViews>
    <sheetView workbookViewId="0">
      <selection activeCell="B11" sqref="B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6" t="s">
        <v>8308</v>
      </c>
      <c r="B1" t="s">
        <v>8323</v>
      </c>
    </row>
    <row r="2" spans="1:5" x14ac:dyDescent="0.2">
      <c r="A2" s="6" t="s">
        <v>8379</v>
      </c>
      <c r="B2" t="s">
        <v>8323</v>
      </c>
    </row>
    <row r="4" spans="1:5" x14ac:dyDescent="0.2">
      <c r="A4" s="6" t="s">
        <v>8321</v>
      </c>
      <c r="B4" s="6" t="s">
        <v>8322</v>
      </c>
    </row>
    <row r="5" spans="1:5" x14ac:dyDescent="0.2">
      <c r="A5" s="6" t="s">
        <v>8319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7" t="s">
        <v>8373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2">
      <c r="A7" s="7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7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7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7" t="s">
        <v>8367</v>
      </c>
      <c r="B10" s="8">
        <v>27</v>
      </c>
      <c r="C10" s="8">
        <v>126</v>
      </c>
      <c r="D10" s="8">
        <v>233</v>
      </c>
      <c r="E10" s="8">
        <v>386</v>
      </c>
    </row>
    <row r="11" spans="1:5" x14ac:dyDescent="0.2">
      <c r="A11" s="7" t="s">
        <v>8377</v>
      </c>
      <c r="B11" s="8">
        <v>27</v>
      </c>
      <c r="C11" s="8">
        <v>148</v>
      </c>
      <c r="D11" s="8">
        <v>212</v>
      </c>
      <c r="E11" s="8">
        <v>387</v>
      </c>
    </row>
    <row r="12" spans="1:5" x14ac:dyDescent="0.2">
      <c r="A12" s="7" t="s">
        <v>8368</v>
      </c>
      <c r="B12" s="8">
        <v>43</v>
      </c>
      <c r="C12" s="8">
        <v>148</v>
      </c>
      <c r="D12" s="8">
        <v>192</v>
      </c>
      <c r="E12" s="8">
        <v>383</v>
      </c>
    </row>
    <row r="13" spans="1:5" x14ac:dyDescent="0.2">
      <c r="A13" s="7" t="s">
        <v>8369</v>
      </c>
      <c r="B13" s="8">
        <v>32</v>
      </c>
      <c r="C13" s="8">
        <v>135</v>
      </c>
      <c r="D13" s="8">
        <v>167</v>
      </c>
      <c r="E13" s="8">
        <v>334</v>
      </c>
    </row>
    <row r="14" spans="1:5" x14ac:dyDescent="0.2">
      <c r="A14" s="7" t="s">
        <v>8370</v>
      </c>
      <c r="B14" s="8">
        <v>24</v>
      </c>
      <c r="C14" s="8">
        <v>126</v>
      </c>
      <c r="D14" s="8">
        <v>148</v>
      </c>
      <c r="E14" s="8">
        <v>298</v>
      </c>
    </row>
    <row r="15" spans="1:5" x14ac:dyDescent="0.2">
      <c r="A15" s="7" t="s">
        <v>8371</v>
      </c>
      <c r="B15" s="8">
        <v>20</v>
      </c>
      <c r="C15" s="8">
        <v>151</v>
      </c>
      <c r="D15" s="8">
        <v>184</v>
      </c>
      <c r="E15" s="8">
        <v>355</v>
      </c>
    </row>
    <row r="16" spans="1:5" x14ac:dyDescent="0.2">
      <c r="A16" s="7" t="s">
        <v>8372</v>
      </c>
      <c r="B16" s="8">
        <v>37</v>
      </c>
      <c r="C16" s="8">
        <v>113</v>
      </c>
      <c r="D16" s="8">
        <v>181</v>
      </c>
      <c r="E16" s="8">
        <v>331</v>
      </c>
    </row>
    <row r="17" spans="1:5" x14ac:dyDescent="0.2">
      <c r="A17" s="7" t="s">
        <v>8378</v>
      </c>
      <c r="B17" s="8">
        <v>23</v>
      </c>
      <c r="C17" s="8">
        <v>119</v>
      </c>
      <c r="D17" s="8">
        <v>110</v>
      </c>
      <c r="E17" s="8">
        <v>252</v>
      </c>
    </row>
    <row r="18" spans="1:5" x14ac:dyDescent="0.2">
      <c r="A18" s="7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B8E5E-E4BB-0F44-9446-2A253295F70D}">
  <dimension ref="B2:I14"/>
  <sheetViews>
    <sheetView workbookViewId="0">
      <selection activeCell="V1" sqref="V1:V1048576"/>
    </sheetView>
  </sheetViews>
  <sheetFormatPr baseColWidth="10" defaultRowHeight="15" x14ac:dyDescent="0.2"/>
  <cols>
    <col min="1" max="1" width="10.83203125" style="3"/>
    <col min="2" max="2" width="26.6640625" style="3" customWidth="1"/>
    <col min="3" max="3" width="16.6640625" style="3" customWidth="1"/>
    <col min="4" max="4" width="14.83203125" style="3" customWidth="1"/>
    <col min="5" max="5" width="15.83203125" style="3" customWidth="1"/>
    <col min="6" max="6" width="16" style="3" customWidth="1"/>
    <col min="7" max="7" width="18" style="3" customWidth="1"/>
    <col min="8" max="8" width="14.1640625" style="3" customWidth="1"/>
    <col min="9" max="9" width="17.33203125" style="3" customWidth="1"/>
    <col min="10" max="16384" width="10.83203125" style="3"/>
  </cols>
  <sheetData>
    <row r="2" spans="2:9" x14ac:dyDescent="0.2">
      <c r="B2" s="3" t="s">
        <v>8380</v>
      </c>
      <c r="C2" s="3" t="s">
        <v>8381</v>
      </c>
      <c r="D2" s="3" t="s">
        <v>8382</v>
      </c>
      <c r="E2" s="3" t="s">
        <v>8383</v>
      </c>
      <c r="F2" s="3" t="s">
        <v>8384</v>
      </c>
      <c r="G2" s="3" t="s">
        <v>8385</v>
      </c>
      <c r="H2" s="3" t="s">
        <v>8386</v>
      </c>
      <c r="I2" s="3" t="s">
        <v>8387</v>
      </c>
    </row>
    <row r="3" spans="2:9" x14ac:dyDescent="0.2">
      <c r="B3" s="3" t="s">
        <v>8388</v>
      </c>
      <c r="C3" s="3">
        <f>COUNTIFS('Parent Directory'!$F$2:$F$4115,"successful",'Parent Directory'!$D$2:$D$4115,"&lt;1000")</f>
        <v>322</v>
      </c>
      <c r="D3" s="3">
        <f>COUNTIFS('Parent Directory'!$F$2:$F$4115,"failed",'Parent Directory'!$D$2:$D$4115,"&lt;1000")</f>
        <v>113</v>
      </c>
      <c r="E3" s="3">
        <f>COUNTIFS('Parent Directory'!$F$2:$F$4115,"canceled",'Parent Directory'!$D$2:$D$4115,"&lt;1000")</f>
        <v>18</v>
      </c>
      <c r="F3" s="3">
        <f>SUM(C3:E3)</f>
        <v>453</v>
      </c>
      <c r="G3" s="15">
        <f>C3/F3</f>
        <v>0.71081677704194257</v>
      </c>
      <c r="H3" s="15">
        <f>D3/F3</f>
        <v>0.24944812362030905</v>
      </c>
      <c r="I3" s="15">
        <f>E3/F3</f>
        <v>3.9735099337748346E-2</v>
      </c>
    </row>
    <row r="4" spans="2:9" x14ac:dyDescent="0.2">
      <c r="B4" s="3" t="s">
        <v>8389</v>
      </c>
      <c r="C4" s="3">
        <f>COUNTIFS('Parent Directory'!$F$2:$F$4115,"successful",'Parent Directory'!$D$2:$D$4115,"&gt;=1000",'Parent Directory'!$D$2:$D$4115,"&lt;=4999")</f>
        <v>932</v>
      </c>
      <c r="D4" s="3">
        <f>COUNTIFS('Parent Directory'!$F$2:$F$4115,"failed",'Parent Directory'!$D$2:$D$4115,"&gt;=1000",'Parent Directory'!$D$2:$D$4115,"&lt;=4999")</f>
        <v>420</v>
      </c>
      <c r="E4" s="3">
        <f>COUNTIFS('Parent Directory'!$F$2:$F$4115,"canceled",'Parent Directory'!$D$2:$D$4115,"&gt;=1000",'Parent Directory'!$D$2:$D$4115,"&lt;=4999")</f>
        <v>60</v>
      </c>
      <c r="F4" s="3">
        <f t="shared" ref="F4:F14" si="0">SUM(C4:E4)</f>
        <v>1412</v>
      </c>
      <c r="G4" s="15">
        <f t="shared" ref="G4:G14" si="1">C4/F4</f>
        <v>0.66005665722379603</v>
      </c>
      <c r="H4" s="15">
        <f t="shared" ref="H4:H14" si="2">D4/F4</f>
        <v>0.29745042492917845</v>
      </c>
      <c r="I4" s="15">
        <f t="shared" ref="I4:I14" si="3">E4/F4</f>
        <v>4.2492917847025496E-2</v>
      </c>
    </row>
    <row r="5" spans="2:9" x14ac:dyDescent="0.2">
      <c r="B5" s="3" t="s">
        <v>8390</v>
      </c>
      <c r="C5" s="3">
        <f>COUNTIFS('Parent Directory'!$F$2:$F$4115,"successful",'Parent Directory'!$D$2:$D$4115,"&gt;=5000",'Parent Directory'!$D$2:$D$4115,"&lt;=9999")</f>
        <v>381</v>
      </c>
      <c r="D5" s="3">
        <f>COUNTIFS('Parent Directory'!$F$2:$F$4115,"failed",'Parent Directory'!$D$2:$D$4115,"&gt;=5000",'Parent Directory'!$D$2:$D$4115,"&lt;=9999")</f>
        <v>283</v>
      </c>
      <c r="E5" s="3">
        <f>COUNTIFS('Parent Directory'!$F$2:$F$4115,"canceled",'Parent Directory'!$D$2:$D$4115,"&gt;=5000",'Parent Directory'!$D$2:$D$4115,"&lt;=9999")</f>
        <v>52</v>
      </c>
      <c r="F5" s="3">
        <f t="shared" si="0"/>
        <v>716</v>
      </c>
      <c r="G5" s="15">
        <f t="shared" si="1"/>
        <v>0.53212290502793291</v>
      </c>
      <c r="H5" s="15">
        <f t="shared" si="2"/>
        <v>0.39525139664804471</v>
      </c>
      <c r="I5" s="15">
        <f t="shared" si="3"/>
        <v>7.2625698324022353E-2</v>
      </c>
    </row>
    <row r="6" spans="2:9" x14ac:dyDescent="0.2">
      <c r="B6" s="3" t="s">
        <v>8391</v>
      </c>
      <c r="C6" s="3">
        <f>COUNTIFS('Parent Directory'!$F$2:$F$4115,"successful",'Parent Directory'!$D$2:$D$4115,"&gt;=10000",'Parent Directory'!$D$2:$D$4115,"&lt;=14999")</f>
        <v>168</v>
      </c>
      <c r="D6" s="3">
        <f>COUNTIFS('Parent Directory'!$F$2:$F$4115,"failed",'Parent Directory'!$D$2:$D$4115,"&gt;=10000",'Parent Directory'!$D$2:$D$4115,"&lt;=14999")</f>
        <v>144</v>
      </c>
      <c r="E6" s="3">
        <f>COUNTIFS('Parent Directory'!$F$2:$F$4115,"canceled",'Parent Directory'!$D$2:$D$4115,"&gt;=10000",'Parent Directory'!$D$2:$D$4115,"&lt;=14999")</f>
        <v>40</v>
      </c>
      <c r="F6" s="3">
        <f t="shared" si="0"/>
        <v>352</v>
      </c>
      <c r="G6" s="15">
        <f t="shared" si="1"/>
        <v>0.47727272727272729</v>
      </c>
      <c r="H6" s="15">
        <f t="shared" si="2"/>
        <v>0.40909090909090912</v>
      </c>
      <c r="I6" s="15">
        <f t="shared" si="3"/>
        <v>0.11363636363636363</v>
      </c>
    </row>
    <row r="7" spans="2:9" x14ac:dyDescent="0.2">
      <c r="B7" s="3" t="s">
        <v>8392</v>
      </c>
      <c r="C7" s="3">
        <f>COUNTIFS('Parent Directory'!$F$2:$F$4115,"successful",'Parent Directory'!$D$2:$D$4115,"&gt;=15000",'Parent Directory'!$D$2:$D$4115,"&lt;=19999")</f>
        <v>94</v>
      </c>
      <c r="D7" s="3">
        <f>COUNTIFS('Parent Directory'!$F$2:$F$4115,"failed",'Parent Directory'!$D$2:$D$4115,"&gt;=15000",'Parent Directory'!$D$2:$D$4115,"&lt;=19999")</f>
        <v>90</v>
      </c>
      <c r="E7" s="3">
        <f>COUNTIFS('Parent Directory'!$F$2:$F$4115,"canceled",'Parent Directory'!$D$2:$D$4115,"&gt;=15000",'Parent Directory'!$D$2:$D$4115,"&lt;=19999")</f>
        <v>17</v>
      </c>
      <c r="F7" s="3">
        <f t="shared" si="0"/>
        <v>201</v>
      </c>
      <c r="G7" s="15">
        <f t="shared" si="1"/>
        <v>0.46766169154228854</v>
      </c>
      <c r="H7" s="15">
        <f t="shared" si="2"/>
        <v>0.44776119402985076</v>
      </c>
      <c r="I7" s="15">
        <f t="shared" si="3"/>
        <v>8.45771144278607E-2</v>
      </c>
    </row>
    <row r="8" spans="2:9" x14ac:dyDescent="0.2">
      <c r="B8" s="3" t="s">
        <v>8393</v>
      </c>
      <c r="C8" s="3">
        <f>COUNTIFS('Parent Directory'!$F$2:$F$4115,"successful",'Parent Directory'!$D$2:$D$4115,"&gt;=20000",'Parent Directory'!$D$2:$D$4115,"&lt;=24999")</f>
        <v>62</v>
      </c>
      <c r="D8" s="3">
        <f>COUNTIFS('Parent Directory'!$F$2:$F$4115,"failed",'Parent Directory'!$D$2:$D$4115,"&gt;=20000",'Parent Directory'!$D$2:$D$4115,"&lt;=24999")</f>
        <v>72</v>
      </c>
      <c r="E8" s="3">
        <f>COUNTIFS('Parent Directory'!$F$2:$F$4115,"canceled",'Parent Directory'!$D$2:$D$4115,"&gt;=20000",'Parent Directory'!$D$2:$D$4115,"&lt;=24999")</f>
        <v>14</v>
      </c>
      <c r="F8" s="3">
        <f t="shared" si="0"/>
        <v>148</v>
      </c>
      <c r="G8" s="15">
        <f t="shared" si="1"/>
        <v>0.41891891891891891</v>
      </c>
      <c r="H8" s="15">
        <f t="shared" si="2"/>
        <v>0.48648648648648651</v>
      </c>
      <c r="I8" s="15">
        <f t="shared" si="3"/>
        <v>9.45945945945946E-2</v>
      </c>
    </row>
    <row r="9" spans="2:9" x14ac:dyDescent="0.2">
      <c r="B9" s="3" t="s">
        <v>8399</v>
      </c>
      <c r="C9" s="3">
        <f>COUNTIFS('Parent Directory'!$F$2:$F$4115,"successful",'Parent Directory'!$D$2:$D$4115,"&gt;=25000",'Parent Directory'!$D$2:$D$4115,"&lt;=29999")</f>
        <v>55</v>
      </c>
      <c r="D9" s="3">
        <f>COUNTIFS('Parent Directory'!$F$2:$F$4115,"failed",'Parent Directory'!$D$2:$D$4115,"&gt;=25000",'Parent Directory'!$D$2:$D$4115,"&lt;=29999")</f>
        <v>64</v>
      </c>
      <c r="E9" s="3">
        <f>COUNTIFS('Parent Directory'!$F$2:$F$4115,"canceled",'Parent Directory'!$D$2:$D$4115,"&gt;=25000",'Parent Directory'!$D$2:$D$4115,"&lt;=29999")</f>
        <v>18</v>
      </c>
      <c r="F9" s="3">
        <f t="shared" si="0"/>
        <v>137</v>
      </c>
      <c r="G9" s="15">
        <f t="shared" si="1"/>
        <v>0.40145985401459855</v>
      </c>
      <c r="H9" s="15">
        <f t="shared" si="2"/>
        <v>0.46715328467153283</v>
      </c>
      <c r="I9" s="15">
        <f t="shared" si="3"/>
        <v>0.13138686131386862</v>
      </c>
    </row>
    <row r="10" spans="2:9" x14ac:dyDescent="0.2">
      <c r="B10" s="3" t="s">
        <v>8394</v>
      </c>
      <c r="C10" s="3">
        <f>COUNTIFS('Parent Directory'!$F$2:$F$4115,"successful",'Parent Directory'!$D$2:$D$4115,"&gt;=30000",'Parent Directory'!$D$2:$D$4115,"&lt;=34999")</f>
        <v>32</v>
      </c>
      <c r="D10" s="3">
        <f>COUNTIFS('Parent Directory'!$F$2:$F$4115,"failed",'Parent Directory'!$D$2:$D$4115,"&gt;=30000",'Parent Directory'!$D$2:$D$4115,"&lt;=34999")</f>
        <v>37</v>
      </c>
      <c r="E10" s="3">
        <f>COUNTIFS('Parent Directory'!$F$2:$F$4115,"canceled",'Parent Directory'!$D$2:$D$4115,"&gt;=30000",'Parent Directory'!$D$2:$D$4115,"&lt;=34999")</f>
        <v>13</v>
      </c>
      <c r="F10" s="3">
        <f t="shared" si="0"/>
        <v>82</v>
      </c>
      <c r="G10" s="15">
        <f t="shared" si="1"/>
        <v>0.3902439024390244</v>
      </c>
      <c r="H10" s="15">
        <f t="shared" si="2"/>
        <v>0.45121951219512196</v>
      </c>
      <c r="I10" s="15">
        <f t="shared" si="3"/>
        <v>0.15853658536585366</v>
      </c>
    </row>
    <row r="11" spans="2:9" x14ac:dyDescent="0.2">
      <c r="B11" s="3" t="s">
        <v>8395</v>
      </c>
      <c r="C11" s="3">
        <f>COUNTIFS('Parent Directory'!$F$2:$F$4115,"successful",'Parent Directory'!$D$2:$D$4115,"&gt;=35000",'Parent Directory'!$D$2:$D$4115,"&lt;=39999")</f>
        <v>26</v>
      </c>
      <c r="D11" s="3">
        <f>COUNTIFS('Parent Directory'!$F$2:$F$4115,"failed",'Parent Directory'!$D$2:$D$4115,"&gt;=35000",'Parent Directory'!$D$2:$D$4115,"&lt;=39999")</f>
        <v>22</v>
      </c>
      <c r="E11" s="3">
        <f>COUNTIFS('Parent Directory'!$F$2:$F$4115,"canceled",'Parent Directory'!$D$2:$D$4115,"&gt;=35000",'Parent Directory'!$D$2:$D$4115,"&lt;=39999")</f>
        <v>7</v>
      </c>
      <c r="F11" s="3">
        <f t="shared" si="0"/>
        <v>55</v>
      </c>
      <c r="G11" s="15">
        <f t="shared" si="1"/>
        <v>0.47272727272727272</v>
      </c>
      <c r="H11" s="15">
        <f t="shared" si="2"/>
        <v>0.4</v>
      </c>
      <c r="I11" s="15">
        <f t="shared" si="3"/>
        <v>0.12727272727272726</v>
      </c>
    </row>
    <row r="12" spans="2:9" x14ac:dyDescent="0.2">
      <c r="B12" s="3" t="s">
        <v>8396</v>
      </c>
      <c r="C12" s="3">
        <f>COUNTIFS('Parent Directory'!$F$2:$F$4115,"successful",'Parent Directory'!$D$2:$D$4115,"&gt;=40000",'Parent Directory'!$D$2:$D$4115,"&lt;=44999")</f>
        <v>21</v>
      </c>
      <c r="D12" s="3">
        <f>COUNTIFS('Parent Directory'!$F$2:$F$4115,"failed",'Parent Directory'!$D$2:$D$4115,"&gt;=40000",'Parent Directory'!$D$2:$D$4115,"&lt;=44999")</f>
        <v>16</v>
      </c>
      <c r="E12" s="3">
        <f>COUNTIFS('Parent Directory'!$F$2:$F$4115,"canceled",'Parent Directory'!$D$2:$D$4115,"&gt;=40000",'Parent Directory'!$D$2:$D$4115,"&lt;=44999")</f>
        <v>6</v>
      </c>
      <c r="F12" s="3">
        <f t="shared" si="0"/>
        <v>43</v>
      </c>
      <c r="G12" s="15">
        <f t="shared" si="1"/>
        <v>0.48837209302325579</v>
      </c>
      <c r="H12" s="15">
        <f t="shared" si="2"/>
        <v>0.37209302325581395</v>
      </c>
      <c r="I12" s="15">
        <f t="shared" si="3"/>
        <v>0.13953488372093023</v>
      </c>
    </row>
    <row r="13" spans="2:9" x14ac:dyDescent="0.2">
      <c r="B13" s="3" t="s">
        <v>8397</v>
      </c>
      <c r="C13" s="3">
        <f>COUNTIFS('Parent Directory'!$F$2:$F$4115,"successful",'Parent Directory'!$D$2:$D$4115,"&gt;=45000",'Parent Directory'!$D$2:$D$4115,"&lt;=49999")</f>
        <v>6</v>
      </c>
      <c r="D13" s="3">
        <f>COUNTIFS('Parent Directory'!$F$2:$F$4115,"failed",'Parent Directory'!$D$2:$D$4115,"&gt;=45000",'Parent Directory'!$D$2:$D$4115,"&lt;=49999")</f>
        <v>11</v>
      </c>
      <c r="E13" s="3">
        <f>COUNTIFS('Parent Directory'!$F$2:$F$4115,"canceled",'Parent Directory'!$D$2:$D$4115,"&gt;=45000",'Parent Directory'!$D$2:$D$4115,"&lt;=49999")</f>
        <v>4</v>
      </c>
      <c r="F13" s="3">
        <f t="shared" si="0"/>
        <v>21</v>
      </c>
      <c r="G13" s="15">
        <f t="shared" si="1"/>
        <v>0.2857142857142857</v>
      </c>
      <c r="H13" s="15">
        <f t="shared" si="2"/>
        <v>0.52380952380952384</v>
      </c>
      <c r="I13" s="15">
        <f t="shared" si="3"/>
        <v>0.19047619047619047</v>
      </c>
    </row>
    <row r="14" spans="2:9" x14ac:dyDescent="0.2">
      <c r="B14" s="3" t="s">
        <v>8398</v>
      </c>
      <c r="C14" s="3">
        <f>COUNTIFS('Parent Directory'!$F$2:$F$4115,"successful",'Parent Directory'!$D$2:$D$4115,"&gt;=50000")</f>
        <v>86</v>
      </c>
      <c r="D14" s="3">
        <f>COUNTIFS('Parent Directory'!$F$2:$F$4115,"failed",'Parent Directory'!$D$2:$D$4115,"&gt;=50000")</f>
        <v>258</v>
      </c>
      <c r="E14" s="3">
        <f>COUNTIFS('Parent Directory'!$F$2:$F$4115,"canceled",'Parent Directory'!$D$2:$D$4115,"&gt;=50000")</f>
        <v>100</v>
      </c>
      <c r="F14" s="3">
        <f t="shared" si="0"/>
        <v>444</v>
      </c>
      <c r="G14" s="15">
        <f t="shared" si="1"/>
        <v>0.19369369369369369</v>
      </c>
      <c r="H14" s="15">
        <f t="shared" si="2"/>
        <v>0.58108108108108103</v>
      </c>
      <c r="I14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Directory</vt:lpstr>
      <vt:lpstr>Category Pivot Table</vt:lpstr>
      <vt:lpstr>Sub-category Pivot Table</vt:lpstr>
      <vt:lpstr>Graphed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Schehrbano Khan</cp:lastModifiedBy>
  <dcterms:created xsi:type="dcterms:W3CDTF">2017-04-20T15:17:24Z</dcterms:created>
  <dcterms:modified xsi:type="dcterms:W3CDTF">2018-11-16T09:05:04Z</dcterms:modified>
</cp:coreProperties>
</file>