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ocuments\GitHub\UCAPI\txtDocuments\"/>
    </mc:Choice>
  </mc:AlternateContent>
  <bookViews>
    <workbookView xWindow="0" yWindow="0" windowWidth="28800" windowHeight="12435"/>
  </bookViews>
  <sheets>
    <sheet name="csv_FIXED" sheetId="1" r:id="rId1"/>
  </sheets>
  <calcPr calcId="152511"/>
</workbook>
</file>

<file path=xl/calcChain.xml><?xml version="1.0" encoding="utf-8"?>
<calcChain xmlns="http://schemas.openxmlformats.org/spreadsheetml/2006/main">
  <c r="AY5" i="1" l="1"/>
  <c r="AY6" i="1" s="1"/>
  <c r="AJ1288" i="1"/>
  <c r="AK1288" i="1" s="1"/>
  <c r="AV1288" i="1" s="1"/>
  <c r="AJ1287" i="1"/>
  <c r="AK1287" i="1" s="1"/>
  <c r="AV1287" i="1" s="1"/>
  <c r="AJ1286" i="1"/>
  <c r="AK1286" i="1" s="1"/>
  <c r="AV1286" i="1" s="1"/>
  <c r="AJ1285" i="1"/>
  <c r="AK1285" i="1" s="1"/>
  <c r="AV1285" i="1" s="1"/>
  <c r="AJ1284" i="1"/>
  <c r="AK1284" i="1" s="1"/>
  <c r="AV1284" i="1" s="1"/>
  <c r="AJ1283" i="1"/>
  <c r="AK1283" i="1" s="1"/>
  <c r="AV1283" i="1" s="1"/>
  <c r="AJ1282" i="1"/>
  <c r="AK1282" i="1" s="1"/>
  <c r="AV1282" i="1" s="1"/>
  <c r="AJ1281" i="1"/>
  <c r="AK1281" i="1" s="1"/>
  <c r="AV1281" i="1" s="1"/>
  <c r="AJ1280" i="1"/>
  <c r="AK1280" i="1" s="1"/>
  <c r="AV1280" i="1" s="1"/>
  <c r="AJ1279" i="1"/>
  <c r="AK1279" i="1" s="1"/>
  <c r="AV1279" i="1" s="1"/>
  <c r="AJ1278" i="1"/>
  <c r="AK1278" i="1" s="1"/>
  <c r="AV1278" i="1" s="1"/>
  <c r="AJ1277" i="1"/>
  <c r="AK1277" i="1" s="1"/>
  <c r="AV1277" i="1" s="1"/>
  <c r="AJ1276" i="1"/>
  <c r="AK1276" i="1" s="1"/>
  <c r="AV1276" i="1" s="1"/>
  <c r="AJ1275" i="1"/>
  <c r="AK1275" i="1" s="1"/>
  <c r="AV1275" i="1" s="1"/>
  <c r="AJ1274" i="1"/>
  <c r="AK1274" i="1" s="1"/>
  <c r="AV1274" i="1" s="1"/>
  <c r="AJ1273" i="1"/>
  <c r="AK1273" i="1" s="1"/>
  <c r="AV1273" i="1" s="1"/>
  <c r="AJ1272" i="1"/>
  <c r="AK1272" i="1" s="1"/>
  <c r="AV1272" i="1" s="1"/>
  <c r="AJ1271" i="1"/>
  <c r="AK1271" i="1" s="1"/>
  <c r="AV1271" i="1" s="1"/>
  <c r="AJ1270" i="1"/>
  <c r="AK1270" i="1" s="1"/>
  <c r="AV1270" i="1" s="1"/>
  <c r="AJ1269" i="1"/>
  <c r="AK1269" i="1" s="1"/>
  <c r="AV1269" i="1" s="1"/>
  <c r="AJ1268" i="1"/>
  <c r="AK1268" i="1" s="1"/>
  <c r="AV1268" i="1" s="1"/>
  <c r="AJ1267" i="1"/>
  <c r="AK1267" i="1" s="1"/>
  <c r="AV1267" i="1" s="1"/>
  <c r="AJ1266" i="1"/>
  <c r="AK1266" i="1" s="1"/>
  <c r="AV1266" i="1" s="1"/>
  <c r="AJ1265" i="1"/>
  <c r="AK1265" i="1" s="1"/>
  <c r="AV1265" i="1" s="1"/>
  <c r="AJ1264" i="1"/>
  <c r="AK1264" i="1" s="1"/>
  <c r="AV1264" i="1" s="1"/>
  <c r="AJ1263" i="1"/>
  <c r="AK1263" i="1" s="1"/>
  <c r="AV1263" i="1" s="1"/>
  <c r="AJ1262" i="1"/>
  <c r="AK1262" i="1" s="1"/>
  <c r="AV1262" i="1" s="1"/>
  <c r="AJ1261" i="1"/>
  <c r="AK1261" i="1" s="1"/>
  <c r="AV1261" i="1" s="1"/>
  <c r="AJ1260" i="1"/>
  <c r="AK1260" i="1" s="1"/>
  <c r="AV1260" i="1" s="1"/>
  <c r="AJ1259" i="1"/>
  <c r="AK1259" i="1" s="1"/>
  <c r="AV1259" i="1" s="1"/>
  <c r="AJ1258" i="1"/>
  <c r="AK1258" i="1" s="1"/>
  <c r="AV1258" i="1" s="1"/>
  <c r="AJ1257" i="1"/>
  <c r="AK1257" i="1" s="1"/>
  <c r="AV1257" i="1" s="1"/>
  <c r="AJ1256" i="1"/>
  <c r="AK1256" i="1" s="1"/>
  <c r="AV1256" i="1" s="1"/>
  <c r="AJ1255" i="1"/>
  <c r="AK1255" i="1" s="1"/>
  <c r="AV1255" i="1" s="1"/>
  <c r="AJ1254" i="1"/>
  <c r="AK1254" i="1" s="1"/>
  <c r="AV1254" i="1" s="1"/>
  <c r="AJ1253" i="1"/>
  <c r="AK1253" i="1" s="1"/>
  <c r="AV1253" i="1" s="1"/>
  <c r="AJ1252" i="1"/>
  <c r="AK1252" i="1" s="1"/>
  <c r="AV1252" i="1" s="1"/>
  <c r="AJ1251" i="1"/>
  <c r="AK1251" i="1" s="1"/>
  <c r="AV1251" i="1" s="1"/>
  <c r="AJ1250" i="1"/>
  <c r="AK1250" i="1" s="1"/>
  <c r="AV1250" i="1" s="1"/>
  <c r="AJ1249" i="1"/>
  <c r="AK1249" i="1" s="1"/>
  <c r="AV1249" i="1" s="1"/>
  <c r="AJ1248" i="1"/>
  <c r="AK1248" i="1" s="1"/>
  <c r="AV1248" i="1" s="1"/>
  <c r="AJ1247" i="1"/>
  <c r="AK1247" i="1" s="1"/>
  <c r="AV1247" i="1" s="1"/>
  <c r="AJ1246" i="1"/>
  <c r="AK1246" i="1" s="1"/>
  <c r="AV1246" i="1" s="1"/>
  <c r="AJ1245" i="1"/>
  <c r="AK1245" i="1" s="1"/>
  <c r="AV1245" i="1" s="1"/>
  <c r="AJ1244" i="1"/>
  <c r="AK1244" i="1" s="1"/>
  <c r="AV1244" i="1" s="1"/>
  <c r="AJ1243" i="1"/>
  <c r="AK1243" i="1" s="1"/>
  <c r="AV1243" i="1" s="1"/>
  <c r="AJ1242" i="1"/>
  <c r="AK1242" i="1" s="1"/>
  <c r="AV1242" i="1" s="1"/>
  <c r="AJ1241" i="1"/>
  <c r="AK1241" i="1" s="1"/>
  <c r="AV1241" i="1" s="1"/>
  <c r="AJ1240" i="1"/>
  <c r="AK1240" i="1" s="1"/>
  <c r="AV1240" i="1" s="1"/>
  <c r="AJ1239" i="1"/>
  <c r="AK1239" i="1" s="1"/>
  <c r="AV1239" i="1" s="1"/>
  <c r="AJ1238" i="1"/>
  <c r="AK1238" i="1" s="1"/>
  <c r="AV1238" i="1" s="1"/>
  <c r="AJ1237" i="1"/>
  <c r="AK1237" i="1" s="1"/>
  <c r="AV1237" i="1" s="1"/>
  <c r="AJ1236" i="1"/>
  <c r="AK1236" i="1" s="1"/>
  <c r="AV1236" i="1" s="1"/>
  <c r="AJ1235" i="1"/>
  <c r="AK1235" i="1" s="1"/>
  <c r="AV1235" i="1" s="1"/>
  <c r="AJ1234" i="1"/>
  <c r="AK1234" i="1" s="1"/>
  <c r="AV1234" i="1" s="1"/>
  <c r="AJ1233" i="1"/>
  <c r="AK1233" i="1" s="1"/>
  <c r="AV1233" i="1" s="1"/>
  <c r="AJ1232" i="1"/>
  <c r="AK1232" i="1" s="1"/>
  <c r="AV1232" i="1" s="1"/>
  <c r="AJ1231" i="1"/>
  <c r="AK1231" i="1" s="1"/>
  <c r="AV1231" i="1" s="1"/>
  <c r="AJ1230" i="1"/>
  <c r="AK1230" i="1" s="1"/>
  <c r="AV1230" i="1" s="1"/>
  <c r="AJ1229" i="1"/>
  <c r="AK1229" i="1" s="1"/>
  <c r="AV1229" i="1" s="1"/>
  <c r="AJ1228" i="1"/>
  <c r="AK1228" i="1" s="1"/>
  <c r="AV1228" i="1" s="1"/>
  <c r="AJ1227" i="1"/>
  <c r="AK1227" i="1" s="1"/>
  <c r="AV1227" i="1" s="1"/>
  <c r="AJ1226" i="1"/>
  <c r="AK1226" i="1" s="1"/>
  <c r="AV1226" i="1" s="1"/>
  <c r="AJ1225" i="1"/>
  <c r="AK1225" i="1" s="1"/>
  <c r="AV1225" i="1" s="1"/>
  <c r="AJ1224" i="1"/>
  <c r="AK1224" i="1" s="1"/>
  <c r="AV1224" i="1" s="1"/>
  <c r="AJ1223" i="1"/>
  <c r="AK1223" i="1" s="1"/>
  <c r="AV1223" i="1" s="1"/>
  <c r="AJ1222" i="1"/>
  <c r="AK1222" i="1" s="1"/>
  <c r="AV1222" i="1" s="1"/>
  <c r="AJ1221" i="1"/>
  <c r="AK1221" i="1" s="1"/>
  <c r="AV1221" i="1" s="1"/>
  <c r="AJ1220" i="1"/>
  <c r="AK1220" i="1" s="1"/>
  <c r="AV1220" i="1" s="1"/>
  <c r="AJ1219" i="1"/>
  <c r="AK1219" i="1" s="1"/>
  <c r="AV1219" i="1" s="1"/>
  <c r="AJ1218" i="1"/>
  <c r="AK1218" i="1" s="1"/>
  <c r="AV1218" i="1" s="1"/>
  <c r="AJ1217" i="1"/>
  <c r="AK1217" i="1" s="1"/>
  <c r="AV1217" i="1" s="1"/>
  <c r="AJ1216" i="1"/>
  <c r="AK1216" i="1" s="1"/>
  <c r="AV1216" i="1" s="1"/>
  <c r="AJ1215" i="1"/>
  <c r="AK1215" i="1" s="1"/>
  <c r="AV1215" i="1" s="1"/>
  <c r="AJ1214" i="1"/>
  <c r="AK1214" i="1" s="1"/>
  <c r="AV1214" i="1" s="1"/>
  <c r="AJ1213" i="1"/>
  <c r="AK1213" i="1" s="1"/>
  <c r="AV1213" i="1" s="1"/>
  <c r="AJ1212" i="1"/>
  <c r="AK1212" i="1" s="1"/>
  <c r="AV1212" i="1" s="1"/>
  <c r="AJ1211" i="1"/>
  <c r="AK1211" i="1" s="1"/>
  <c r="AV1211" i="1" s="1"/>
  <c r="AJ1210" i="1"/>
  <c r="AK1210" i="1" s="1"/>
  <c r="AV1210" i="1" s="1"/>
  <c r="AJ1209" i="1"/>
  <c r="AK1209" i="1" s="1"/>
  <c r="AV1209" i="1" s="1"/>
  <c r="AJ1208" i="1"/>
  <c r="AK1208" i="1" s="1"/>
  <c r="AV1208" i="1" s="1"/>
  <c r="AJ1207" i="1"/>
  <c r="AK1207" i="1" s="1"/>
  <c r="AV1207" i="1" s="1"/>
  <c r="AJ1206" i="1"/>
  <c r="AK1206" i="1" s="1"/>
  <c r="AV1206" i="1" s="1"/>
  <c r="AJ1205" i="1"/>
  <c r="AK1205" i="1" s="1"/>
  <c r="AV1205" i="1" s="1"/>
  <c r="AJ1204" i="1"/>
  <c r="AK1204" i="1" s="1"/>
  <c r="AV1204" i="1" s="1"/>
  <c r="AJ1203" i="1"/>
  <c r="AK1203" i="1" s="1"/>
  <c r="AV1203" i="1" s="1"/>
  <c r="AJ1202" i="1"/>
  <c r="AK1202" i="1" s="1"/>
  <c r="AV1202" i="1" s="1"/>
  <c r="AJ1201" i="1"/>
  <c r="AK1201" i="1" s="1"/>
  <c r="AV1201" i="1" s="1"/>
  <c r="AJ1200" i="1"/>
  <c r="AK1200" i="1" s="1"/>
  <c r="AV1200" i="1" s="1"/>
  <c r="AJ1199" i="1"/>
  <c r="AK1199" i="1" s="1"/>
  <c r="AV1199" i="1" s="1"/>
  <c r="AJ1198" i="1"/>
  <c r="AK1198" i="1" s="1"/>
  <c r="AV1198" i="1" s="1"/>
  <c r="AJ1197" i="1"/>
  <c r="AK1197" i="1" s="1"/>
  <c r="AV1197" i="1" s="1"/>
  <c r="AJ1196" i="1"/>
  <c r="AK1196" i="1" s="1"/>
  <c r="AV1196" i="1" s="1"/>
  <c r="AJ1195" i="1"/>
  <c r="AK1195" i="1" s="1"/>
  <c r="AV1195" i="1" s="1"/>
  <c r="AJ1194" i="1"/>
  <c r="AK1194" i="1" s="1"/>
  <c r="AV1194" i="1" s="1"/>
  <c r="AJ1193" i="1"/>
  <c r="AK1193" i="1" s="1"/>
  <c r="AV1193" i="1" s="1"/>
  <c r="AJ1192" i="1"/>
  <c r="AK1192" i="1" s="1"/>
  <c r="AV1192" i="1" s="1"/>
  <c r="AJ1191" i="1"/>
  <c r="AK1191" i="1" s="1"/>
  <c r="AV1191" i="1" s="1"/>
  <c r="AJ1190" i="1"/>
  <c r="AK1190" i="1" s="1"/>
  <c r="AV1190" i="1" s="1"/>
  <c r="AJ1189" i="1"/>
  <c r="AK1189" i="1" s="1"/>
  <c r="AV1189" i="1" s="1"/>
  <c r="AJ1188" i="1"/>
  <c r="AK1188" i="1" s="1"/>
  <c r="AV1188" i="1" s="1"/>
  <c r="AJ1187" i="1"/>
  <c r="AK1187" i="1" s="1"/>
  <c r="AV1187" i="1" s="1"/>
  <c r="AJ1186" i="1"/>
  <c r="AK1186" i="1" s="1"/>
  <c r="AV1186" i="1" s="1"/>
  <c r="AJ1185" i="1"/>
  <c r="AK1185" i="1" s="1"/>
  <c r="AV1185" i="1" s="1"/>
  <c r="AJ1184" i="1"/>
  <c r="AK1184" i="1" s="1"/>
  <c r="AV1184" i="1" s="1"/>
  <c r="AJ1183" i="1"/>
  <c r="AK1183" i="1" s="1"/>
  <c r="AV1183" i="1" s="1"/>
  <c r="AJ1182" i="1"/>
  <c r="AK1182" i="1" s="1"/>
  <c r="AV1182" i="1" s="1"/>
  <c r="AJ1181" i="1"/>
  <c r="AK1181" i="1" s="1"/>
  <c r="AV1181" i="1" s="1"/>
  <c r="AJ1180" i="1"/>
  <c r="AK1180" i="1" s="1"/>
  <c r="AV1180" i="1" s="1"/>
  <c r="AJ1179" i="1"/>
  <c r="AK1179" i="1" s="1"/>
  <c r="AV1179" i="1" s="1"/>
  <c r="AJ1178" i="1"/>
  <c r="AK1178" i="1" s="1"/>
  <c r="AV1178" i="1" s="1"/>
  <c r="AJ1177" i="1"/>
  <c r="AK1177" i="1" s="1"/>
  <c r="AV1177" i="1" s="1"/>
  <c r="AJ1176" i="1"/>
  <c r="AK1176" i="1" s="1"/>
  <c r="AV1176" i="1" s="1"/>
  <c r="AJ1175" i="1"/>
  <c r="AK1175" i="1" s="1"/>
  <c r="AV1175" i="1" s="1"/>
  <c r="AJ1174" i="1"/>
  <c r="AK1174" i="1" s="1"/>
  <c r="AV1174" i="1" s="1"/>
  <c r="AJ1173" i="1"/>
  <c r="AK1173" i="1" s="1"/>
  <c r="AV1173" i="1" s="1"/>
  <c r="AJ1172" i="1"/>
  <c r="AK1172" i="1" s="1"/>
  <c r="AV1172" i="1" s="1"/>
  <c r="AJ1171" i="1"/>
  <c r="AK1171" i="1" s="1"/>
  <c r="AV1171" i="1" s="1"/>
  <c r="AJ1170" i="1"/>
  <c r="AK1170" i="1" s="1"/>
  <c r="AV1170" i="1" s="1"/>
  <c r="AJ1169" i="1"/>
  <c r="AK1169" i="1" s="1"/>
  <c r="AV1169" i="1" s="1"/>
  <c r="AJ1168" i="1"/>
  <c r="AK1168" i="1" s="1"/>
  <c r="AV1168" i="1" s="1"/>
  <c r="AJ1167" i="1"/>
  <c r="AK1167" i="1" s="1"/>
  <c r="AV1167" i="1" s="1"/>
  <c r="AJ1166" i="1"/>
  <c r="AK1166" i="1" s="1"/>
  <c r="AV1166" i="1" s="1"/>
  <c r="AJ1165" i="1"/>
  <c r="AK1165" i="1" s="1"/>
  <c r="AV1165" i="1" s="1"/>
  <c r="AJ1164" i="1"/>
  <c r="AK1164" i="1" s="1"/>
  <c r="AV1164" i="1" s="1"/>
  <c r="AJ1163" i="1"/>
  <c r="AK1163" i="1" s="1"/>
  <c r="AV1163" i="1" s="1"/>
  <c r="AJ1162" i="1"/>
  <c r="AK1162" i="1" s="1"/>
  <c r="AV1162" i="1" s="1"/>
  <c r="AJ1161" i="1"/>
  <c r="AK1161" i="1" s="1"/>
  <c r="AV1161" i="1" s="1"/>
  <c r="AJ1160" i="1"/>
  <c r="AK1160" i="1" s="1"/>
  <c r="AV1160" i="1" s="1"/>
  <c r="AJ1159" i="1"/>
  <c r="AK1159" i="1" s="1"/>
  <c r="AV1159" i="1" s="1"/>
  <c r="AJ1158" i="1"/>
  <c r="AK1158" i="1" s="1"/>
  <c r="AV1158" i="1" s="1"/>
  <c r="AJ1157" i="1"/>
  <c r="AK1157" i="1" s="1"/>
  <c r="AV1157" i="1" s="1"/>
  <c r="AJ1156" i="1"/>
  <c r="AK1156" i="1" s="1"/>
  <c r="AV1156" i="1" s="1"/>
  <c r="AJ1155" i="1"/>
  <c r="AK1155" i="1" s="1"/>
  <c r="AV1155" i="1" s="1"/>
  <c r="AJ1154" i="1"/>
  <c r="AK1154" i="1" s="1"/>
  <c r="AV1154" i="1" s="1"/>
  <c r="AJ1153" i="1"/>
  <c r="AK1153" i="1" s="1"/>
  <c r="AV1153" i="1" s="1"/>
  <c r="AJ1152" i="1"/>
  <c r="AK1152" i="1" s="1"/>
  <c r="AV1152" i="1" s="1"/>
  <c r="AJ1151" i="1"/>
  <c r="AK1151" i="1" s="1"/>
  <c r="AV1151" i="1" s="1"/>
  <c r="AJ1150" i="1"/>
  <c r="AK1150" i="1" s="1"/>
  <c r="AV1150" i="1" s="1"/>
  <c r="AJ1149" i="1"/>
  <c r="AK1149" i="1" s="1"/>
  <c r="AV1149" i="1" s="1"/>
  <c r="AJ1148" i="1"/>
  <c r="AK1148" i="1" s="1"/>
  <c r="AV1148" i="1" s="1"/>
  <c r="AJ1147" i="1"/>
  <c r="AK1147" i="1" s="1"/>
  <c r="AV1147" i="1" s="1"/>
  <c r="AJ1146" i="1"/>
  <c r="AK1146" i="1" s="1"/>
  <c r="AV1146" i="1" s="1"/>
  <c r="AJ1145" i="1"/>
  <c r="AK1145" i="1" s="1"/>
  <c r="AV1145" i="1" s="1"/>
  <c r="AJ1144" i="1"/>
  <c r="AK1144" i="1" s="1"/>
  <c r="AV1144" i="1" s="1"/>
  <c r="AJ1143" i="1"/>
  <c r="AK1143" i="1" s="1"/>
  <c r="AV1143" i="1" s="1"/>
  <c r="AJ1142" i="1"/>
  <c r="AK1142" i="1" s="1"/>
  <c r="AV1142" i="1" s="1"/>
  <c r="AJ1141" i="1"/>
  <c r="AK1141" i="1" s="1"/>
  <c r="AV1141" i="1" s="1"/>
  <c r="AJ1140" i="1"/>
  <c r="AK1140" i="1" s="1"/>
  <c r="AV1140" i="1" s="1"/>
  <c r="AJ1139" i="1"/>
  <c r="AK1139" i="1" s="1"/>
  <c r="AV1139" i="1" s="1"/>
  <c r="AJ1138" i="1"/>
  <c r="AK1138" i="1" s="1"/>
  <c r="AV1138" i="1" s="1"/>
  <c r="AJ1137" i="1"/>
  <c r="AK1137" i="1" s="1"/>
  <c r="AV1137" i="1" s="1"/>
  <c r="AJ1136" i="1"/>
  <c r="AK1136" i="1" s="1"/>
  <c r="AV1136" i="1" s="1"/>
  <c r="AJ1135" i="1"/>
  <c r="AK1135" i="1" s="1"/>
  <c r="AV1135" i="1" s="1"/>
  <c r="AJ1134" i="1"/>
  <c r="AK1134" i="1" s="1"/>
  <c r="AV1134" i="1" s="1"/>
  <c r="AJ1133" i="1"/>
  <c r="AK1133" i="1" s="1"/>
  <c r="AV1133" i="1" s="1"/>
  <c r="AJ1132" i="1"/>
  <c r="AK1132" i="1" s="1"/>
  <c r="AV1132" i="1" s="1"/>
  <c r="AJ1131" i="1"/>
  <c r="AK1131" i="1" s="1"/>
  <c r="AV1131" i="1" s="1"/>
  <c r="AJ1130" i="1"/>
  <c r="AK1130" i="1" s="1"/>
  <c r="AV1130" i="1" s="1"/>
  <c r="AJ1129" i="1"/>
  <c r="AK1129" i="1" s="1"/>
  <c r="AV1129" i="1" s="1"/>
  <c r="AJ1128" i="1"/>
  <c r="AK1128" i="1" s="1"/>
  <c r="AV1128" i="1" s="1"/>
  <c r="AJ1127" i="1"/>
  <c r="AK1127" i="1" s="1"/>
  <c r="AV1127" i="1" s="1"/>
  <c r="AJ1126" i="1"/>
  <c r="AK1126" i="1" s="1"/>
  <c r="AV1126" i="1" s="1"/>
  <c r="AJ1125" i="1"/>
  <c r="AK1125" i="1" s="1"/>
  <c r="AV1125" i="1" s="1"/>
  <c r="AJ1124" i="1"/>
  <c r="AK1124" i="1" s="1"/>
  <c r="AV1124" i="1" s="1"/>
  <c r="AJ1123" i="1"/>
  <c r="AK1123" i="1" s="1"/>
  <c r="AV1123" i="1" s="1"/>
  <c r="AJ1122" i="1"/>
  <c r="AK1122" i="1" s="1"/>
  <c r="AV1122" i="1" s="1"/>
  <c r="AJ1121" i="1"/>
  <c r="AK1121" i="1" s="1"/>
  <c r="AV1121" i="1" s="1"/>
  <c r="AJ1120" i="1"/>
  <c r="AK1120" i="1" s="1"/>
  <c r="AV1120" i="1" s="1"/>
  <c r="AJ1119" i="1"/>
  <c r="AK1119" i="1" s="1"/>
  <c r="AV1119" i="1" s="1"/>
  <c r="AJ1118" i="1"/>
  <c r="AK1118" i="1" s="1"/>
  <c r="AV1118" i="1" s="1"/>
  <c r="AJ1117" i="1"/>
  <c r="AK1117" i="1" s="1"/>
  <c r="AV1117" i="1" s="1"/>
  <c r="AJ1116" i="1"/>
  <c r="AK1116" i="1" s="1"/>
  <c r="AV1116" i="1" s="1"/>
  <c r="AJ1115" i="1"/>
  <c r="AK1115" i="1" s="1"/>
  <c r="AV1115" i="1" s="1"/>
  <c r="AJ1114" i="1"/>
  <c r="AK1114" i="1" s="1"/>
  <c r="AV1114" i="1" s="1"/>
  <c r="AJ1113" i="1"/>
  <c r="AK1113" i="1" s="1"/>
  <c r="AV1113" i="1" s="1"/>
  <c r="AJ1112" i="1"/>
  <c r="AK1112" i="1" s="1"/>
  <c r="AV1112" i="1" s="1"/>
  <c r="AJ1111" i="1"/>
  <c r="AK1111" i="1" s="1"/>
  <c r="AV1111" i="1" s="1"/>
  <c r="AJ1110" i="1"/>
  <c r="AK1110" i="1" s="1"/>
  <c r="AV1110" i="1" s="1"/>
  <c r="AJ1109" i="1"/>
  <c r="AK1109" i="1" s="1"/>
  <c r="AV1109" i="1" s="1"/>
  <c r="AJ1108" i="1"/>
  <c r="AK1108" i="1" s="1"/>
  <c r="AV1108" i="1" s="1"/>
  <c r="AJ1107" i="1"/>
  <c r="AK1107" i="1" s="1"/>
  <c r="AV1107" i="1" s="1"/>
  <c r="AJ1106" i="1"/>
  <c r="AK1106" i="1" s="1"/>
  <c r="AV1106" i="1" s="1"/>
  <c r="AJ1105" i="1"/>
  <c r="AK1105" i="1" s="1"/>
  <c r="AV1105" i="1" s="1"/>
  <c r="AJ1104" i="1"/>
  <c r="AK1104" i="1" s="1"/>
  <c r="AV1104" i="1" s="1"/>
  <c r="AJ1103" i="1"/>
  <c r="AK1103" i="1" s="1"/>
  <c r="AV1103" i="1" s="1"/>
  <c r="AJ1102" i="1"/>
  <c r="AK1102" i="1" s="1"/>
  <c r="AV1102" i="1" s="1"/>
  <c r="AJ1101" i="1"/>
  <c r="AK1101" i="1" s="1"/>
  <c r="AV1101" i="1" s="1"/>
  <c r="AJ1100" i="1"/>
  <c r="AK1100" i="1" s="1"/>
  <c r="AV1100" i="1" s="1"/>
  <c r="AJ1099" i="1"/>
  <c r="AK1099" i="1" s="1"/>
  <c r="AV1099" i="1" s="1"/>
  <c r="AJ1098" i="1"/>
  <c r="AK1098" i="1" s="1"/>
  <c r="AV1098" i="1" s="1"/>
  <c r="AJ1097" i="1"/>
  <c r="AK1097" i="1" s="1"/>
  <c r="AV1097" i="1" s="1"/>
  <c r="AJ1096" i="1"/>
  <c r="AK1096" i="1" s="1"/>
  <c r="AV1096" i="1" s="1"/>
  <c r="AJ1095" i="1"/>
  <c r="AK1095" i="1" s="1"/>
  <c r="AV1095" i="1" s="1"/>
  <c r="AJ1094" i="1"/>
  <c r="AK1094" i="1" s="1"/>
  <c r="AV1094" i="1" s="1"/>
  <c r="AJ1093" i="1"/>
  <c r="AK1093" i="1" s="1"/>
  <c r="AV1093" i="1" s="1"/>
  <c r="AJ1092" i="1"/>
  <c r="AK1092" i="1" s="1"/>
  <c r="AV1092" i="1" s="1"/>
  <c r="AJ1091" i="1"/>
  <c r="AK1091" i="1" s="1"/>
  <c r="AV1091" i="1" s="1"/>
  <c r="AJ1090" i="1"/>
  <c r="AK1090" i="1" s="1"/>
  <c r="AV1090" i="1" s="1"/>
  <c r="AJ1089" i="1"/>
  <c r="AK1089" i="1" s="1"/>
  <c r="AV1089" i="1" s="1"/>
  <c r="AJ1088" i="1"/>
  <c r="AK1088" i="1" s="1"/>
  <c r="AV1088" i="1" s="1"/>
  <c r="AJ1087" i="1"/>
  <c r="AK1087" i="1" s="1"/>
  <c r="AV1087" i="1" s="1"/>
  <c r="AJ1086" i="1"/>
  <c r="AK1086" i="1" s="1"/>
  <c r="AV1086" i="1" s="1"/>
  <c r="AJ1085" i="1"/>
  <c r="AK1085" i="1" s="1"/>
  <c r="AV1085" i="1" s="1"/>
  <c r="AJ1084" i="1"/>
  <c r="AK1084" i="1" s="1"/>
  <c r="AV1084" i="1" s="1"/>
  <c r="AJ1083" i="1"/>
  <c r="AK1083" i="1" s="1"/>
  <c r="AV1083" i="1" s="1"/>
  <c r="AJ1082" i="1"/>
  <c r="AK1082" i="1" s="1"/>
  <c r="AV1082" i="1" s="1"/>
  <c r="AJ1081" i="1"/>
  <c r="AK1081" i="1" s="1"/>
  <c r="AV1081" i="1" s="1"/>
  <c r="AJ1080" i="1"/>
  <c r="AK1080" i="1" s="1"/>
  <c r="AV1080" i="1" s="1"/>
  <c r="AJ1079" i="1"/>
  <c r="AK1079" i="1" s="1"/>
  <c r="AV1079" i="1" s="1"/>
  <c r="AJ1078" i="1"/>
  <c r="AK1078" i="1" s="1"/>
  <c r="AV1078" i="1" s="1"/>
  <c r="AJ1077" i="1"/>
  <c r="AK1077" i="1" s="1"/>
  <c r="AV1077" i="1" s="1"/>
  <c r="AJ1076" i="1"/>
  <c r="AK1076" i="1" s="1"/>
  <c r="AV1076" i="1" s="1"/>
  <c r="AJ1075" i="1"/>
  <c r="AK1075" i="1" s="1"/>
  <c r="AV1075" i="1" s="1"/>
  <c r="AJ1074" i="1"/>
  <c r="AK1074" i="1" s="1"/>
  <c r="AV1074" i="1" s="1"/>
  <c r="AJ1073" i="1"/>
  <c r="AK1073" i="1" s="1"/>
  <c r="AV1073" i="1" s="1"/>
  <c r="AJ1072" i="1"/>
  <c r="AK1072" i="1" s="1"/>
  <c r="AV1072" i="1" s="1"/>
  <c r="AJ1071" i="1"/>
  <c r="AK1071" i="1" s="1"/>
  <c r="AV1071" i="1" s="1"/>
  <c r="AJ1070" i="1"/>
  <c r="AK1070" i="1" s="1"/>
  <c r="AV1070" i="1" s="1"/>
  <c r="AJ1069" i="1"/>
  <c r="AK1069" i="1" s="1"/>
  <c r="AV1069" i="1" s="1"/>
  <c r="AJ1068" i="1"/>
  <c r="AK1068" i="1" s="1"/>
  <c r="AV1068" i="1" s="1"/>
  <c r="AJ1067" i="1"/>
  <c r="AK1067" i="1" s="1"/>
  <c r="AV1067" i="1" s="1"/>
  <c r="AJ1066" i="1"/>
  <c r="AK1066" i="1" s="1"/>
  <c r="AV1066" i="1" s="1"/>
  <c r="AJ1065" i="1"/>
  <c r="AK1065" i="1" s="1"/>
  <c r="AV1065" i="1" s="1"/>
  <c r="AJ1064" i="1"/>
  <c r="AK1064" i="1" s="1"/>
  <c r="AV1064" i="1" s="1"/>
  <c r="AJ1063" i="1"/>
  <c r="AK1063" i="1" s="1"/>
  <c r="AV1063" i="1" s="1"/>
  <c r="AJ1062" i="1"/>
  <c r="AK1062" i="1" s="1"/>
  <c r="AV1062" i="1" s="1"/>
  <c r="AJ1061" i="1"/>
  <c r="AK1061" i="1" s="1"/>
  <c r="AV1061" i="1" s="1"/>
  <c r="AJ1060" i="1"/>
  <c r="AK1060" i="1" s="1"/>
  <c r="AV1060" i="1" s="1"/>
  <c r="AJ1059" i="1"/>
  <c r="AK1059" i="1" s="1"/>
  <c r="AV1059" i="1" s="1"/>
  <c r="AJ1058" i="1"/>
  <c r="AK1058" i="1" s="1"/>
  <c r="AV1058" i="1" s="1"/>
  <c r="AJ1057" i="1"/>
  <c r="AK1057" i="1" s="1"/>
  <c r="AV1057" i="1" s="1"/>
  <c r="AJ1056" i="1"/>
  <c r="AK1056" i="1" s="1"/>
  <c r="AV1056" i="1" s="1"/>
  <c r="AJ1055" i="1"/>
  <c r="AK1055" i="1" s="1"/>
  <c r="AV1055" i="1" s="1"/>
  <c r="AJ1054" i="1"/>
  <c r="AK1054" i="1" s="1"/>
  <c r="AV1054" i="1" s="1"/>
  <c r="AJ1053" i="1"/>
  <c r="AK1053" i="1" s="1"/>
  <c r="AV1053" i="1" s="1"/>
  <c r="AJ1052" i="1"/>
  <c r="AK1052" i="1" s="1"/>
  <c r="AV1052" i="1" s="1"/>
  <c r="AJ1051" i="1"/>
  <c r="AK1051" i="1" s="1"/>
  <c r="AV1051" i="1" s="1"/>
  <c r="AJ1050" i="1"/>
  <c r="AK1050" i="1" s="1"/>
  <c r="AV1050" i="1" s="1"/>
  <c r="AJ1049" i="1"/>
  <c r="AK1049" i="1" s="1"/>
  <c r="AV1049" i="1" s="1"/>
  <c r="AJ1048" i="1"/>
  <c r="AK1048" i="1" s="1"/>
  <c r="AV1048" i="1" s="1"/>
  <c r="AJ1047" i="1"/>
  <c r="AK1047" i="1" s="1"/>
  <c r="AV1047" i="1" s="1"/>
  <c r="AJ1046" i="1"/>
  <c r="AK1046" i="1" s="1"/>
  <c r="AV1046" i="1" s="1"/>
  <c r="AJ1045" i="1"/>
  <c r="AK1045" i="1" s="1"/>
  <c r="AV1045" i="1" s="1"/>
  <c r="AJ1044" i="1"/>
  <c r="AK1044" i="1" s="1"/>
  <c r="AV1044" i="1" s="1"/>
  <c r="AJ1043" i="1"/>
  <c r="AK1043" i="1" s="1"/>
  <c r="AV1043" i="1" s="1"/>
  <c r="AJ1042" i="1"/>
  <c r="AK1042" i="1" s="1"/>
  <c r="AV1042" i="1" s="1"/>
  <c r="AJ1041" i="1"/>
  <c r="AK1041" i="1" s="1"/>
  <c r="AV1041" i="1" s="1"/>
  <c r="AJ1040" i="1"/>
  <c r="AK1040" i="1" s="1"/>
  <c r="AV1040" i="1" s="1"/>
  <c r="AJ1039" i="1"/>
  <c r="AK1039" i="1" s="1"/>
  <c r="AV1039" i="1" s="1"/>
  <c r="AJ1038" i="1"/>
  <c r="AK1038" i="1" s="1"/>
  <c r="AV1038" i="1" s="1"/>
  <c r="AJ1037" i="1"/>
  <c r="AK1037" i="1" s="1"/>
  <c r="AV1037" i="1" s="1"/>
  <c r="AJ1036" i="1"/>
  <c r="AK1036" i="1" s="1"/>
  <c r="AV1036" i="1" s="1"/>
  <c r="AJ1035" i="1"/>
  <c r="AK1035" i="1" s="1"/>
  <c r="AV1035" i="1" s="1"/>
  <c r="AJ1034" i="1"/>
  <c r="AK1034" i="1" s="1"/>
  <c r="AV1034" i="1" s="1"/>
  <c r="AJ1033" i="1"/>
  <c r="AK1033" i="1" s="1"/>
  <c r="AV1033" i="1" s="1"/>
  <c r="AJ1032" i="1"/>
  <c r="AK1032" i="1" s="1"/>
  <c r="AV1032" i="1" s="1"/>
  <c r="AJ1031" i="1"/>
  <c r="AK1031" i="1" s="1"/>
  <c r="AV1031" i="1" s="1"/>
  <c r="AJ1030" i="1"/>
  <c r="AK1030" i="1" s="1"/>
  <c r="AV1030" i="1" s="1"/>
  <c r="AJ1029" i="1"/>
  <c r="AK1029" i="1" s="1"/>
  <c r="AV1029" i="1" s="1"/>
  <c r="AJ1028" i="1"/>
  <c r="AK1028" i="1" s="1"/>
  <c r="AV1028" i="1" s="1"/>
  <c r="AJ1027" i="1"/>
  <c r="AK1027" i="1" s="1"/>
  <c r="AV1027" i="1" s="1"/>
  <c r="AJ1026" i="1"/>
  <c r="AK1026" i="1" s="1"/>
  <c r="AV1026" i="1" s="1"/>
  <c r="AJ1025" i="1"/>
  <c r="AK1025" i="1" s="1"/>
  <c r="AV1025" i="1" s="1"/>
  <c r="AJ1024" i="1"/>
  <c r="AK1024" i="1" s="1"/>
  <c r="AV1024" i="1" s="1"/>
  <c r="AJ1023" i="1"/>
  <c r="AK1023" i="1" s="1"/>
  <c r="AV1023" i="1" s="1"/>
  <c r="AJ1022" i="1"/>
  <c r="AK1022" i="1" s="1"/>
  <c r="AV1022" i="1" s="1"/>
  <c r="AJ1021" i="1"/>
  <c r="AK1021" i="1" s="1"/>
  <c r="AV1021" i="1" s="1"/>
  <c r="AJ1020" i="1"/>
  <c r="AK1020" i="1" s="1"/>
  <c r="AV1020" i="1" s="1"/>
  <c r="AJ1019" i="1"/>
  <c r="AK1019" i="1" s="1"/>
  <c r="AV1019" i="1" s="1"/>
  <c r="AJ1018" i="1"/>
  <c r="AK1018" i="1" s="1"/>
  <c r="AV1018" i="1" s="1"/>
  <c r="AJ1017" i="1"/>
  <c r="AK1017" i="1" s="1"/>
  <c r="AV1017" i="1" s="1"/>
  <c r="AJ1016" i="1"/>
  <c r="AK1016" i="1" s="1"/>
  <c r="AV1016" i="1" s="1"/>
  <c r="AJ1015" i="1"/>
  <c r="AK1015" i="1" s="1"/>
  <c r="AV1015" i="1" s="1"/>
  <c r="AJ1014" i="1"/>
  <c r="AK1014" i="1" s="1"/>
  <c r="AV1014" i="1" s="1"/>
  <c r="AJ1013" i="1"/>
  <c r="AK1013" i="1" s="1"/>
  <c r="AV1013" i="1" s="1"/>
  <c r="AJ1012" i="1"/>
  <c r="AK1012" i="1" s="1"/>
  <c r="AV1012" i="1" s="1"/>
  <c r="AJ1011" i="1"/>
  <c r="AK1011" i="1" s="1"/>
  <c r="AV1011" i="1" s="1"/>
  <c r="AJ1010" i="1"/>
  <c r="AK1010" i="1" s="1"/>
  <c r="AV1010" i="1" s="1"/>
  <c r="AJ1009" i="1"/>
  <c r="AK1009" i="1" s="1"/>
  <c r="AV1009" i="1" s="1"/>
  <c r="AJ1008" i="1"/>
  <c r="AK1008" i="1" s="1"/>
  <c r="AV1008" i="1" s="1"/>
  <c r="AJ1007" i="1"/>
  <c r="AK1007" i="1" s="1"/>
  <c r="AV1007" i="1" s="1"/>
  <c r="AJ1006" i="1"/>
  <c r="AK1006" i="1" s="1"/>
  <c r="AV1006" i="1" s="1"/>
  <c r="AJ1005" i="1"/>
  <c r="AK1005" i="1" s="1"/>
  <c r="AV1005" i="1" s="1"/>
  <c r="AJ1004" i="1"/>
  <c r="AK1004" i="1" s="1"/>
  <c r="AV1004" i="1" s="1"/>
  <c r="AJ1003" i="1"/>
  <c r="AK1003" i="1" s="1"/>
  <c r="AV1003" i="1" s="1"/>
  <c r="AJ1002" i="1"/>
  <c r="AK1002" i="1" s="1"/>
  <c r="AV1002" i="1" s="1"/>
  <c r="AJ1001" i="1"/>
  <c r="AK1001" i="1" s="1"/>
  <c r="AV1001" i="1" s="1"/>
  <c r="AJ1000" i="1"/>
  <c r="AK1000" i="1" s="1"/>
  <c r="AV1000" i="1" s="1"/>
  <c r="AJ999" i="1"/>
  <c r="AK999" i="1" s="1"/>
  <c r="AV999" i="1" s="1"/>
  <c r="AJ998" i="1"/>
  <c r="AK998" i="1" s="1"/>
  <c r="AV998" i="1" s="1"/>
  <c r="AJ997" i="1"/>
  <c r="AK997" i="1" s="1"/>
  <c r="AV997" i="1" s="1"/>
  <c r="AJ996" i="1"/>
  <c r="AK996" i="1" s="1"/>
  <c r="AV996" i="1" s="1"/>
  <c r="AJ995" i="1"/>
  <c r="AK995" i="1" s="1"/>
  <c r="AV995" i="1" s="1"/>
  <c r="AJ994" i="1"/>
  <c r="AK994" i="1" s="1"/>
  <c r="AV994" i="1" s="1"/>
  <c r="AJ993" i="1"/>
  <c r="AK993" i="1" s="1"/>
  <c r="AV993" i="1" s="1"/>
  <c r="AJ992" i="1"/>
  <c r="AK992" i="1" s="1"/>
  <c r="AV992" i="1" s="1"/>
  <c r="AJ991" i="1"/>
  <c r="AK991" i="1" s="1"/>
  <c r="AV991" i="1" s="1"/>
  <c r="AJ990" i="1"/>
  <c r="AK990" i="1" s="1"/>
  <c r="AV990" i="1" s="1"/>
  <c r="AJ989" i="1"/>
  <c r="AK989" i="1" s="1"/>
  <c r="AV989" i="1" s="1"/>
  <c r="AJ988" i="1"/>
  <c r="AK988" i="1" s="1"/>
  <c r="AV988" i="1" s="1"/>
  <c r="AJ987" i="1"/>
  <c r="AK987" i="1" s="1"/>
  <c r="AV987" i="1" s="1"/>
  <c r="AJ986" i="1"/>
  <c r="AK986" i="1" s="1"/>
  <c r="AV986" i="1" s="1"/>
  <c r="AJ985" i="1"/>
  <c r="AK985" i="1" s="1"/>
  <c r="AV985" i="1" s="1"/>
  <c r="AJ984" i="1"/>
  <c r="AK984" i="1" s="1"/>
  <c r="AV984" i="1" s="1"/>
  <c r="AJ983" i="1"/>
  <c r="AK983" i="1" s="1"/>
  <c r="AV983" i="1" s="1"/>
  <c r="AJ982" i="1"/>
  <c r="AK982" i="1" s="1"/>
  <c r="AV982" i="1" s="1"/>
  <c r="AJ981" i="1"/>
  <c r="AK981" i="1" s="1"/>
  <c r="AV981" i="1" s="1"/>
  <c r="AJ980" i="1"/>
  <c r="AK980" i="1" s="1"/>
  <c r="AV980" i="1" s="1"/>
  <c r="AJ979" i="1"/>
  <c r="AK979" i="1" s="1"/>
  <c r="AV979" i="1" s="1"/>
  <c r="AJ978" i="1"/>
  <c r="AK978" i="1" s="1"/>
  <c r="AV978" i="1" s="1"/>
  <c r="AJ977" i="1"/>
  <c r="AK977" i="1" s="1"/>
  <c r="AV977" i="1" s="1"/>
  <c r="AJ976" i="1"/>
  <c r="AK976" i="1" s="1"/>
  <c r="AV976" i="1" s="1"/>
  <c r="AJ975" i="1"/>
  <c r="AK975" i="1" s="1"/>
  <c r="AV975" i="1" s="1"/>
  <c r="AJ974" i="1"/>
  <c r="AK974" i="1" s="1"/>
  <c r="AV974" i="1" s="1"/>
  <c r="AJ973" i="1"/>
  <c r="AK973" i="1" s="1"/>
  <c r="AV973" i="1" s="1"/>
  <c r="AJ972" i="1"/>
  <c r="AK972" i="1" s="1"/>
  <c r="AV972" i="1" s="1"/>
  <c r="AJ971" i="1"/>
  <c r="AK971" i="1" s="1"/>
  <c r="AV971" i="1" s="1"/>
  <c r="AJ970" i="1"/>
  <c r="AK970" i="1" s="1"/>
  <c r="AV970" i="1" s="1"/>
  <c r="AJ969" i="1"/>
  <c r="AK969" i="1" s="1"/>
  <c r="AV969" i="1" s="1"/>
  <c r="AJ968" i="1"/>
  <c r="AK968" i="1" s="1"/>
  <c r="AV968" i="1" s="1"/>
  <c r="AJ967" i="1"/>
  <c r="AK967" i="1" s="1"/>
  <c r="AV967" i="1" s="1"/>
  <c r="AJ966" i="1"/>
  <c r="AK966" i="1" s="1"/>
  <c r="AV966" i="1" s="1"/>
  <c r="AJ965" i="1"/>
  <c r="AK965" i="1" s="1"/>
  <c r="AV965" i="1" s="1"/>
  <c r="AJ964" i="1"/>
  <c r="AK964" i="1" s="1"/>
  <c r="AV964" i="1" s="1"/>
  <c r="AJ963" i="1"/>
  <c r="AK963" i="1" s="1"/>
  <c r="AV963" i="1" s="1"/>
  <c r="AJ962" i="1"/>
  <c r="AK962" i="1" s="1"/>
  <c r="AV962" i="1" s="1"/>
  <c r="AJ961" i="1"/>
  <c r="AK961" i="1" s="1"/>
  <c r="AV961" i="1" s="1"/>
  <c r="AJ960" i="1"/>
  <c r="AK960" i="1" s="1"/>
  <c r="AV960" i="1" s="1"/>
  <c r="AJ959" i="1"/>
  <c r="AK959" i="1" s="1"/>
  <c r="AV959" i="1" s="1"/>
  <c r="AJ958" i="1"/>
  <c r="AK958" i="1" s="1"/>
  <c r="AV958" i="1" s="1"/>
  <c r="AJ957" i="1"/>
  <c r="AK957" i="1" s="1"/>
  <c r="AV957" i="1" s="1"/>
  <c r="AJ956" i="1"/>
  <c r="AK956" i="1" s="1"/>
  <c r="AV956" i="1" s="1"/>
  <c r="AJ955" i="1"/>
  <c r="AK955" i="1" s="1"/>
  <c r="AV955" i="1" s="1"/>
  <c r="AJ954" i="1"/>
  <c r="AK954" i="1" s="1"/>
  <c r="AV954" i="1" s="1"/>
  <c r="AJ953" i="1"/>
  <c r="AK953" i="1" s="1"/>
  <c r="AV953" i="1" s="1"/>
  <c r="AJ952" i="1"/>
  <c r="AK952" i="1" s="1"/>
  <c r="AV952" i="1" s="1"/>
  <c r="AJ951" i="1"/>
  <c r="AK951" i="1" s="1"/>
  <c r="AV951" i="1" s="1"/>
  <c r="AJ950" i="1"/>
  <c r="AK950" i="1" s="1"/>
  <c r="AV950" i="1" s="1"/>
  <c r="AJ949" i="1"/>
  <c r="AK949" i="1" s="1"/>
  <c r="AV949" i="1" s="1"/>
  <c r="AJ948" i="1"/>
  <c r="AK948" i="1" s="1"/>
  <c r="AV948" i="1" s="1"/>
  <c r="AJ947" i="1"/>
  <c r="AK947" i="1" s="1"/>
  <c r="AV947" i="1" s="1"/>
  <c r="AJ946" i="1"/>
  <c r="AK946" i="1" s="1"/>
  <c r="AV946" i="1" s="1"/>
  <c r="AJ945" i="1"/>
  <c r="AK945" i="1" s="1"/>
  <c r="AV945" i="1" s="1"/>
  <c r="AJ944" i="1"/>
  <c r="AK944" i="1" s="1"/>
  <c r="AV944" i="1" s="1"/>
  <c r="AJ943" i="1"/>
  <c r="AK943" i="1" s="1"/>
  <c r="AV943" i="1" s="1"/>
  <c r="AJ942" i="1"/>
  <c r="AK942" i="1" s="1"/>
  <c r="AV942" i="1" s="1"/>
  <c r="AJ941" i="1"/>
  <c r="AK941" i="1" s="1"/>
  <c r="AV941" i="1" s="1"/>
  <c r="AJ940" i="1"/>
  <c r="AK940" i="1" s="1"/>
  <c r="AV940" i="1" s="1"/>
  <c r="AJ939" i="1"/>
  <c r="AK939" i="1" s="1"/>
  <c r="AV939" i="1" s="1"/>
  <c r="AJ938" i="1"/>
  <c r="AK938" i="1" s="1"/>
  <c r="AV938" i="1" s="1"/>
  <c r="AJ937" i="1"/>
  <c r="AK937" i="1" s="1"/>
  <c r="AV937" i="1" s="1"/>
  <c r="AJ936" i="1"/>
  <c r="AK936" i="1" s="1"/>
  <c r="AV936" i="1" s="1"/>
  <c r="AJ935" i="1"/>
  <c r="AK935" i="1" s="1"/>
  <c r="AV935" i="1" s="1"/>
  <c r="AJ934" i="1"/>
  <c r="AK934" i="1" s="1"/>
  <c r="AV934" i="1" s="1"/>
  <c r="AJ933" i="1"/>
  <c r="AK933" i="1" s="1"/>
  <c r="AV933" i="1" s="1"/>
  <c r="AJ932" i="1"/>
  <c r="AK932" i="1" s="1"/>
  <c r="AV932" i="1" s="1"/>
  <c r="AJ931" i="1"/>
  <c r="AK931" i="1" s="1"/>
  <c r="AV931" i="1" s="1"/>
  <c r="AJ930" i="1"/>
  <c r="AK930" i="1" s="1"/>
  <c r="AV930" i="1" s="1"/>
  <c r="AJ929" i="1"/>
  <c r="AK929" i="1" s="1"/>
  <c r="AV929" i="1" s="1"/>
  <c r="AJ928" i="1"/>
  <c r="AK928" i="1" s="1"/>
  <c r="AV928" i="1" s="1"/>
  <c r="AJ927" i="1"/>
  <c r="AK927" i="1" s="1"/>
  <c r="AV927" i="1" s="1"/>
  <c r="AJ926" i="1"/>
  <c r="AK926" i="1" s="1"/>
  <c r="AV926" i="1" s="1"/>
  <c r="AJ925" i="1"/>
  <c r="AK925" i="1" s="1"/>
  <c r="AV925" i="1" s="1"/>
  <c r="AJ924" i="1"/>
  <c r="AK924" i="1" s="1"/>
  <c r="AV924" i="1" s="1"/>
  <c r="AJ923" i="1"/>
  <c r="AK923" i="1" s="1"/>
  <c r="AV923" i="1" s="1"/>
  <c r="AJ922" i="1"/>
  <c r="AK922" i="1" s="1"/>
  <c r="AV922" i="1" s="1"/>
  <c r="AJ921" i="1"/>
  <c r="AK921" i="1" s="1"/>
  <c r="AV921" i="1" s="1"/>
  <c r="AJ920" i="1"/>
  <c r="AK920" i="1" s="1"/>
  <c r="AV920" i="1" s="1"/>
  <c r="AJ919" i="1"/>
  <c r="AK919" i="1" s="1"/>
  <c r="AV919" i="1" s="1"/>
  <c r="AJ918" i="1"/>
  <c r="AK918" i="1" s="1"/>
  <c r="AV918" i="1" s="1"/>
  <c r="AJ917" i="1"/>
  <c r="AK917" i="1" s="1"/>
  <c r="AV917" i="1" s="1"/>
  <c r="AJ916" i="1"/>
  <c r="AK916" i="1" s="1"/>
  <c r="AV916" i="1" s="1"/>
  <c r="AJ915" i="1"/>
  <c r="AK915" i="1" s="1"/>
  <c r="AV915" i="1" s="1"/>
  <c r="AJ914" i="1"/>
  <c r="AK914" i="1" s="1"/>
  <c r="AV914" i="1" s="1"/>
  <c r="AJ913" i="1"/>
  <c r="AK913" i="1" s="1"/>
  <c r="AV913" i="1" s="1"/>
  <c r="AJ912" i="1"/>
  <c r="AK912" i="1" s="1"/>
  <c r="AV912" i="1" s="1"/>
  <c r="AJ911" i="1"/>
  <c r="AK911" i="1" s="1"/>
  <c r="AV911" i="1" s="1"/>
  <c r="AJ910" i="1"/>
  <c r="AK910" i="1" s="1"/>
  <c r="AV910" i="1" s="1"/>
  <c r="AJ909" i="1"/>
  <c r="AK909" i="1" s="1"/>
  <c r="AV909" i="1" s="1"/>
  <c r="AJ908" i="1"/>
  <c r="AK908" i="1" s="1"/>
  <c r="AV908" i="1" s="1"/>
  <c r="AJ907" i="1"/>
  <c r="AK907" i="1" s="1"/>
  <c r="AV907" i="1" s="1"/>
  <c r="AJ906" i="1"/>
  <c r="AK906" i="1" s="1"/>
  <c r="AV906" i="1" s="1"/>
  <c r="AJ905" i="1"/>
  <c r="AK905" i="1" s="1"/>
  <c r="AV905" i="1" s="1"/>
  <c r="AJ904" i="1"/>
  <c r="AK904" i="1" s="1"/>
  <c r="AV904" i="1" s="1"/>
  <c r="AJ903" i="1"/>
  <c r="AK903" i="1" s="1"/>
  <c r="AV903" i="1" s="1"/>
  <c r="AJ902" i="1"/>
  <c r="AK902" i="1" s="1"/>
  <c r="AV902" i="1" s="1"/>
  <c r="AJ901" i="1"/>
  <c r="AK901" i="1" s="1"/>
  <c r="AV901" i="1" s="1"/>
  <c r="AJ900" i="1"/>
  <c r="AK900" i="1" s="1"/>
  <c r="AV900" i="1" s="1"/>
  <c r="AJ899" i="1"/>
  <c r="AK899" i="1" s="1"/>
  <c r="AV899" i="1" s="1"/>
  <c r="AJ898" i="1"/>
  <c r="AK898" i="1" s="1"/>
  <c r="AV898" i="1" s="1"/>
  <c r="AJ897" i="1"/>
  <c r="AK897" i="1" s="1"/>
  <c r="AV897" i="1" s="1"/>
  <c r="AJ896" i="1"/>
  <c r="AK896" i="1" s="1"/>
  <c r="AV896" i="1" s="1"/>
  <c r="AJ895" i="1"/>
  <c r="AK895" i="1" s="1"/>
  <c r="AV895" i="1" s="1"/>
  <c r="AJ894" i="1"/>
  <c r="AK894" i="1" s="1"/>
  <c r="AV894" i="1" s="1"/>
  <c r="AJ893" i="1"/>
  <c r="AK893" i="1" s="1"/>
  <c r="AV893" i="1" s="1"/>
  <c r="AJ892" i="1"/>
  <c r="AK892" i="1" s="1"/>
  <c r="AV892" i="1" s="1"/>
  <c r="AJ891" i="1"/>
  <c r="AK891" i="1" s="1"/>
  <c r="AV891" i="1" s="1"/>
  <c r="AJ890" i="1"/>
  <c r="AK890" i="1" s="1"/>
  <c r="AV890" i="1" s="1"/>
  <c r="AJ889" i="1"/>
  <c r="AK889" i="1" s="1"/>
  <c r="AV889" i="1" s="1"/>
  <c r="AJ888" i="1"/>
  <c r="AK888" i="1" s="1"/>
  <c r="AV888" i="1" s="1"/>
  <c r="AJ887" i="1"/>
  <c r="AK887" i="1" s="1"/>
  <c r="AV887" i="1" s="1"/>
  <c r="AJ886" i="1"/>
  <c r="AK886" i="1" s="1"/>
  <c r="AV886" i="1" s="1"/>
  <c r="AJ885" i="1"/>
  <c r="AK885" i="1" s="1"/>
  <c r="AV885" i="1" s="1"/>
  <c r="AJ884" i="1"/>
  <c r="AK884" i="1" s="1"/>
  <c r="AV884" i="1" s="1"/>
  <c r="AJ883" i="1"/>
  <c r="AK883" i="1" s="1"/>
  <c r="AV883" i="1" s="1"/>
  <c r="AJ882" i="1"/>
  <c r="AK882" i="1" s="1"/>
  <c r="AV882" i="1" s="1"/>
  <c r="AJ881" i="1"/>
  <c r="AK881" i="1" s="1"/>
  <c r="AV881" i="1" s="1"/>
  <c r="AJ880" i="1"/>
  <c r="AK880" i="1" s="1"/>
  <c r="AV880" i="1" s="1"/>
  <c r="AJ879" i="1"/>
  <c r="AK879" i="1" s="1"/>
  <c r="AV879" i="1" s="1"/>
  <c r="AJ878" i="1"/>
  <c r="AK878" i="1" s="1"/>
  <c r="AV878" i="1" s="1"/>
  <c r="AJ877" i="1"/>
  <c r="AK877" i="1" s="1"/>
  <c r="AV877" i="1" s="1"/>
  <c r="AJ876" i="1"/>
  <c r="AK876" i="1" s="1"/>
  <c r="AV876" i="1" s="1"/>
  <c r="AJ875" i="1"/>
  <c r="AK875" i="1" s="1"/>
  <c r="AV875" i="1" s="1"/>
  <c r="AJ874" i="1"/>
  <c r="AK874" i="1" s="1"/>
  <c r="AV874" i="1" s="1"/>
  <c r="AJ873" i="1"/>
  <c r="AK873" i="1" s="1"/>
  <c r="AV873" i="1" s="1"/>
  <c r="AJ872" i="1"/>
  <c r="AK872" i="1" s="1"/>
  <c r="AV872" i="1" s="1"/>
  <c r="AJ871" i="1"/>
  <c r="AK871" i="1" s="1"/>
  <c r="AV871" i="1" s="1"/>
  <c r="AJ870" i="1"/>
  <c r="AK870" i="1" s="1"/>
  <c r="AV870" i="1" s="1"/>
  <c r="AJ869" i="1"/>
  <c r="AK869" i="1" s="1"/>
  <c r="AV869" i="1" s="1"/>
  <c r="AJ868" i="1"/>
  <c r="AK868" i="1" s="1"/>
  <c r="AV868" i="1" s="1"/>
  <c r="AJ867" i="1"/>
  <c r="AK867" i="1" s="1"/>
  <c r="AV867" i="1" s="1"/>
  <c r="AJ866" i="1"/>
  <c r="AK866" i="1" s="1"/>
  <c r="AV866" i="1" s="1"/>
  <c r="AJ865" i="1"/>
  <c r="AK865" i="1" s="1"/>
  <c r="AV865" i="1" s="1"/>
  <c r="AJ864" i="1"/>
  <c r="AK864" i="1" s="1"/>
  <c r="AV864" i="1" s="1"/>
  <c r="AJ863" i="1"/>
  <c r="AK863" i="1" s="1"/>
  <c r="AV863" i="1" s="1"/>
  <c r="AJ862" i="1"/>
  <c r="AK862" i="1" s="1"/>
  <c r="AV862" i="1" s="1"/>
  <c r="AJ861" i="1"/>
  <c r="AK861" i="1" s="1"/>
  <c r="AV861" i="1" s="1"/>
  <c r="AJ860" i="1"/>
  <c r="AK860" i="1" s="1"/>
  <c r="AV860" i="1" s="1"/>
  <c r="AJ859" i="1"/>
  <c r="AK859" i="1" s="1"/>
  <c r="AV859" i="1" s="1"/>
  <c r="AJ858" i="1"/>
  <c r="AK858" i="1" s="1"/>
  <c r="AV858" i="1" s="1"/>
  <c r="AJ857" i="1"/>
  <c r="AK857" i="1" s="1"/>
  <c r="AV857" i="1" s="1"/>
  <c r="AJ856" i="1"/>
  <c r="AK856" i="1" s="1"/>
  <c r="AV856" i="1" s="1"/>
  <c r="AJ855" i="1"/>
  <c r="AK855" i="1" s="1"/>
  <c r="AV855" i="1" s="1"/>
  <c r="AJ854" i="1"/>
  <c r="AK854" i="1" s="1"/>
  <c r="AV854" i="1" s="1"/>
  <c r="AJ853" i="1"/>
  <c r="AK853" i="1" s="1"/>
  <c r="AV853" i="1" s="1"/>
  <c r="AJ852" i="1"/>
  <c r="AK852" i="1" s="1"/>
  <c r="AV852" i="1" s="1"/>
  <c r="AJ851" i="1"/>
  <c r="AK851" i="1" s="1"/>
  <c r="AV851" i="1" s="1"/>
  <c r="AJ850" i="1"/>
  <c r="AK850" i="1" s="1"/>
  <c r="AV850" i="1" s="1"/>
  <c r="AJ849" i="1"/>
  <c r="AK849" i="1" s="1"/>
  <c r="AV849" i="1" s="1"/>
  <c r="AJ848" i="1"/>
  <c r="AK848" i="1" s="1"/>
  <c r="AV848" i="1" s="1"/>
  <c r="AJ847" i="1"/>
  <c r="AK847" i="1" s="1"/>
  <c r="AV847" i="1" s="1"/>
  <c r="AJ846" i="1"/>
  <c r="AK846" i="1" s="1"/>
  <c r="AV846" i="1" s="1"/>
  <c r="AJ845" i="1"/>
  <c r="AK845" i="1" s="1"/>
  <c r="AV845" i="1" s="1"/>
  <c r="AJ844" i="1"/>
  <c r="AK844" i="1" s="1"/>
  <c r="AV844" i="1" s="1"/>
  <c r="AJ843" i="1"/>
  <c r="AK843" i="1" s="1"/>
  <c r="AV843" i="1" s="1"/>
  <c r="AJ842" i="1"/>
  <c r="AK842" i="1" s="1"/>
  <c r="AV842" i="1" s="1"/>
  <c r="AJ841" i="1"/>
  <c r="AK841" i="1" s="1"/>
  <c r="AV841" i="1" s="1"/>
  <c r="AJ840" i="1"/>
  <c r="AK840" i="1" s="1"/>
  <c r="AV840" i="1" s="1"/>
  <c r="AJ839" i="1"/>
  <c r="AK839" i="1" s="1"/>
  <c r="AV839" i="1" s="1"/>
  <c r="AJ838" i="1"/>
  <c r="AK838" i="1" s="1"/>
  <c r="AV838" i="1" s="1"/>
  <c r="AJ837" i="1"/>
  <c r="AK837" i="1" s="1"/>
  <c r="AV837" i="1" s="1"/>
  <c r="AJ836" i="1"/>
  <c r="AK836" i="1" s="1"/>
  <c r="AV836" i="1" s="1"/>
  <c r="AJ835" i="1"/>
  <c r="AK835" i="1" s="1"/>
  <c r="AV835" i="1" s="1"/>
  <c r="AJ834" i="1"/>
  <c r="AK834" i="1" s="1"/>
  <c r="AV834" i="1" s="1"/>
  <c r="AJ833" i="1"/>
  <c r="AK833" i="1" s="1"/>
  <c r="AV833" i="1" s="1"/>
  <c r="AJ832" i="1"/>
  <c r="AK832" i="1" s="1"/>
  <c r="AV832" i="1" s="1"/>
  <c r="AJ831" i="1"/>
  <c r="AK831" i="1" s="1"/>
  <c r="AV831" i="1" s="1"/>
  <c r="AJ830" i="1"/>
  <c r="AK830" i="1" s="1"/>
  <c r="AV830" i="1" s="1"/>
  <c r="AJ829" i="1"/>
  <c r="AK829" i="1" s="1"/>
  <c r="AV829" i="1" s="1"/>
  <c r="AJ828" i="1"/>
  <c r="AK828" i="1" s="1"/>
  <c r="AV828" i="1" s="1"/>
  <c r="AJ827" i="1"/>
  <c r="AK827" i="1" s="1"/>
  <c r="AV827" i="1" s="1"/>
  <c r="AJ826" i="1"/>
  <c r="AK826" i="1" s="1"/>
  <c r="AV826" i="1" s="1"/>
  <c r="AJ825" i="1"/>
  <c r="AK825" i="1" s="1"/>
  <c r="AV825" i="1" s="1"/>
  <c r="AJ824" i="1"/>
  <c r="AK824" i="1" s="1"/>
  <c r="AV824" i="1" s="1"/>
  <c r="AJ823" i="1"/>
  <c r="AK823" i="1" s="1"/>
  <c r="AV823" i="1" s="1"/>
  <c r="AJ822" i="1"/>
  <c r="AK822" i="1" s="1"/>
  <c r="AV822" i="1" s="1"/>
  <c r="AJ821" i="1"/>
  <c r="AK821" i="1" s="1"/>
  <c r="AV821" i="1" s="1"/>
  <c r="AJ820" i="1"/>
  <c r="AK820" i="1" s="1"/>
  <c r="AV820" i="1" s="1"/>
  <c r="AJ819" i="1"/>
  <c r="AK819" i="1" s="1"/>
  <c r="AV819" i="1" s="1"/>
  <c r="AJ818" i="1"/>
  <c r="AK818" i="1" s="1"/>
  <c r="AV818" i="1" s="1"/>
  <c r="AJ817" i="1"/>
  <c r="AK817" i="1" s="1"/>
  <c r="AV817" i="1" s="1"/>
  <c r="AJ816" i="1"/>
  <c r="AK816" i="1" s="1"/>
  <c r="AV816" i="1" s="1"/>
  <c r="AJ815" i="1"/>
  <c r="AK815" i="1" s="1"/>
  <c r="AV815" i="1" s="1"/>
  <c r="AJ814" i="1"/>
  <c r="AK814" i="1" s="1"/>
  <c r="AV814" i="1" s="1"/>
  <c r="AJ813" i="1"/>
  <c r="AK813" i="1" s="1"/>
  <c r="AV813" i="1" s="1"/>
  <c r="AJ812" i="1"/>
  <c r="AK812" i="1" s="1"/>
  <c r="AV812" i="1" s="1"/>
  <c r="AJ811" i="1"/>
  <c r="AK811" i="1" s="1"/>
  <c r="AV811" i="1" s="1"/>
  <c r="AJ810" i="1"/>
  <c r="AK810" i="1" s="1"/>
  <c r="AV810" i="1" s="1"/>
  <c r="AJ809" i="1"/>
  <c r="AK809" i="1" s="1"/>
  <c r="AV809" i="1" s="1"/>
  <c r="AJ808" i="1"/>
  <c r="AK808" i="1" s="1"/>
  <c r="AV808" i="1" s="1"/>
  <c r="AJ807" i="1"/>
  <c r="AK807" i="1" s="1"/>
  <c r="AV807" i="1" s="1"/>
  <c r="AJ806" i="1"/>
  <c r="AK806" i="1" s="1"/>
  <c r="AV806" i="1" s="1"/>
  <c r="AJ805" i="1"/>
  <c r="AK805" i="1" s="1"/>
  <c r="AV805" i="1" s="1"/>
  <c r="AJ804" i="1"/>
  <c r="AK804" i="1" s="1"/>
  <c r="AV804" i="1" s="1"/>
  <c r="AJ803" i="1"/>
  <c r="AK803" i="1" s="1"/>
  <c r="AV803" i="1" s="1"/>
  <c r="AJ802" i="1"/>
  <c r="AK802" i="1" s="1"/>
  <c r="AV802" i="1" s="1"/>
  <c r="AJ801" i="1"/>
  <c r="AK801" i="1" s="1"/>
  <c r="AV801" i="1" s="1"/>
  <c r="AJ800" i="1"/>
  <c r="AK800" i="1" s="1"/>
  <c r="AV800" i="1" s="1"/>
  <c r="AJ799" i="1"/>
  <c r="AK799" i="1" s="1"/>
  <c r="AV799" i="1" s="1"/>
  <c r="AJ798" i="1"/>
  <c r="AK798" i="1" s="1"/>
  <c r="AV798" i="1" s="1"/>
  <c r="AJ797" i="1"/>
  <c r="AK797" i="1" s="1"/>
  <c r="AV797" i="1" s="1"/>
  <c r="AJ796" i="1"/>
  <c r="AK796" i="1" s="1"/>
  <c r="AV796" i="1" s="1"/>
  <c r="AJ795" i="1"/>
  <c r="AK795" i="1" s="1"/>
  <c r="AV795" i="1" s="1"/>
  <c r="AJ794" i="1"/>
  <c r="AK794" i="1" s="1"/>
  <c r="AV794" i="1" s="1"/>
  <c r="AJ793" i="1"/>
  <c r="AK793" i="1" s="1"/>
  <c r="AV793" i="1" s="1"/>
  <c r="AJ792" i="1"/>
  <c r="AK792" i="1" s="1"/>
  <c r="AV792" i="1" s="1"/>
  <c r="AJ791" i="1"/>
  <c r="AK791" i="1" s="1"/>
  <c r="AV791" i="1" s="1"/>
  <c r="AJ790" i="1"/>
  <c r="AK790" i="1" s="1"/>
  <c r="AV790" i="1" s="1"/>
  <c r="AJ789" i="1"/>
  <c r="AK789" i="1" s="1"/>
  <c r="AV789" i="1" s="1"/>
  <c r="AJ788" i="1"/>
  <c r="AK788" i="1" s="1"/>
  <c r="AV788" i="1" s="1"/>
  <c r="AJ787" i="1"/>
  <c r="AK787" i="1" s="1"/>
  <c r="AV787" i="1" s="1"/>
  <c r="AJ786" i="1"/>
  <c r="AK786" i="1" s="1"/>
  <c r="AV786" i="1" s="1"/>
  <c r="AJ785" i="1"/>
  <c r="AK785" i="1" s="1"/>
  <c r="AV785" i="1" s="1"/>
  <c r="AJ784" i="1"/>
  <c r="AK784" i="1" s="1"/>
  <c r="AV784" i="1" s="1"/>
  <c r="AJ783" i="1"/>
  <c r="AK783" i="1" s="1"/>
  <c r="AV783" i="1" s="1"/>
  <c r="AJ782" i="1"/>
  <c r="AK782" i="1" s="1"/>
  <c r="AV782" i="1" s="1"/>
  <c r="AJ781" i="1"/>
  <c r="AK781" i="1" s="1"/>
  <c r="AV781" i="1" s="1"/>
  <c r="AJ780" i="1"/>
  <c r="AK780" i="1" s="1"/>
  <c r="AV780" i="1" s="1"/>
  <c r="AJ779" i="1"/>
  <c r="AK779" i="1" s="1"/>
  <c r="AV779" i="1" s="1"/>
  <c r="AJ778" i="1"/>
  <c r="AK778" i="1" s="1"/>
  <c r="AV778" i="1" s="1"/>
  <c r="AJ777" i="1"/>
  <c r="AK777" i="1" s="1"/>
  <c r="AV777" i="1" s="1"/>
  <c r="AJ776" i="1"/>
  <c r="AK776" i="1" s="1"/>
  <c r="AV776" i="1" s="1"/>
  <c r="AJ775" i="1"/>
  <c r="AK775" i="1" s="1"/>
  <c r="AV775" i="1" s="1"/>
  <c r="AJ774" i="1"/>
  <c r="AK774" i="1" s="1"/>
  <c r="AV774" i="1" s="1"/>
  <c r="AJ773" i="1"/>
  <c r="AK773" i="1" s="1"/>
  <c r="AV773" i="1" s="1"/>
  <c r="AJ772" i="1"/>
  <c r="AK772" i="1" s="1"/>
  <c r="AV772" i="1" s="1"/>
  <c r="AJ771" i="1"/>
  <c r="AK771" i="1" s="1"/>
  <c r="AV771" i="1" s="1"/>
  <c r="AJ770" i="1"/>
  <c r="AK770" i="1" s="1"/>
  <c r="AV770" i="1" s="1"/>
  <c r="AJ769" i="1"/>
  <c r="AK769" i="1" s="1"/>
  <c r="AV769" i="1" s="1"/>
  <c r="AJ768" i="1"/>
  <c r="AK768" i="1" s="1"/>
  <c r="AV768" i="1" s="1"/>
  <c r="AJ767" i="1"/>
  <c r="AK767" i="1" s="1"/>
  <c r="AV767" i="1" s="1"/>
  <c r="AJ766" i="1"/>
  <c r="AK766" i="1" s="1"/>
  <c r="AV766" i="1" s="1"/>
  <c r="AJ765" i="1"/>
  <c r="AK765" i="1" s="1"/>
  <c r="AV765" i="1" s="1"/>
  <c r="AJ764" i="1"/>
  <c r="AK764" i="1" s="1"/>
  <c r="AV764" i="1" s="1"/>
  <c r="AJ763" i="1"/>
  <c r="AK763" i="1" s="1"/>
  <c r="AV763" i="1" s="1"/>
  <c r="AJ762" i="1"/>
  <c r="AK762" i="1" s="1"/>
  <c r="AV762" i="1" s="1"/>
  <c r="AJ761" i="1"/>
  <c r="AK761" i="1" s="1"/>
  <c r="AV761" i="1" s="1"/>
  <c r="AJ760" i="1"/>
  <c r="AK760" i="1" s="1"/>
  <c r="AV760" i="1" s="1"/>
  <c r="AJ759" i="1"/>
  <c r="AK759" i="1" s="1"/>
  <c r="AV759" i="1" s="1"/>
  <c r="AJ758" i="1"/>
  <c r="AK758" i="1" s="1"/>
  <c r="AV758" i="1" s="1"/>
  <c r="AJ757" i="1"/>
  <c r="AK757" i="1" s="1"/>
  <c r="AV757" i="1" s="1"/>
  <c r="AJ756" i="1"/>
  <c r="AK756" i="1" s="1"/>
  <c r="AV756" i="1" s="1"/>
  <c r="AJ755" i="1"/>
  <c r="AK755" i="1" s="1"/>
  <c r="AV755" i="1" s="1"/>
  <c r="AJ754" i="1"/>
  <c r="AK754" i="1" s="1"/>
  <c r="AV754" i="1" s="1"/>
  <c r="AJ753" i="1"/>
  <c r="AK753" i="1" s="1"/>
  <c r="AV753" i="1" s="1"/>
  <c r="AJ752" i="1"/>
  <c r="AK752" i="1" s="1"/>
  <c r="AV752" i="1" s="1"/>
  <c r="AJ751" i="1"/>
  <c r="AK751" i="1" s="1"/>
  <c r="AV751" i="1" s="1"/>
  <c r="AJ750" i="1"/>
  <c r="AK750" i="1" s="1"/>
  <c r="AV750" i="1" s="1"/>
  <c r="AJ749" i="1"/>
  <c r="AK749" i="1" s="1"/>
  <c r="AV749" i="1" s="1"/>
  <c r="AJ748" i="1"/>
  <c r="AK748" i="1" s="1"/>
  <c r="AV748" i="1" s="1"/>
  <c r="AJ747" i="1"/>
  <c r="AK747" i="1" s="1"/>
  <c r="AV747" i="1" s="1"/>
  <c r="AJ746" i="1"/>
  <c r="AK746" i="1" s="1"/>
  <c r="AV746" i="1" s="1"/>
  <c r="AJ745" i="1"/>
  <c r="AK745" i="1" s="1"/>
  <c r="AV745" i="1" s="1"/>
  <c r="AJ744" i="1"/>
  <c r="AK744" i="1" s="1"/>
  <c r="AV744" i="1" s="1"/>
  <c r="AJ743" i="1"/>
  <c r="AK743" i="1" s="1"/>
  <c r="AV743" i="1" s="1"/>
  <c r="AJ742" i="1"/>
  <c r="AK742" i="1" s="1"/>
  <c r="AV742" i="1" s="1"/>
  <c r="AJ741" i="1"/>
  <c r="AK741" i="1" s="1"/>
  <c r="AV741" i="1" s="1"/>
  <c r="AJ740" i="1"/>
  <c r="AK740" i="1" s="1"/>
  <c r="AV740" i="1" s="1"/>
  <c r="AJ739" i="1"/>
  <c r="AK739" i="1" s="1"/>
  <c r="AV739" i="1" s="1"/>
  <c r="AJ738" i="1"/>
  <c r="AK738" i="1" s="1"/>
  <c r="AV738" i="1" s="1"/>
  <c r="AJ737" i="1"/>
  <c r="AK737" i="1" s="1"/>
  <c r="AV737" i="1" s="1"/>
  <c r="AJ736" i="1"/>
  <c r="AK736" i="1" s="1"/>
  <c r="AV736" i="1" s="1"/>
  <c r="AJ735" i="1"/>
  <c r="AK735" i="1" s="1"/>
  <c r="AV735" i="1" s="1"/>
  <c r="AJ734" i="1"/>
  <c r="AK734" i="1" s="1"/>
  <c r="AV734" i="1" s="1"/>
  <c r="AJ733" i="1"/>
  <c r="AK733" i="1" s="1"/>
  <c r="AV733" i="1" s="1"/>
  <c r="AJ732" i="1"/>
  <c r="AK732" i="1" s="1"/>
  <c r="AV732" i="1" s="1"/>
  <c r="AJ731" i="1"/>
  <c r="AK731" i="1" s="1"/>
  <c r="AV731" i="1" s="1"/>
  <c r="AJ730" i="1"/>
  <c r="AK730" i="1" s="1"/>
  <c r="AV730" i="1" s="1"/>
  <c r="AJ729" i="1"/>
  <c r="AK729" i="1" s="1"/>
  <c r="AV729" i="1" s="1"/>
  <c r="AJ728" i="1"/>
  <c r="AK728" i="1" s="1"/>
  <c r="AV728" i="1" s="1"/>
  <c r="AJ727" i="1"/>
  <c r="AK727" i="1" s="1"/>
  <c r="AV727" i="1" s="1"/>
  <c r="AJ726" i="1"/>
  <c r="AK726" i="1" s="1"/>
  <c r="AV726" i="1" s="1"/>
  <c r="AJ725" i="1"/>
  <c r="AK725" i="1" s="1"/>
  <c r="AV725" i="1" s="1"/>
  <c r="AJ724" i="1"/>
  <c r="AK724" i="1" s="1"/>
  <c r="AV724" i="1" s="1"/>
  <c r="AJ723" i="1"/>
  <c r="AK723" i="1" s="1"/>
  <c r="AV723" i="1" s="1"/>
  <c r="AJ722" i="1"/>
  <c r="AK722" i="1" s="1"/>
  <c r="AV722" i="1" s="1"/>
  <c r="AJ721" i="1"/>
  <c r="AK721" i="1" s="1"/>
  <c r="AV721" i="1" s="1"/>
  <c r="AJ720" i="1"/>
  <c r="AK720" i="1" s="1"/>
  <c r="AV720" i="1" s="1"/>
  <c r="AJ719" i="1"/>
  <c r="AK719" i="1" s="1"/>
  <c r="AV719" i="1" s="1"/>
  <c r="AJ718" i="1"/>
  <c r="AK718" i="1" s="1"/>
  <c r="AV718" i="1" s="1"/>
  <c r="AJ717" i="1"/>
  <c r="AK717" i="1" s="1"/>
  <c r="AV717" i="1" s="1"/>
  <c r="AJ716" i="1"/>
  <c r="AK716" i="1" s="1"/>
  <c r="AV716" i="1" s="1"/>
  <c r="AJ715" i="1"/>
  <c r="AK715" i="1" s="1"/>
  <c r="AV715" i="1" s="1"/>
  <c r="AJ714" i="1"/>
  <c r="AK714" i="1" s="1"/>
  <c r="AV714" i="1" s="1"/>
  <c r="AJ713" i="1"/>
  <c r="AK713" i="1" s="1"/>
  <c r="AV713" i="1" s="1"/>
  <c r="AJ712" i="1"/>
  <c r="AK712" i="1" s="1"/>
  <c r="AV712" i="1" s="1"/>
  <c r="AJ711" i="1"/>
  <c r="AK711" i="1" s="1"/>
  <c r="AV711" i="1" s="1"/>
  <c r="AJ710" i="1"/>
  <c r="AK710" i="1" s="1"/>
  <c r="AV710" i="1" s="1"/>
  <c r="AJ709" i="1"/>
  <c r="AK709" i="1" s="1"/>
  <c r="AV709" i="1" s="1"/>
  <c r="AJ708" i="1"/>
  <c r="AK708" i="1" s="1"/>
  <c r="AV708" i="1" s="1"/>
  <c r="AJ707" i="1"/>
  <c r="AK707" i="1" s="1"/>
  <c r="AV707" i="1" s="1"/>
  <c r="AJ706" i="1"/>
  <c r="AK706" i="1" s="1"/>
  <c r="AV706" i="1" s="1"/>
  <c r="AJ705" i="1"/>
  <c r="AK705" i="1" s="1"/>
  <c r="AV705" i="1" s="1"/>
  <c r="AJ704" i="1"/>
  <c r="AK704" i="1" s="1"/>
  <c r="AV704" i="1" s="1"/>
  <c r="AJ703" i="1"/>
  <c r="AK703" i="1" s="1"/>
  <c r="AV703" i="1" s="1"/>
  <c r="AJ702" i="1"/>
  <c r="AK702" i="1" s="1"/>
  <c r="AV702" i="1" s="1"/>
  <c r="AJ701" i="1"/>
  <c r="AK701" i="1" s="1"/>
  <c r="AV701" i="1" s="1"/>
  <c r="AJ700" i="1"/>
  <c r="AK700" i="1" s="1"/>
  <c r="AV700" i="1" s="1"/>
  <c r="AJ699" i="1"/>
  <c r="AK699" i="1" s="1"/>
  <c r="AV699" i="1" s="1"/>
  <c r="AJ698" i="1"/>
  <c r="AK698" i="1" s="1"/>
  <c r="AV698" i="1" s="1"/>
  <c r="AJ697" i="1"/>
  <c r="AK697" i="1" s="1"/>
  <c r="AV697" i="1" s="1"/>
  <c r="AJ696" i="1"/>
  <c r="AK696" i="1" s="1"/>
  <c r="AV696" i="1" s="1"/>
  <c r="AJ695" i="1"/>
  <c r="AK695" i="1" s="1"/>
  <c r="AV695" i="1" s="1"/>
  <c r="AJ694" i="1"/>
  <c r="AK694" i="1" s="1"/>
  <c r="AV694" i="1" s="1"/>
  <c r="AJ693" i="1"/>
  <c r="AK693" i="1" s="1"/>
  <c r="AV693" i="1" s="1"/>
  <c r="AJ692" i="1"/>
  <c r="AK692" i="1" s="1"/>
  <c r="AV692" i="1" s="1"/>
  <c r="AJ691" i="1"/>
  <c r="AK691" i="1" s="1"/>
  <c r="AV691" i="1" s="1"/>
  <c r="AJ690" i="1"/>
  <c r="AK690" i="1" s="1"/>
  <c r="AV690" i="1" s="1"/>
  <c r="AJ689" i="1"/>
  <c r="AK689" i="1" s="1"/>
  <c r="AV689" i="1" s="1"/>
  <c r="AJ688" i="1"/>
  <c r="AK688" i="1" s="1"/>
  <c r="AV688" i="1" s="1"/>
  <c r="AJ687" i="1"/>
  <c r="AK687" i="1" s="1"/>
  <c r="AV687" i="1" s="1"/>
  <c r="AJ686" i="1"/>
  <c r="AK686" i="1" s="1"/>
  <c r="AV686" i="1" s="1"/>
  <c r="AJ685" i="1"/>
  <c r="AK685" i="1" s="1"/>
  <c r="AV685" i="1" s="1"/>
  <c r="AJ684" i="1"/>
  <c r="AK684" i="1" s="1"/>
  <c r="AV684" i="1" s="1"/>
  <c r="AJ683" i="1"/>
  <c r="AK683" i="1" s="1"/>
  <c r="AV683" i="1" s="1"/>
  <c r="AJ682" i="1"/>
  <c r="AK682" i="1" s="1"/>
  <c r="AV682" i="1" s="1"/>
  <c r="AJ681" i="1"/>
  <c r="AK681" i="1" s="1"/>
  <c r="AV681" i="1" s="1"/>
  <c r="AJ680" i="1"/>
  <c r="AK680" i="1" s="1"/>
  <c r="AV680" i="1" s="1"/>
  <c r="AJ679" i="1"/>
  <c r="AK679" i="1" s="1"/>
  <c r="AV679" i="1" s="1"/>
  <c r="AJ678" i="1"/>
  <c r="AK678" i="1" s="1"/>
  <c r="AV678" i="1" s="1"/>
  <c r="AJ677" i="1"/>
  <c r="AK677" i="1" s="1"/>
  <c r="AV677" i="1" s="1"/>
  <c r="AJ676" i="1"/>
  <c r="AK676" i="1" s="1"/>
  <c r="AV676" i="1" s="1"/>
  <c r="AJ675" i="1"/>
  <c r="AK675" i="1" s="1"/>
  <c r="AV675" i="1" s="1"/>
  <c r="AJ674" i="1"/>
  <c r="AK674" i="1" s="1"/>
  <c r="AV674" i="1" s="1"/>
  <c r="AJ673" i="1"/>
  <c r="AK673" i="1" s="1"/>
  <c r="AV673" i="1" s="1"/>
  <c r="AJ672" i="1"/>
  <c r="AK672" i="1" s="1"/>
  <c r="AV672" i="1" s="1"/>
  <c r="AJ671" i="1"/>
  <c r="AK671" i="1" s="1"/>
  <c r="AV671" i="1" s="1"/>
  <c r="AJ670" i="1"/>
  <c r="AK670" i="1" s="1"/>
  <c r="AV670" i="1" s="1"/>
  <c r="AJ669" i="1"/>
  <c r="AK669" i="1" s="1"/>
  <c r="AV669" i="1" s="1"/>
  <c r="AJ668" i="1"/>
  <c r="AK668" i="1" s="1"/>
  <c r="AV668" i="1" s="1"/>
  <c r="AJ667" i="1"/>
  <c r="AK667" i="1" s="1"/>
  <c r="AV667" i="1" s="1"/>
  <c r="AJ666" i="1"/>
  <c r="AK666" i="1" s="1"/>
  <c r="AV666" i="1" s="1"/>
  <c r="AJ665" i="1"/>
  <c r="AK665" i="1" s="1"/>
  <c r="AV665" i="1" s="1"/>
  <c r="AJ664" i="1"/>
  <c r="AK664" i="1" s="1"/>
  <c r="AV664" i="1" s="1"/>
  <c r="AJ663" i="1"/>
  <c r="AK663" i="1" s="1"/>
  <c r="AV663" i="1" s="1"/>
  <c r="AJ662" i="1"/>
  <c r="AK662" i="1" s="1"/>
  <c r="AV662" i="1" s="1"/>
  <c r="AJ661" i="1"/>
  <c r="AK661" i="1" s="1"/>
  <c r="AV661" i="1" s="1"/>
  <c r="AJ660" i="1"/>
  <c r="AK660" i="1" s="1"/>
  <c r="AV660" i="1" s="1"/>
  <c r="AJ659" i="1"/>
  <c r="AK659" i="1" s="1"/>
  <c r="AV659" i="1" s="1"/>
  <c r="AJ658" i="1"/>
  <c r="AK658" i="1" s="1"/>
  <c r="AV658" i="1" s="1"/>
  <c r="AJ657" i="1"/>
  <c r="AK657" i="1" s="1"/>
  <c r="AV657" i="1" s="1"/>
  <c r="AJ656" i="1"/>
  <c r="AK656" i="1" s="1"/>
  <c r="AV656" i="1" s="1"/>
  <c r="AJ655" i="1"/>
  <c r="AK655" i="1" s="1"/>
  <c r="AV655" i="1" s="1"/>
  <c r="AJ654" i="1"/>
  <c r="AK654" i="1" s="1"/>
  <c r="AV654" i="1" s="1"/>
  <c r="AJ653" i="1"/>
  <c r="AK653" i="1" s="1"/>
  <c r="AV653" i="1" s="1"/>
  <c r="AJ652" i="1"/>
  <c r="AK652" i="1" s="1"/>
  <c r="AV652" i="1" s="1"/>
  <c r="AJ651" i="1"/>
  <c r="AK651" i="1" s="1"/>
  <c r="AV651" i="1" s="1"/>
  <c r="AJ650" i="1"/>
  <c r="AK650" i="1" s="1"/>
  <c r="AV650" i="1" s="1"/>
  <c r="AJ649" i="1"/>
  <c r="AK649" i="1" s="1"/>
  <c r="AV649" i="1" s="1"/>
  <c r="AJ648" i="1"/>
  <c r="AK648" i="1" s="1"/>
  <c r="AV648" i="1" s="1"/>
  <c r="AJ647" i="1"/>
  <c r="AK647" i="1" s="1"/>
  <c r="AV647" i="1" s="1"/>
  <c r="AJ646" i="1"/>
  <c r="AK646" i="1" s="1"/>
  <c r="AV646" i="1" s="1"/>
  <c r="AJ645" i="1"/>
  <c r="AK645" i="1" s="1"/>
  <c r="AV645" i="1" s="1"/>
  <c r="AJ644" i="1"/>
  <c r="AK644" i="1" s="1"/>
  <c r="AV644" i="1" s="1"/>
  <c r="AJ643" i="1"/>
  <c r="AK643" i="1" s="1"/>
  <c r="AV643" i="1" s="1"/>
  <c r="AJ642" i="1"/>
  <c r="AK642" i="1" s="1"/>
  <c r="AV642" i="1" s="1"/>
  <c r="AJ641" i="1"/>
  <c r="AK641" i="1" s="1"/>
  <c r="AV641" i="1" s="1"/>
  <c r="AJ640" i="1"/>
  <c r="AK640" i="1" s="1"/>
  <c r="AV640" i="1" s="1"/>
  <c r="AJ639" i="1"/>
  <c r="AK639" i="1" s="1"/>
  <c r="AV639" i="1" s="1"/>
  <c r="AJ638" i="1"/>
  <c r="AK638" i="1" s="1"/>
  <c r="AV638" i="1" s="1"/>
  <c r="AJ637" i="1"/>
  <c r="AK637" i="1" s="1"/>
  <c r="AV637" i="1" s="1"/>
  <c r="AJ636" i="1"/>
  <c r="AK636" i="1" s="1"/>
  <c r="AV636" i="1" s="1"/>
  <c r="AJ635" i="1"/>
  <c r="AK635" i="1" s="1"/>
  <c r="AV635" i="1" s="1"/>
  <c r="AJ634" i="1"/>
  <c r="AK634" i="1" s="1"/>
  <c r="AV634" i="1" s="1"/>
  <c r="AJ633" i="1"/>
  <c r="AK633" i="1" s="1"/>
  <c r="AV633" i="1" s="1"/>
  <c r="AJ632" i="1"/>
  <c r="AK632" i="1" s="1"/>
  <c r="AV632" i="1" s="1"/>
  <c r="AJ631" i="1"/>
  <c r="AK631" i="1" s="1"/>
  <c r="AV631" i="1" s="1"/>
  <c r="AJ630" i="1"/>
  <c r="AK630" i="1" s="1"/>
  <c r="AV630" i="1" s="1"/>
  <c r="AJ629" i="1"/>
  <c r="AK629" i="1" s="1"/>
  <c r="AV629" i="1" s="1"/>
  <c r="AJ628" i="1"/>
  <c r="AK628" i="1" s="1"/>
  <c r="AV628" i="1" s="1"/>
  <c r="AJ627" i="1"/>
  <c r="AK627" i="1" s="1"/>
  <c r="AV627" i="1" s="1"/>
  <c r="AJ626" i="1"/>
  <c r="AK626" i="1" s="1"/>
  <c r="AV626" i="1" s="1"/>
  <c r="AJ625" i="1"/>
  <c r="AK625" i="1" s="1"/>
  <c r="AV625" i="1" s="1"/>
  <c r="AJ624" i="1"/>
  <c r="AK624" i="1" s="1"/>
  <c r="AV624" i="1" s="1"/>
  <c r="AJ623" i="1"/>
  <c r="AK623" i="1" s="1"/>
  <c r="AV623" i="1" s="1"/>
  <c r="AJ622" i="1"/>
  <c r="AK622" i="1" s="1"/>
  <c r="AV622" i="1" s="1"/>
  <c r="AJ621" i="1"/>
  <c r="AK621" i="1" s="1"/>
  <c r="AV621" i="1" s="1"/>
  <c r="AJ620" i="1"/>
  <c r="AK620" i="1" s="1"/>
  <c r="AV620" i="1" s="1"/>
  <c r="AJ619" i="1"/>
  <c r="AK619" i="1" s="1"/>
  <c r="AV619" i="1" s="1"/>
  <c r="AJ618" i="1"/>
  <c r="AK618" i="1" s="1"/>
  <c r="AV618" i="1" s="1"/>
  <c r="AJ617" i="1"/>
  <c r="AK617" i="1" s="1"/>
  <c r="AV617" i="1" s="1"/>
  <c r="AJ616" i="1"/>
  <c r="AK616" i="1" s="1"/>
  <c r="AV616" i="1" s="1"/>
  <c r="AJ615" i="1"/>
  <c r="AK615" i="1" s="1"/>
  <c r="AV615" i="1" s="1"/>
  <c r="AJ614" i="1"/>
  <c r="AK614" i="1" s="1"/>
  <c r="AV614" i="1" s="1"/>
  <c r="AJ613" i="1"/>
  <c r="AK613" i="1" s="1"/>
  <c r="AV613" i="1" s="1"/>
  <c r="AJ612" i="1"/>
  <c r="AK612" i="1" s="1"/>
  <c r="AV612" i="1" s="1"/>
  <c r="AJ611" i="1"/>
  <c r="AK611" i="1" s="1"/>
  <c r="AV611" i="1" s="1"/>
  <c r="AJ610" i="1"/>
  <c r="AK610" i="1" s="1"/>
  <c r="AV610" i="1" s="1"/>
  <c r="AJ609" i="1"/>
  <c r="AK609" i="1" s="1"/>
  <c r="AV609" i="1" s="1"/>
  <c r="AJ608" i="1"/>
  <c r="AK608" i="1" s="1"/>
  <c r="AV608" i="1" s="1"/>
  <c r="AJ607" i="1"/>
  <c r="AK607" i="1" s="1"/>
  <c r="AV607" i="1" s="1"/>
  <c r="AJ606" i="1"/>
  <c r="AK606" i="1" s="1"/>
  <c r="AV606" i="1" s="1"/>
  <c r="AJ605" i="1"/>
  <c r="AK605" i="1" s="1"/>
  <c r="AV605" i="1" s="1"/>
  <c r="AJ604" i="1"/>
  <c r="AK604" i="1" s="1"/>
  <c r="AV604" i="1" s="1"/>
  <c r="AJ603" i="1"/>
  <c r="AK603" i="1" s="1"/>
  <c r="AV603" i="1" s="1"/>
  <c r="AJ602" i="1"/>
  <c r="AK602" i="1" s="1"/>
  <c r="AV602" i="1" s="1"/>
  <c r="AJ601" i="1"/>
  <c r="AK601" i="1" s="1"/>
  <c r="AV601" i="1" s="1"/>
  <c r="AJ600" i="1"/>
  <c r="AK600" i="1" s="1"/>
  <c r="AV600" i="1" s="1"/>
  <c r="AJ599" i="1"/>
  <c r="AK599" i="1" s="1"/>
  <c r="AV599" i="1" s="1"/>
  <c r="AJ598" i="1"/>
  <c r="AK598" i="1" s="1"/>
  <c r="AV598" i="1" s="1"/>
  <c r="AJ597" i="1"/>
  <c r="AK597" i="1" s="1"/>
  <c r="AV597" i="1" s="1"/>
  <c r="AJ596" i="1"/>
  <c r="AK596" i="1" s="1"/>
  <c r="AV596" i="1" s="1"/>
  <c r="AJ595" i="1"/>
  <c r="AK595" i="1" s="1"/>
  <c r="AV595" i="1" s="1"/>
  <c r="AJ594" i="1"/>
  <c r="AK594" i="1" s="1"/>
  <c r="AV594" i="1" s="1"/>
  <c r="AJ593" i="1"/>
  <c r="AK593" i="1" s="1"/>
  <c r="AV593" i="1" s="1"/>
  <c r="AJ592" i="1"/>
  <c r="AK592" i="1" s="1"/>
  <c r="AV592" i="1" s="1"/>
  <c r="AJ591" i="1"/>
  <c r="AK591" i="1" s="1"/>
  <c r="AV591" i="1" s="1"/>
  <c r="AJ590" i="1"/>
  <c r="AK590" i="1" s="1"/>
  <c r="AV590" i="1" s="1"/>
  <c r="AJ589" i="1"/>
  <c r="AK589" i="1" s="1"/>
  <c r="AV589" i="1" s="1"/>
  <c r="AJ588" i="1"/>
  <c r="AK588" i="1" s="1"/>
  <c r="AV588" i="1" s="1"/>
  <c r="AJ587" i="1"/>
  <c r="AK587" i="1" s="1"/>
  <c r="AV587" i="1" s="1"/>
  <c r="AJ586" i="1"/>
  <c r="AK586" i="1" s="1"/>
  <c r="AV586" i="1" s="1"/>
  <c r="AJ585" i="1"/>
  <c r="AK585" i="1" s="1"/>
  <c r="AV585" i="1" s="1"/>
  <c r="AJ584" i="1"/>
  <c r="AK584" i="1" s="1"/>
  <c r="AV584" i="1" s="1"/>
  <c r="AJ583" i="1"/>
  <c r="AK583" i="1" s="1"/>
  <c r="AV583" i="1" s="1"/>
  <c r="AJ582" i="1"/>
  <c r="AK582" i="1" s="1"/>
  <c r="AV582" i="1" s="1"/>
  <c r="AJ581" i="1"/>
  <c r="AK581" i="1" s="1"/>
  <c r="AV581" i="1" s="1"/>
  <c r="AJ580" i="1"/>
  <c r="AK580" i="1" s="1"/>
  <c r="AV580" i="1" s="1"/>
  <c r="AJ579" i="1"/>
  <c r="AK579" i="1" s="1"/>
  <c r="AV579" i="1" s="1"/>
  <c r="AJ578" i="1"/>
  <c r="AK578" i="1" s="1"/>
  <c r="AV578" i="1" s="1"/>
  <c r="AJ577" i="1"/>
  <c r="AK577" i="1" s="1"/>
  <c r="AV577" i="1" s="1"/>
  <c r="AJ576" i="1"/>
  <c r="AK576" i="1" s="1"/>
  <c r="AV576" i="1" s="1"/>
  <c r="AJ575" i="1"/>
  <c r="AK575" i="1" s="1"/>
  <c r="AV575" i="1" s="1"/>
  <c r="AJ574" i="1"/>
  <c r="AK574" i="1" s="1"/>
  <c r="AV574" i="1" s="1"/>
  <c r="AJ573" i="1"/>
  <c r="AK573" i="1" s="1"/>
  <c r="AV573" i="1" s="1"/>
  <c r="AJ572" i="1"/>
  <c r="AK572" i="1" s="1"/>
  <c r="AV572" i="1" s="1"/>
  <c r="AJ571" i="1"/>
  <c r="AK571" i="1" s="1"/>
  <c r="AV571" i="1" s="1"/>
  <c r="AJ570" i="1"/>
  <c r="AK570" i="1" s="1"/>
  <c r="AV570" i="1" s="1"/>
  <c r="AJ569" i="1"/>
  <c r="AK569" i="1" s="1"/>
  <c r="AV569" i="1" s="1"/>
  <c r="AJ568" i="1"/>
  <c r="AK568" i="1" s="1"/>
  <c r="AV568" i="1" s="1"/>
  <c r="AJ567" i="1"/>
  <c r="AK567" i="1" s="1"/>
  <c r="AV567" i="1" s="1"/>
  <c r="AJ566" i="1"/>
  <c r="AK566" i="1" s="1"/>
  <c r="AV566" i="1" s="1"/>
  <c r="AJ565" i="1"/>
  <c r="AK565" i="1" s="1"/>
  <c r="AV565" i="1" s="1"/>
  <c r="AJ564" i="1"/>
  <c r="AK564" i="1" s="1"/>
  <c r="AV564" i="1" s="1"/>
  <c r="AJ563" i="1"/>
  <c r="AK563" i="1" s="1"/>
  <c r="AV563" i="1" s="1"/>
  <c r="AJ562" i="1"/>
  <c r="AK562" i="1" s="1"/>
  <c r="AV562" i="1" s="1"/>
  <c r="AJ561" i="1"/>
  <c r="AK561" i="1" s="1"/>
  <c r="AV561" i="1" s="1"/>
  <c r="AJ560" i="1"/>
  <c r="AK560" i="1" s="1"/>
  <c r="AV560" i="1" s="1"/>
  <c r="AJ559" i="1"/>
  <c r="AK559" i="1" s="1"/>
  <c r="AV559" i="1" s="1"/>
  <c r="AJ558" i="1"/>
  <c r="AK558" i="1" s="1"/>
  <c r="AV558" i="1" s="1"/>
  <c r="AJ557" i="1"/>
  <c r="AK557" i="1" s="1"/>
  <c r="AV557" i="1" s="1"/>
  <c r="AJ556" i="1"/>
  <c r="AK556" i="1" s="1"/>
  <c r="AV556" i="1" s="1"/>
  <c r="AJ555" i="1"/>
  <c r="AK555" i="1" s="1"/>
  <c r="AV555" i="1" s="1"/>
  <c r="AJ554" i="1"/>
  <c r="AK554" i="1" s="1"/>
  <c r="AV554" i="1" s="1"/>
  <c r="AJ553" i="1"/>
  <c r="AK553" i="1" s="1"/>
  <c r="AV553" i="1" s="1"/>
  <c r="AJ552" i="1"/>
  <c r="AK552" i="1" s="1"/>
  <c r="AV552" i="1" s="1"/>
  <c r="AJ551" i="1"/>
  <c r="AK551" i="1" s="1"/>
  <c r="AV551" i="1" s="1"/>
  <c r="AJ550" i="1"/>
  <c r="AK550" i="1" s="1"/>
  <c r="AV550" i="1" s="1"/>
  <c r="AJ549" i="1"/>
  <c r="AK549" i="1" s="1"/>
  <c r="AV549" i="1" s="1"/>
  <c r="AJ548" i="1"/>
  <c r="AK548" i="1" s="1"/>
  <c r="AV548" i="1" s="1"/>
  <c r="AJ547" i="1"/>
  <c r="AK547" i="1" s="1"/>
  <c r="AV547" i="1" s="1"/>
  <c r="AJ546" i="1"/>
  <c r="AK546" i="1" s="1"/>
  <c r="AV546" i="1" s="1"/>
  <c r="AJ545" i="1"/>
  <c r="AK545" i="1" s="1"/>
  <c r="AV545" i="1" s="1"/>
  <c r="AJ544" i="1"/>
  <c r="AK544" i="1" s="1"/>
  <c r="AV544" i="1" s="1"/>
  <c r="AJ543" i="1"/>
  <c r="AK543" i="1" s="1"/>
  <c r="AV543" i="1" s="1"/>
  <c r="AJ542" i="1"/>
  <c r="AK542" i="1" s="1"/>
  <c r="AV542" i="1" s="1"/>
  <c r="AJ541" i="1"/>
  <c r="AK541" i="1" s="1"/>
  <c r="AV541" i="1" s="1"/>
  <c r="AJ540" i="1"/>
  <c r="AK540" i="1" s="1"/>
  <c r="AV540" i="1" s="1"/>
  <c r="AJ539" i="1"/>
  <c r="AK539" i="1" s="1"/>
  <c r="AV539" i="1" s="1"/>
  <c r="AJ538" i="1"/>
  <c r="AK538" i="1" s="1"/>
  <c r="AV538" i="1" s="1"/>
  <c r="AJ537" i="1"/>
  <c r="AK537" i="1" s="1"/>
  <c r="AV537" i="1" s="1"/>
  <c r="AJ536" i="1"/>
  <c r="AK536" i="1" s="1"/>
  <c r="AV536" i="1" s="1"/>
  <c r="AJ535" i="1"/>
  <c r="AK535" i="1" s="1"/>
  <c r="AV535" i="1" s="1"/>
  <c r="AJ534" i="1"/>
  <c r="AK534" i="1" s="1"/>
  <c r="AV534" i="1" s="1"/>
  <c r="AJ533" i="1"/>
  <c r="AK533" i="1" s="1"/>
  <c r="AV533" i="1" s="1"/>
  <c r="AJ532" i="1"/>
  <c r="AK532" i="1" s="1"/>
  <c r="AV532" i="1" s="1"/>
  <c r="AJ531" i="1"/>
  <c r="AK531" i="1" s="1"/>
  <c r="AV531" i="1" s="1"/>
  <c r="AJ530" i="1"/>
  <c r="AK530" i="1" s="1"/>
  <c r="AV530" i="1" s="1"/>
  <c r="AJ529" i="1"/>
  <c r="AK529" i="1" s="1"/>
  <c r="AV529" i="1" s="1"/>
  <c r="AJ528" i="1"/>
  <c r="AK528" i="1" s="1"/>
  <c r="AV528" i="1" s="1"/>
  <c r="AJ527" i="1"/>
  <c r="AK527" i="1" s="1"/>
  <c r="AV527" i="1" s="1"/>
  <c r="AJ526" i="1"/>
  <c r="AK526" i="1" s="1"/>
  <c r="AV526" i="1" s="1"/>
  <c r="AJ525" i="1"/>
  <c r="AK525" i="1" s="1"/>
  <c r="AV525" i="1" s="1"/>
  <c r="AJ524" i="1"/>
  <c r="AK524" i="1" s="1"/>
  <c r="AV524" i="1" s="1"/>
  <c r="AJ523" i="1"/>
  <c r="AK523" i="1" s="1"/>
  <c r="AV523" i="1" s="1"/>
  <c r="AJ522" i="1"/>
  <c r="AK522" i="1" s="1"/>
  <c r="AV522" i="1" s="1"/>
  <c r="AJ521" i="1"/>
  <c r="AK521" i="1" s="1"/>
  <c r="AV521" i="1" s="1"/>
  <c r="AJ520" i="1"/>
  <c r="AK520" i="1" s="1"/>
  <c r="AV520" i="1" s="1"/>
  <c r="AJ519" i="1"/>
  <c r="AK519" i="1" s="1"/>
  <c r="AV519" i="1" s="1"/>
  <c r="AJ518" i="1"/>
  <c r="AK518" i="1" s="1"/>
  <c r="AV518" i="1" s="1"/>
  <c r="AJ517" i="1"/>
  <c r="AK517" i="1" s="1"/>
  <c r="AV517" i="1" s="1"/>
  <c r="AJ516" i="1"/>
  <c r="AK516" i="1" s="1"/>
  <c r="AV516" i="1" s="1"/>
  <c r="AJ515" i="1"/>
  <c r="AK515" i="1" s="1"/>
  <c r="AV515" i="1" s="1"/>
  <c r="AJ514" i="1"/>
  <c r="AK514" i="1" s="1"/>
  <c r="AV514" i="1" s="1"/>
  <c r="AJ513" i="1"/>
  <c r="AK513" i="1" s="1"/>
  <c r="AV513" i="1" s="1"/>
  <c r="AJ512" i="1"/>
  <c r="AK512" i="1" s="1"/>
  <c r="AV512" i="1" s="1"/>
  <c r="AJ511" i="1"/>
  <c r="AK511" i="1" s="1"/>
  <c r="AV511" i="1" s="1"/>
  <c r="AJ510" i="1"/>
  <c r="AK510" i="1" s="1"/>
  <c r="AV510" i="1" s="1"/>
  <c r="AJ509" i="1"/>
  <c r="AK509" i="1" s="1"/>
  <c r="AV509" i="1" s="1"/>
  <c r="AJ508" i="1"/>
  <c r="AK508" i="1" s="1"/>
  <c r="AV508" i="1" s="1"/>
  <c r="AJ507" i="1"/>
  <c r="AK507" i="1" s="1"/>
  <c r="AV507" i="1" s="1"/>
  <c r="AJ506" i="1"/>
  <c r="AK506" i="1" s="1"/>
  <c r="AV506" i="1" s="1"/>
  <c r="AJ505" i="1"/>
  <c r="AK505" i="1" s="1"/>
  <c r="AV505" i="1" s="1"/>
  <c r="AJ504" i="1"/>
  <c r="AK504" i="1" s="1"/>
  <c r="AV504" i="1" s="1"/>
  <c r="AJ503" i="1"/>
  <c r="AK503" i="1" s="1"/>
  <c r="AV503" i="1" s="1"/>
  <c r="AJ502" i="1"/>
  <c r="AK502" i="1" s="1"/>
  <c r="AV502" i="1" s="1"/>
  <c r="AJ501" i="1"/>
  <c r="AK501" i="1" s="1"/>
  <c r="AV501" i="1" s="1"/>
  <c r="AJ500" i="1"/>
  <c r="AK500" i="1" s="1"/>
  <c r="AV500" i="1" s="1"/>
  <c r="AJ499" i="1"/>
  <c r="AK499" i="1" s="1"/>
  <c r="AV499" i="1" s="1"/>
  <c r="AJ498" i="1"/>
  <c r="AK498" i="1" s="1"/>
  <c r="AV498" i="1" s="1"/>
  <c r="AJ497" i="1"/>
  <c r="AK497" i="1" s="1"/>
  <c r="AV497" i="1" s="1"/>
  <c r="AJ496" i="1"/>
  <c r="AK496" i="1" s="1"/>
  <c r="AV496" i="1" s="1"/>
  <c r="AJ495" i="1"/>
  <c r="AK495" i="1" s="1"/>
  <c r="AV495" i="1" s="1"/>
  <c r="AJ494" i="1"/>
  <c r="AK494" i="1" s="1"/>
  <c r="AV494" i="1" s="1"/>
  <c r="AJ493" i="1"/>
  <c r="AK493" i="1" s="1"/>
  <c r="AV493" i="1" s="1"/>
  <c r="AJ492" i="1"/>
  <c r="AK492" i="1" s="1"/>
  <c r="AV492" i="1" s="1"/>
  <c r="AJ491" i="1"/>
  <c r="AK491" i="1" s="1"/>
  <c r="AV491" i="1" s="1"/>
  <c r="AJ490" i="1"/>
  <c r="AK490" i="1" s="1"/>
  <c r="AV490" i="1" s="1"/>
  <c r="AJ489" i="1"/>
  <c r="AK489" i="1" s="1"/>
  <c r="AV489" i="1" s="1"/>
  <c r="AJ488" i="1"/>
  <c r="AK488" i="1" s="1"/>
  <c r="AV488" i="1" s="1"/>
  <c r="AJ487" i="1"/>
  <c r="AK487" i="1" s="1"/>
  <c r="AV487" i="1" s="1"/>
  <c r="AJ486" i="1"/>
  <c r="AK486" i="1" s="1"/>
  <c r="AV486" i="1" s="1"/>
  <c r="AJ485" i="1"/>
  <c r="AK485" i="1" s="1"/>
  <c r="AV485" i="1" s="1"/>
  <c r="AJ484" i="1"/>
  <c r="AK484" i="1" s="1"/>
  <c r="AV484" i="1" s="1"/>
  <c r="AJ483" i="1"/>
  <c r="AK483" i="1" s="1"/>
  <c r="AV483" i="1" s="1"/>
  <c r="AJ482" i="1"/>
  <c r="AK482" i="1" s="1"/>
  <c r="AV482" i="1" s="1"/>
  <c r="AJ481" i="1"/>
  <c r="AK481" i="1" s="1"/>
  <c r="AV481" i="1" s="1"/>
  <c r="AJ480" i="1"/>
  <c r="AK480" i="1" s="1"/>
  <c r="AV480" i="1" s="1"/>
  <c r="AJ479" i="1"/>
  <c r="AK479" i="1" s="1"/>
  <c r="AV479" i="1" s="1"/>
  <c r="AJ478" i="1"/>
  <c r="AK478" i="1" s="1"/>
  <c r="AV478" i="1" s="1"/>
  <c r="AJ477" i="1"/>
  <c r="AK477" i="1" s="1"/>
  <c r="AV477" i="1" s="1"/>
  <c r="AJ476" i="1"/>
  <c r="AK476" i="1" s="1"/>
  <c r="AV476" i="1" s="1"/>
  <c r="AJ475" i="1"/>
  <c r="AK475" i="1" s="1"/>
  <c r="AV475" i="1" s="1"/>
  <c r="AJ474" i="1"/>
  <c r="AK474" i="1" s="1"/>
  <c r="AV474" i="1" s="1"/>
  <c r="AJ473" i="1"/>
  <c r="AK473" i="1" s="1"/>
  <c r="AV473" i="1" s="1"/>
  <c r="AJ472" i="1"/>
  <c r="AK472" i="1" s="1"/>
  <c r="AV472" i="1" s="1"/>
  <c r="AJ471" i="1"/>
  <c r="AK471" i="1" s="1"/>
  <c r="AV471" i="1" s="1"/>
  <c r="AJ470" i="1"/>
  <c r="AK470" i="1" s="1"/>
  <c r="AV470" i="1" s="1"/>
  <c r="AJ469" i="1"/>
  <c r="AK469" i="1" s="1"/>
  <c r="AV469" i="1" s="1"/>
  <c r="AJ468" i="1"/>
  <c r="AK468" i="1" s="1"/>
  <c r="AV468" i="1" s="1"/>
  <c r="AJ467" i="1"/>
  <c r="AK467" i="1" s="1"/>
  <c r="AV467" i="1" s="1"/>
  <c r="AJ466" i="1"/>
  <c r="AK466" i="1" s="1"/>
  <c r="AV466" i="1" s="1"/>
  <c r="AJ465" i="1"/>
  <c r="AK465" i="1" s="1"/>
  <c r="AV465" i="1" s="1"/>
  <c r="AJ464" i="1"/>
  <c r="AK464" i="1" s="1"/>
  <c r="AV464" i="1" s="1"/>
  <c r="AJ463" i="1"/>
  <c r="AK463" i="1" s="1"/>
  <c r="AV463" i="1" s="1"/>
  <c r="AJ462" i="1"/>
  <c r="AK462" i="1" s="1"/>
  <c r="AV462" i="1" s="1"/>
  <c r="AJ461" i="1"/>
  <c r="AK461" i="1" s="1"/>
  <c r="AV461" i="1" s="1"/>
  <c r="AJ460" i="1"/>
  <c r="AK460" i="1" s="1"/>
  <c r="AV460" i="1" s="1"/>
  <c r="AJ459" i="1"/>
  <c r="AK459" i="1" s="1"/>
  <c r="AV459" i="1" s="1"/>
  <c r="AJ458" i="1"/>
  <c r="AK458" i="1" s="1"/>
  <c r="AV458" i="1" s="1"/>
  <c r="AJ457" i="1"/>
  <c r="AK457" i="1" s="1"/>
  <c r="AV457" i="1" s="1"/>
  <c r="AJ456" i="1"/>
  <c r="AK456" i="1" s="1"/>
  <c r="AV456" i="1" s="1"/>
  <c r="AJ455" i="1"/>
  <c r="AK455" i="1" s="1"/>
  <c r="AV455" i="1" s="1"/>
  <c r="AJ454" i="1"/>
  <c r="AK454" i="1" s="1"/>
  <c r="AV454" i="1" s="1"/>
  <c r="AJ453" i="1"/>
  <c r="AK453" i="1" s="1"/>
  <c r="AV453" i="1" s="1"/>
  <c r="AJ452" i="1"/>
  <c r="AK452" i="1" s="1"/>
  <c r="AV452" i="1" s="1"/>
  <c r="AJ451" i="1"/>
  <c r="AK451" i="1" s="1"/>
  <c r="AV451" i="1" s="1"/>
  <c r="AJ450" i="1"/>
  <c r="AK450" i="1" s="1"/>
  <c r="AV450" i="1" s="1"/>
  <c r="AJ449" i="1"/>
  <c r="AK449" i="1" s="1"/>
  <c r="AV449" i="1" s="1"/>
  <c r="AJ448" i="1"/>
  <c r="AK448" i="1" s="1"/>
  <c r="AV448" i="1" s="1"/>
  <c r="AJ447" i="1"/>
  <c r="AK447" i="1" s="1"/>
  <c r="AV447" i="1" s="1"/>
  <c r="AJ446" i="1"/>
  <c r="AK446" i="1" s="1"/>
  <c r="AV446" i="1" s="1"/>
  <c r="AJ445" i="1"/>
  <c r="AK445" i="1" s="1"/>
  <c r="AV445" i="1" s="1"/>
  <c r="AJ444" i="1"/>
  <c r="AK444" i="1" s="1"/>
  <c r="AV444" i="1" s="1"/>
  <c r="AJ443" i="1"/>
  <c r="AK443" i="1" s="1"/>
  <c r="AV443" i="1" s="1"/>
  <c r="AJ442" i="1"/>
  <c r="AK442" i="1" s="1"/>
  <c r="AV442" i="1" s="1"/>
  <c r="AJ441" i="1"/>
  <c r="AK441" i="1" s="1"/>
  <c r="AV441" i="1" s="1"/>
  <c r="AJ440" i="1"/>
  <c r="AK440" i="1" s="1"/>
  <c r="AV440" i="1" s="1"/>
  <c r="AJ439" i="1"/>
  <c r="AK439" i="1" s="1"/>
  <c r="AV439" i="1" s="1"/>
  <c r="AJ438" i="1"/>
  <c r="AK438" i="1" s="1"/>
  <c r="AV438" i="1" s="1"/>
  <c r="AJ437" i="1"/>
  <c r="AK437" i="1" s="1"/>
  <c r="AV437" i="1" s="1"/>
  <c r="AJ436" i="1"/>
  <c r="AK436" i="1" s="1"/>
  <c r="AV436" i="1" s="1"/>
  <c r="AJ435" i="1"/>
  <c r="AK435" i="1" s="1"/>
  <c r="AV435" i="1" s="1"/>
  <c r="AJ434" i="1"/>
  <c r="AK434" i="1" s="1"/>
  <c r="AV434" i="1" s="1"/>
  <c r="AJ433" i="1"/>
  <c r="AK433" i="1" s="1"/>
  <c r="AV433" i="1" s="1"/>
  <c r="AJ432" i="1"/>
  <c r="AK432" i="1" s="1"/>
  <c r="AV432" i="1" s="1"/>
  <c r="AJ431" i="1"/>
  <c r="AK431" i="1" s="1"/>
  <c r="AV431" i="1" s="1"/>
  <c r="AJ430" i="1"/>
  <c r="AK430" i="1" s="1"/>
  <c r="AV430" i="1" s="1"/>
  <c r="AJ429" i="1"/>
  <c r="AK429" i="1" s="1"/>
  <c r="AV429" i="1" s="1"/>
  <c r="AJ428" i="1"/>
  <c r="AK428" i="1" s="1"/>
  <c r="AV428" i="1" s="1"/>
  <c r="AJ427" i="1"/>
  <c r="AK427" i="1" s="1"/>
  <c r="AV427" i="1" s="1"/>
  <c r="AJ426" i="1"/>
  <c r="AK426" i="1" s="1"/>
  <c r="AV426" i="1" s="1"/>
  <c r="AJ425" i="1"/>
  <c r="AK425" i="1" s="1"/>
  <c r="AV425" i="1" s="1"/>
  <c r="AJ424" i="1"/>
  <c r="AK424" i="1" s="1"/>
  <c r="AV424" i="1" s="1"/>
  <c r="AJ423" i="1"/>
  <c r="AK423" i="1" s="1"/>
  <c r="AV423" i="1" s="1"/>
  <c r="AJ422" i="1"/>
  <c r="AK422" i="1" s="1"/>
  <c r="AV422" i="1" s="1"/>
  <c r="AJ421" i="1"/>
  <c r="AK421" i="1" s="1"/>
  <c r="AV421" i="1" s="1"/>
  <c r="AJ420" i="1"/>
  <c r="AK420" i="1" s="1"/>
  <c r="AV420" i="1" s="1"/>
  <c r="AJ419" i="1"/>
  <c r="AK419" i="1" s="1"/>
  <c r="AV419" i="1" s="1"/>
  <c r="AJ418" i="1"/>
  <c r="AK418" i="1" s="1"/>
  <c r="AV418" i="1" s="1"/>
  <c r="AJ417" i="1"/>
  <c r="AK417" i="1" s="1"/>
  <c r="AV417" i="1" s="1"/>
  <c r="AJ416" i="1"/>
  <c r="AK416" i="1" s="1"/>
  <c r="AV416" i="1" s="1"/>
  <c r="AJ415" i="1"/>
  <c r="AK415" i="1" s="1"/>
  <c r="AV415" i="1" s="1"/>
  <c r="AJ414" i="1"/>
  <c r="AK414" i="1" s="1"/>
  <c r="AV414" i="1" s="1"/>
  <c r="AJ413" i="1"/>
  <c r="AK413" i="1" s="1"/>
  <c r="AV413" i="1" s="1"/>
  <c r="AJ412" i="1"/>
  <c r="AK412" i="1" s="1"/>
  <c r="AV412" i="1" s="1"/>
  <c r="AJ411" i="1"/>
  <c r="AK411" i="1" s="1"/>
  <c r="AV411" i="1" s="1"/>
  <c r="AJ410" i="1"/>
  <c r="AK410" i="1" s="1"/>
  <c r="AV410" i="1" s="1"/>
  <c r="AJ409" i="1"/>
  <c r="AK409" i="1" s="1"/>
  <c r="AV409" i="1" s="1"/>
  <c r="AJ408" i="1"/>
  <c r="AK408" i="1" s="1"/>
  <c r="AV408" i="1" s="1"/>
  <c r="AJ407" i="1"/>
  <c r="AK407" i="1" s="1"/>
  <c r="AV407" i="1" s="1"/>
  <c r="AJ406" i="1"/>
  <c r="AK406" i="1" s="1"/>
  <c r="AV406" i="1" s="1"/>
  <c r="AJ405" i="1"/>
  <c r="AK405" i="1" s="1"/>
  <c r="AV405" i="1" s="1"/>
  <c r="AJ404" i="1"/>
  <c r="AK404" i="1" s="1"/>
  <c r="AV404" i="1" s="1"/>
  <c r="AJ403" i="1"/>
  <c r="AK403" i="1" s="1"/>
  <c r="AV403" i="1" s="1"/>
  <c r="AJ402" i="1"/>
  <c r="AK402" i="1" s="1"/>
  <c r="AV402" i="1" s="1"/>
  <c r="AJ401" i="1"/>
  <c r="AK401" i="1" s="1"/>
  <c r="AV401" i="1" s="1"/>
  <c r="AJ400" i="1"/>
  <c r="AK400" i="1" s="1"/>
  <c r="AV400" i="1" s="1"/>
  <c r="AJ399" i="1"/>
  <c r="AK399" i="1" s="1"/>
  <c r="AV399" i="1" s="1"/>
  <c r="AJ398" i="1"/>
  <c r="AK398" i="1" s="1"/>
  <c r="AV398" i="1" s="1"/>
  <c r="AJ397" i="1"/>
  <c r="AK397" i="1" s="1"/>
  <c r="AV397" i="1" s="1"/>
  <c r="AJ396" i="1"/>
  <c r="AK396" i="1" s="1"/>
  <c r="AV396" i="1" s="1"/>
  <c r="AJ395" i="1"/>
  <c r="AK395" i="1" s="1"/>
  <c r="AV395" i="1" s="1"/>
  <c r="AJ394" i="1"/>
  <c r="AK394" i="1" s="1"/>
  <c r="AV394" i="1" s="1"/>
  <c r="AJ393" i="1"/>
  <c r="AK393" i="1" s="1"/>
  <c r="AV393" i="1" s="1"/>
  <c r="AJ392" i="1"/>
  <c r="AK392" i="1" s="1"/>
  <c r="AV392" i="1" s="1"/>
  <c r="AJ391" i="1"/>
  <c r="AK391" i="1" s="1"/>
  <c r="AV391" i="1" s="1"/>
  <c r="AJ390" i="1"/>
  <c r="AK390" i="1" s="1"/>
  <c r="AV390" i="1" s="1"/>
  <c r="AJ389" i="1"/>
  <c r="AK389" i="1" s="1"/>
  <c r="AV389" i="1" s="1"/>
  <c r="AJ388" i="1"/>
  <c r="AK388" i="1" s="1"/>
  <c r="AV388" i="1" s="1"/>
  <c r="AJ387" i="1"/>
  <c r="AK387" i="1" s="1"/>
  <c r="AV387" i="1" s="1"/>
  <c r="AJ386" i="1"/>
  <c r="AK386" i="1" s="1"/>
  <c r="AV386" i="1" s="1"/>
  <c r="AJ385" i="1"/>
  <c r="AK385" i="1" s="1"/>
  <c r="AV385" i="1" s="1"/>
  <c r="AJ384" i="1"/>
  <c r="AK384" i="1" s="1"/>
  <c r="AV384" i="1" s="1"/>
  <c r="AJ383" i="1"/>
  <c r="AK383" i="1" s="1"/>
  <c r="AV383" i="1" s="1"/>
  <c r="AJ382" i="1"/>
  <c r="AK382" i="1" s="1"/>
  <c r="AV382" i="1" s="1"/>
  <c r="AJ381" i="1"/>
  <c r="AK381" i="1" s="1"/>
  <c r="AV381" i="1" s="1"/>
  <c r="AJ380" i="1"/>
  <c r="AK380" i="1" s="1"/>
  <c r="AV380" i="1" s="1"/>
  <c r="AJ379" i="1"/>
  <c r="AK379" i="1" s="1"/>
  <c r="AV379" i="1" s="1"/>
  <c r="AJ378" i="1"/>
  <c r="AK378" i="1" s="1"/>
  <c r="AV378" i="1" s="1"/>
  <c r="AJ377" i="1"/>
  <c r="AK377" i="1" s="1"/>
  <c r="AV377" i="1" s="1"/>
  <c r="AJ376" i="1"/>
  <c r="AK376" i="1" s="1"/>
  <c r="AV376" i="1" s="1"/>
  <c r="AJ375" i="1"/>
  <c r="AK375" i="1" s="1"/>
  <c r="AV375" i="1" s="1"/>
  <c r="AJ374" i="1"/>
  <c r="AK374" i="1" s="1"/>
  <c r="AV374" i="1" s="1"/>
  <c r="AJ373" i="1"/>
  <c r="AK373" i="1" s="1"/>
  <c r="AV373" i="1" s="1"/>
  <c r="AJ372" i="1"/>
  <c r="AK372" i="1" s="1"/>
  <c r="AV372" i="1" s="1"/>
  <c r="AJ371" i="1"/>
  <c r="AK371" i="1" s="1"/>
  <c r="AV371" i="1" s="1"/>
  <c r="AJ370" i="1"/>
  <c r="AK370" i="1" s="1"/>
  <c r="AV370" i="1" s="1"/>
  <c r="AJ369" i="1"/>
  <c r="AK369" i="1" s="1"/>
  <c r="AV369" i="1" s="1"/>
  <c r="AJ368" i="1"/>
  <c r="AK368" i="1" s="1"/>
  <c r="AV368" i="1" s="1"/>
  <c r="AJ367" i="1"/>
  <c r="AK367" i="1" s="1"/>
  <c r="AV367" i="1" s="1"/>
  <c r="AJ366" i="1"/>
  <c r="AK366" i="1" s="1"/>
  <c r="AV366" i="1" s="1"/>
  <c r="AJ365" i="1"/>
  <c r="AK365" i="1" s="1"/>
  <c r="AV365" i="1" s="1"/>
  <c r="AJ364" i="1"/>
  <c r="AK364" i="1" s="1"/>
  <c r="AV364" i="1" s="1"/>
  <c r="AJ363" i="1"/>
  <c r="AK363" i="1" s="1"/>
  <c r="AV363" i="1" s="1"/>
  <c r="AJ362" i="1"/>
  <c r="AK362" i="1" s="1"/>
  <c r="AV362" i="1" s="1"/>
  <c r="AJ361" i="1"/>
  <c r="AK361" i="1" s="1"/>
  <c r="AV361" i="1" s="1"/>
  <c r="AJ360" i="1"/>
  <c r="AK360" i="1" s="1"/>
  <c r="AV360" i="1" s="1"/>
  <c r="AJ359" i="1"/>
  <c r="AK359" i="1" s="1"/>
  <c r="AV359" i="1" s="1"/>
  <c r="AJ358" i="1"/>
  <c r="AK358" i="1" s="1"/>
  <c r="AV358" i="1" s="1"/>
  <c r="AJ357" i="1"/>
  <c r="AK357" i="1" s="1"/>
  <c r="AV357" i="1" s="1"/>
  <c r="AJ356" i="1"/>
  <c r="AK356" i="1" s="1"/>
  <c r="AV356" i="1" s="1"/>
  <c r="AJ355" i="1"/>
  <c r="AK355" i="1" s="1"/>
  <c r="AV355" i="1" s="1"/>
  <c r="AJ354" i="1"/>
  <c r="AK354" i="1" s="1"/>
  <c r="AV354" i="1" s="1"/>
  <c r="AJ353" i="1"/>
  <c r="AK353" i="1" s="1"/>
  <c r="AV353" i="1" s="1"/>
  <c r="AJ352" i="1"/>
  <c r="AK352" i="1" s="1"/>
  <c r="AV352" i="1" s="1"/>
  <c r="AJ351" i="1"/>
  <c r="AK351" i="1" s="1"/>
  <c r="AV351" i="1" s="1"/>
  <c r="AJ350" i="1"/>
  <c r="AK350" i="1" s="1"/>
  <c r="AV350" i="1" s="1"/>
  <c r="AJ349" i="1"/>
  <c r="AK349" i="1" s="1"/>
  <c r="AV349" i="1" s="1"/>
  <c r="AJ348" i="1"/>
  <c r="AK348" i="1" s="1"/>
  <c r="AV348" i="1" s="1"/>
  <c r="AJ347" i="1"/>
  <c r="AK347" i="1" s="1"/>
  <c r="AV347" i="1" s="1"/>
  <c r="AJ346" i="1"/>
  <c r="AK346" i="1" s="1"/>
  <c r="AV346" i="1" s="1"/>
  <c r="AJ345" i="1"/>
  <c r="AK345" i="1" s="1"/>
  <c r="AV345" i="1" s="1"/>
  <c r="AJ344" i="1"/>
  <c r="AK344" i="1" s="1"/>
  <c r="AV344" i="1" s="1"/>
  <c r="AJ343" i="1"/>
  <c r="AK343" i="1" s="1"/>
  <c r="AV343" i="1" s="1"/>
  <c r="AJ342" i="1"/>
  <c r="AK342" i="1" s="1"/>
  <c r="AV342" i="1" s="1"/>
  <c r="AJ341" i="1"/>
  <c r="AK341" i="1" s="1"/>
  <c r="AV341" i="1" s="1"/>
  <c r="AJ340" i="1"/>
  <c r="AK340" i="1" s="1"/>
  <c r="AV340" i="1" s="1"/>
  <c r="AJ339" i="1"/>
  <c r="AK339" i="1" s="1"/>
  <c r="AV339" i="1" s="1"/>
  <c r="AJ338" i="1"/>
  <c r="AK338" i="1" s="1"/>
  <c r="AV338" i="1" s="1"/>
  <c r="AJ337" i="1"/>
  <c r="AK337" i="1" s="1"/>
  <c r="AV337" i="1" s="1"/>
  <c r="AJ336" i="1"/>
  <c r="AK336" i="1" s="1"/>
  <c r="AV336" i="1" s="1"/>
  <c r="AJ335" i="1"/>
  <c r="AK335" i="1" s="1"/>
  <c r="AV335" i="1" s="1"/>
  <c r="AJ334" i="1"/>
  <c r="AK334" i="1" s="1"/>
  <c r="AV334" i="1" s="1"/>
  <c r="AJ333" i="1"/>
  <c r="AK333" i="1" s="1"/>
  <c r="AV333" i="1" s="1"/>
  <c r="AJ332" i="1"/>
  <c r="AK332" i="1" s="1"/>
  <c r="AV332" i="1" s="1"/>
  <c r="AJ331" i="1"/>
  <c r="AK331" i="1" s="1"/>
  <c r="AV331" i="1" s="1"/>
  <c r="AJ330" i="1"/>
  <c r="AK330" i="1" s="1"/>
  <c r="AV330" i="1" s="1"/>
  <c r="AJ329" i="1"/>
  <c r="AK329" i="1" s="1"/>
  <c r="AV329" i="1" s="1"/>
  <c r="AJ328" i="1"/>
  <c r="AK328" i="1" s="1"/>
  <c r="AV328" i="1" s="1"/>
  <c r="AJ327" i="1"/>
  <c r="AK327" i="1" s="1"/>
  <c r="AV327" i="1" s="1"/>
  <c r="AJ326" i="1"/>
  <c r="AK326" i="1" s="1"/>
  <c r="AV326" i="1" s="1"/>
  <c r="AJ325" i="1"/>
  <c r="AK325" i="1" s="1"/>
  <c r="AV325" i="1" s="1"/>
  <c r="AJ324" i="1"/>
  <c r="AK324" i="1" s="1"/>
  <c r="AV324" i="1" s="1"/>
  <c r="AJ323" i="1"/>
  <c r="AK323" i="1" s="1"/>
  <c r="AV323" i="1" s="1"/>
  <c r="AJ322" i="1"/>
  <c r="AK322" i="1" s="1"/>
  <c r="AV322" i="1" s="1"/>
  <c r="AJ321" i="1"/>
  <c r="AK321" i="1" s="1"/>
  <c r="AV321" i="1" s="1"/>
  <c r="AJ320" i="1"/>
  <c r="AK320" i="1" s="1"/>
  <c r="AV320" i="1" s="1"/>
  <c r="AJ319" i="1"/>
  <c r="AK319" i="1" s="1"/>
  <c r="AV319" i="1" s="1"/>
  <c r="AJ318" i="1"/>
  <c r="AK318" i="1" s="1"/>
  <c r="AV318" i="1" s="1"/>
  <c r="AJ317" i="1"/>
  <c r="AK317" i="1" s="1"/>
  <c r="AV317" i="1" s="1"/>
  <c r="AJ316" i="1"/>
  <c r="AK316" i="1" s="1"/>
  <c r="AV316" i="1" s="1"/>
  <c r="AJ315" i="1"/>
  <c r="AK315" i="1" s="1"/>
  <c r="AV315" i="1" s="1"/>
  <c r="AJ314" i="1"/>
  <c r="AK314" i="1" s="1"/>
  <c r="AV314" i="1" s="1"/>
  <c r="AJ313" i="1"/>
  <c r="AK313" i="1" s="1"/>
  <c r="AV313" i="1" s="1"/>
  <c r="AJ312" i="1"/>
  <c r="AK312" i="1" s="1"/>
  <c r="AV312" i="1" s="1"/>
  <c r="AJ311" i="1"/>
  <c r="AK311" i="1" s="1"/>
  <c r="AV311" i="1" s="1"/>
  <c r="AJ310" i="1"/>
  <c r="AK310" i="1" s="1"/>
  <c r="AV310" i="1" s="1"/>
  <c r="AJ309" i="1"/>
  <c r="AK309" i="1" s="1"/>
  <c r="AV309" i="1" s="1"/>
  <c r="AJ308" i="1"/>
  <c r="AK308" i="1" s="1"/>
  <c r="AV308" i="1" s="1"/>
  <c r="AJ307" i="1"/>
  <c r="AK307" i="1" s="1"/>
  <c r="AV307" i="1" s="1"/>
  <c r="AJ306" i="1"/>
  <c r="AK306" i="1" s="1"/>
  <c r="AV306" i="1" s="1"/>
  <c r="AJ305" i="1"/>
  <c r="AK305" i="1" s="1"/>
  <c r="AV305" i="1" s="1"/>
  <c r="AJ304" i="1"/>
  <c r="AK304" i="1" s="1"/>
  <c r="AV304" i="1" s="1"/>
  <c r="AJ303" i="1"/>
  <c r="AK303" i="1" s="1"/>
  <c r="AV303" i="1" s="1"/>
  <c r="AJ302" i="1"/>
  <c r="AK302" i="1" s="1"/>
  <c r="AV302" i="1" s="1"/>
  <c r="AJ301" i="1"/>
  <c r="AK301" i="1" s="1"/>
  <c r="AV301" i="1" s="1"/>
  <c r="AJ300" i="1"/>
  <c r="AK300" i="1" s="1"/>
  <c r="AV300" i="1" s="1"/>
  <c r="AJ299" i="1"/>
  <c r="AK299" i="1" s="1"/>
  <c r="AV299" i="1" s="1"/>
  <c r="AJ298" i="1"/>
  <c r="AK298" i="1" s="1"/>
  <c r="AV298" i="1" s="1"/>
  <c r="AJ297" i="1"/>
  <c r="AK297" i="1" s="1"/>
  <c r="AV297" i="1" s="1"/>
  <c r="AJ296" i="1"/>
  <c r="AK296" i="1" s="1"/>
  <c r="AV296" i="1" s="1"/>
  <c r="AJ295" i="1"/>
  <c r="AK295" i="1" s="1"/>
  <c r="AV295" i="1" s="1"/>
  <c r="AJ294" i="1"/>
  <c r="AK294" i="1" s="1"/>
  <c r="AV294" i="1" s="1"/>
  <c r="AJ293" i="1"/>
  <c r="AK293" i="1" s="1"/>
  <c r="AV293" i="1" s="1"/>
  <c r="AJ292" i="1"/>
  <c r="AK292" i="1" s="1"/>
  <c r="AV292" i="1" s="1"/>
  <c r="AJ291" i="1"/>
  <c r="AK291" i="1" s="1"/>
  <c r="AV291" i="1" s="1"/>
  <c r="AJ290" i="1"/>
  <c r="AK290" i="1" s="1"/>
  <c r="AV290" i="1" s="1"/>
  <c r="AJ289" i="1"/>
  <c r="AK289" i="1" s="1"/>
  <c r="AV289" i="1" s="1"/>
  <c r="AJ288" i="1"/>
  <c r="AK288" i="1" s="1"/>
  <c r="AV288" i="1" s="1"/>
  <c r="AJ287" i="1"/>
  <c r="AK287" i="1" s="1"/>
  <c r="AV287" i="1" s="1"/>
  <c r="AJ286" i="1"/>
  <c r="AK286" i="1" s="1"/>
  <c r="AV286" i="1" s="1"/>
  <c r="AJ285" i="1"/>
  <c r="AK285" i="1" s="1"/>
  <c r="AV285" i="1" s="1"/>
  <c r="AJ284" i="1"/>
  <c r="AK284" i="1" s="1"/>
  <c r="AV284" i="1" s="1"/>
  <c r="AJ283" i="1"/>
  <c r="AK283" i="1" s="1"/>
  <c r="AV283" i="1" s="1"/>
  <c r="AJ282" i="1"/>
  <c r="AK282" i="1" s="1"/>
  <c r="AV282" i="1" s="1"/>
  <c r="AJ281" i="1"/>
  <c r="AK281" i="1" s="1"/>
  <c r="AV281" i="1" s="1"/>
  <c r="AJ280" i="1"/>
  <c r="AK280" i="1" s="1"/>
  <c r="AV280" i="1" s="1"/>
  <c r="AJ279" i="1"/>
  <c r="AK279" i="1" s="1"/>
  <c r="AV279" i="1" s="1"/>
  <c r="AJ278" i="1"/>
  <c r="AK278" i="1" s="1"/>
  <c r="AV278" i="1" s="1"/>
  <c r="AJ277" i="1"/>
  <c r="AK277" i="1" s="1"/>
  <c r="AV277" i="1" s="1"/>
  <c r="AJ276" i="1"/>
  <c r="AK276" i="1" s="1"/>
  <c r="AV276" i="1" s="1"/>
  <c r="AJ275" i="1"/>
  <c r="AK275" i="1" s="1"/>
  <c r="AV275" i="1" s="1"/>
  <c r="AJ274" i="1"/>
  <c r="AK274" i="1" s="1"/>
  <c r="AV274" i="1" s="1"/>
  <c r="AJ273" i="1"/>
  <c r="AK273" i="1" s="1"/>
  <c r="AV273" i="1" s="1"/>
  <c r="AJ272" i="1"/>
  <c r="AK272" i="1" s="1"/>
  <c r="AV272" i="1" s="1"/>
  <c r="AJ271" i="1"/>
  <c r="AK271" i="1" s="1"/>
  <c r="AV271" i="1" s="1"/>
  <c r="AJ270" i="1"/>
  <c r="AK270" i="1" s="1"/>
  <c r="AV270" i="1" s="1"/>
  <c r="AJ269" i="1"/>
  <c r="AK269" i="1" s="1"/>
  <c r="AV269" i="1" s="1"/>
  <c r="AJ268" i="1"/>
  <c r="AK268" i="1" s="1"/>
  <c r="AV268" i="1" s="1"/>
  <c r="AJ267" i="1"/>
  <c r="AK267" i="1" s="1"/>
  <c r="AV267" i="1" s="1"/>
  <c r="AJ266" i="1"/>
  <c r="AK266" i="1" s="1"/>
  <c r="AV266" i="1" s="1"/>
  <c r="AJ265" i="1"/>
  <c r="AK265" i="1" s="1"/>
  <c r="AV265" i="1" s="1"/>
  <c r="AJ264" i="1"/>
  <c r="AK264" i="1" s="1"/>
  <c r="AV264" i="1" s="1"/>
  <c r="AJ263" i="1"/>
  <c r="AK263" i="1" s="1"/>
  <c r="AV263" i="1" s="1"/>
  <c r="AJ262" i="1"/>
  <c r="AK262" i="1" s="1"/>
  <c r="AV262" i="1" s="1"/>
  <c r="AJ261" i="1"/>
  <c r="AK261" i="1" s="1"/>
  <c r="AV261" i="1" s="1"/>
  <c r="AJ260" i="1"/>
  <c r="AK260" i="1" s="1"/>
  <c r="AV260" i="1" s="1"/>
  <c r="AJ259" i="1"/>
  <c r="AK259" i="1" s="1"/>
  <c r="AV259" i="1" s="1"/>
  <c r="AJ258" i="1"/>
  <c r="AK258" i="1" s="1"/>
  <c r="AV258" i="1" s="1"/>
  <c r="AJ257" i="1"/>
  <c r="AK257" i="1" s="1"/>
  <c r="AV257" i="1" s="1"/>
  <c r="AJ256" i="1"/>
  <c r="AK256" i="1" s="1"/>
  <c r="AV256" i="1" s="1"/>
  <c r="AJ255" i="1"/>
  <c r="AK255" i="1" s="1"/>
  <c r="AV255" i="1" s="1"/>
  <c r="AJ254" i="1"/>
  <c r="AK254" i="1" s="1"/>
  <c r="AV254" i="1" s="1"/>
  <c r="AJ253" i="1"/>
  <c r="AK253" i="1" s="1"/>
  <c r="AV253" i="1" s="1"/>
  <c r="AJ252" i="1"/>
  <c r="AK252" i="1" s="1"/>
  <c r="AV252" i="1" s="1"/>
  <c r="AJ251" i="1"/>
  <c r="AK251" i="1" s="1"/>
  <c r="AV251" i="1" s="1"/>
  <c r="AJ250" i="1"/>
  <c r="AK250" i="1" s="1"/>
  <c r="AV250" i="1" s="1"/>
  <c r="AJ249" i="1"/>
  <c r="AK249" i="1" s="1"/>
  <c r="AV249" i="1" s="1"/>
  <c r="AJ248" i="1"/>
  <c r="AK248" i="1" s="1"/>
  <c r="AV248" i="1" s="1"/>
  <c r="AJ247" i="1"/>
  <c r="AK247" i="1" s="1"/>
  <c r="AV247" i="1" s="1"/>
  <c r="AJ246" i="1"/>
  <c r="AK246" i="1" s="1"/>
  <c r="AV246" i="1" s="1"/>
  <c r="AJ245" i="1"/>
  <c r="AK245" i="1" s="1"/>
  <c r="AV245" i="1" s="1"/>
  <c r="AJ244" i="1"/>
  <c r="AK244" i="1" s="1"/>
  <c r="AV244" i="1" s="1"/>
  <c r="AJ243" i="1"/>
  <c r="AK243" i="1" s="1"/>
  <c r="AV243" i="1" s="1"/>
  <c r="AJ242" i="1"/>
  <c r="AK242" i="1" s="1"/>
  <c r="AV242" i="1" s="1"/>
  <c r="AJ241" i="1"/>
  <c r="AK241" i="1" s="1"/>
  <c r="AV241" i="1" s="1"/>
  <c r="AJ240" i="1"/>
  <c r="AK240" i="1" s="1"/>
  <c r="AV240" i="1" s="1"/>
  <c r="AJ239" i="1"/>
  <c r="AK239" i="1" s="1"/>
  <c r="AV239" i="1" s="1"/>
  <c r="AJ238" i="1"/>
  <c r="AK238" i="1" s="1"/>
  <c r="AV238" i="1" s="1"/>
  <c r="AJ237" i="1"/>
  <c r="AK237" i="1" s="1"/>
  <c r="AV237" i="1" s="1"/>
  <c r="AJ236" i="1"/>
  <c r="AK236" i="1" s="1"/>
  <c r="AV236" i="1" s="1"/>
  <c r="AJ235" i="1"/>
  <c r="AK235" i="1" s="1"/>
  <c r="AV235" i="1" s="1"/>
  <c r="AJ234" i="1"/>
  <c r="AK234" i="1" s="1"/>
  <c r="AV234" i="1" s="1"/>
  <c r="AJ233" i="1"/>
  <c r="AK233" i="1" s="1"/>
  <c r="AV233" i="1" s="1"/>
  <c r="AJ232" i="1"/>
  <c r="AK232" i="1" s="1"/>
  <c r="AV232" i="1" s="1"/>
  <c r="AJ231" i="1"/>
  <c r="AK231" i="1" s="1"/>
  <c r="AV231" i="1" s="1"/>
  <c r="AJ230" i="1"/>
  <c r="AK230" i="1" s="1"/>
  <c r="AV230" i="1" s="1"/>
  <c r="AJ229" i="1"/>
  <c r="AK229" i="1" s="1"/>
  <c r="AV229" i="1" s="1"/>
  <c r="AJ228" i="1"/>
  <c r="AK228" i="1" s="1"/>
  <c r="AV228" i="1" s="1"/>
  <c r="AJ227" i="1"/>
  <c r="AK227" i="1" s="1"/>
  <c r="AV227" i="1" s="1"/>
  <c r="AJ226" i="1"/>
  <c r="AK226" i="1" s="1"/>
  <c r="AV226" i="1" s="1"/>
  <c r="AJ225" i="1"/>
  <c r="AK225" i="1" s="1"/>
  <c r="AV225" i="1" s="1"/>
  <c r="AJ224" i="1"/>
  <c r="AK224" i="1" s="1"/>
  <c r="AV224" i="1" s="1"/>
  <c r="AJ223" i="1"/>
  <c r="AK223" i="1" s="1"/>
  <c r="AV223" i="1" s="1"/>
  <c r="AJ222" i="1"/>
  <c r="AK222" i="1" s="1"/>
  <c r="AV222" i="1" s="1"/>
  <c r="AJ221" i="1"/>
  <c r="AK221" i="1" s="1"/>
  <c r="AV221" i="1" s="1"/>
  <c r="AJ220" i="1"/>
  <c r="AK220" i="1" s="1"/>
  <c r="AV220" i="1" s="1"/>
  <c r="AJ219" i="1"/>
  <c r="AK219" i="1" s="1"/>
  <c r="AV219" i="1" s="1"/>
  <c r="AJ218" i="1"/>
  <c r="AK218" i="1" s="1"/>
  <c r="AV218" i="1" s="1"/>
  <c r="AJ217" i="1"/>
  <c r="AK217" i="1" s="1"/>
  <c r="AV217" i="1" s="1"/>
  <c r="AJ216" i="1"/>
  <c r="AK216" i="1" s="1"/>
  <c r="AV216" i="1" s="1"/>
  <c r="AJ215" i="1"/>
  <c r="AK215" i="1" s="1"/>
  <c r="AV215" i="1" s="1"/>
  <c r="AJ214" i="1"/>
  <c r="AK214" i="1" s="1"/>
  <c r="AV214" i="1" s="1"/>
  <c r="AJ213" i="1"/>
  <c r="AK213" i="1" s="1"/>
  <c r="AV213" i="1" s="1"/>
  <c r="AJ212" i="1"/>
  <c r="AK212" i="1" s="1"/>
  <c r="AV212" i="1" s="1"/>
  <c r="AJ211" i="1"/>
  <c r="AK211" i="1" s="1"/>
  <c r="AV211" i="1" s="1"/>
  <c r="AJ210" i="1"/>
  <c r="AK210" i="1" s="1"/>
  <c r="AV210" i="1" s="1"/>
  <c r="AJ209" i="1"/>
  <c r="AK209" i="1" s="1"/>
  <c r="AV209" i="1" s="1"/>
  <c r="AJ208" i="1"/>
  <c r="AK208" i="1" s="1"/>
  <c r="AV208" i="1" s="1"/>
  <c r="AJ207" i="1"/>
  <c r="AK207" i="1" s="1"/>
  <c r="AV207" i="1" s="1"/>
  <c r="AJ206" i="1"/>
  <c r="AK206" i="1" s="1"/>
  <c r="AV206" i="1" s="1"/>
  <c r="AJ205" i="1"/>
  <c r="AK205" i="1" s="1"/>
  <c r="AV205" i="1" s="1"/>
  <c r="AJ204" i="1"/>
  <c r="AK204" i="1" s="1"/>
  <c r="AV204" i="1" s="1"/>
  <c r="AJ203" i="1"/>
  <c r="AK203" i="1" s="1"/>
  <c r="AV203" i="1" s="1"/>
  <c r="AJ202" i="1"/>
  <c r="AK202" i="1" s="1"/>
  <c r="AV202" i="1" s="1"/>
  <c r="AJ201" i="1"/>
  <c r="AK201" i="1" s="1"/>
  <c r="AV201" i="1" s="1"/>
  <c r="AJ200" i="1"/>
  <c r="AK200" i="1" s="1"/>
  <c r="AV200" i="1" s="1"/>
  <c r="AJ199" i="1"/>
  <c r="AK199" i="1" s="1"/>
  <c r="AV199" i="1" s="1"/>
  <c r="AJ198" i="1"/>
  <c r="AK198" i="1" s="1"/>
  <c r="AV198" i="1" s="1"/>
  <c r="AJ197" i="1"/>
  <c r="AK197" i="1" s="1"/>
  <c r="AV197" i="1" s="1"/>
  <c r="AJ196" i="1"/>
  <c r="AK196" i="1" s="1"/>
  <c r="AV196" i="1" s="1"/>
  <c r="AJ195" i="1"/>
  <c r="AK195" i="1" s="1"/>
  <c r="AV195" i="1" s="1"/>
  <c r="AJ194" i="1"/>
  <c r="AK194" i="1" s="1"/>
  <c r="AV194" i="1" s="1"/>
  <c r="AJ193" i="1"/>
  <c r="AK193" i="1" s="1"/>
  <c r="AV193" i="1" s="1"/>
  <c r="AJ192" i="1"/>
  <c r="AK192" i="1" s="1"/>
  <c r="AV192" i="1" s="1"/>
  <c r="AJ191" i="1"/>
  <c r="AK191" i="1" s="1"/>
  <c r="AV191" i="1" s="1"/>
  <c r="AJ190" i="1"/>
  <c r="AK190" i="1" s="1"/>
  <c r="AV190" i="1" s="1"/>
  <c r="AJ189" i="1"/>
  <c r="AK189" i="1" s="1"/>
  <c r="AV189" i="1" s="1"/>
  <c r="AJ188" i="1"/>
  <c r="AK188" i="1" s="1"/>
  <c r="AV188" i="1" s="1"/>
  <c r="AJ187" i="1"/>
  <c r="AK187" i="1" s="1"/>
  <c r="AV187" i="1" s="1"/>
  <c r="AJ186" i="1"/>
  <c r="AK186" i="1" s="1"/>
  <c r="AV186" i="1" s="1"/>
  <c r="AJ185" i="1"/>
  <c r="AK185" i="1" s="1"/>
  <c r="AV185" i="1" s="1"/>
  <c r="AJ184" i="1"/>
  <c r="AK184" i="1" s="1"/>
  <c r="AV184" i="1" s="1"/>
  <c r="AJ183" i="1"/>
  <c r="AK183" i="1" s="1"/>
  <c r="AV183" i="1" s="1"/>
  <c r="AJ182" i="1"/>
  <c r="AK182" i="1" s="1"/>
  <c r="AV182" i="1" s="1"/>
  <c r="AJ181" i="1"/>
  <c r="AK181" i="1" s="1"/>
  <c r="AV181" i="1" s="1"/>
  <c r="AJ180" i="1"/>
  <c r="AK180" i="1" s="1"/>
  <c r="AV180" i="1" s="1"/>
  <c r="AJ179" i="1"/>
  <c r="AK179" i="1" s="1"/>
  <c r="AV179" i="1" s="1"/>
  <c r="AJ178" i="1"/>
  <c r="AK178" i="1" s="1"/>
  <c r="AV178" i="1" s="1"/>
  <c r="AJ177" i="1"/>
  <c r="AK177" i="1" s="1"/>
  <c r="AV177" i="1" s="1"/>
  <c r="AJ176" i="1"/>
  <c r="AK176" i="1" s="1"/>
  <c r="AV176" i="1" s="1"/>
  <c r="AJ175" i="1"/>
  <c r="AK175" i="1" s="1"/>
  <c r="AV175" i="1" s="1"/>
  <c r="AJ174" i="1"/>
  <c r="AK174" i="1" s="1"/>
  <c r="AV174" i="1" s="1"/>
  <c r="AJ173" i="1"/>
  <c r="AK173" i="1" s="1"/>
  <c r="AV173" i="1" s="1"/>
  <c r="AJ172" i="1"/>
  <c r="AK172" i="1" s="1"/>
  <c r="AV172" i="1" s="1"/>
  <c r="AJ171" i="1"/>
  <c r="AK171" i="1" s="1"/>
  <c r="AV171" i="1" s="1"/>
  <c r="AJ170" i="1"/>
  <c r="AK170" i="1" s="1"/>
  <c r="AV170" i="1" s="1"/>
  <c r="AJ169" i="1"/>
  <c r="AK169" i="1" s="1"/>
  <c r="AV169" i="1" s="1"/>
  <c r="AJ168" i="1"/>
  <c r="AK168" i="1" s="1"/>
  <c r="AV168" i="1" s="1"/>
  <c r="AJ167" i="1"/>
  <c r="AK167" i="1" s="1"/>
  <c r="AV167" i="1" s="1"/>
  <c r="AJ166" i="1"/>
  <c r="AK166" i="1" s="1"/>
  <c r="AV166" i="1" s="1"/>
  <c r="AJ165" i="1"/>
  <c r="AK165" i="1" s="1"/>
  <c r="AV165" i="1" s="1"/>
  <c r="AJ164" i="1"/>
  <c r="AK164" i="1" s="1"/>
  <c r="AV164" i="1" s="1"/>
  <c r="AJ163" i="1"/>
  <c r="AK163" i="1" s="1"/>
  <c r="AV163" i="1" s="1"/>
  <c r="AJ162" i="1"/>
  <c r="AK162" i="1" s="1"/>
  <c r="AV162" i="1" s="1"/>
  <c r="AJ161" i="1"/>
  <c r="AK161" i="1" s="1"/>
  <c r="AV161" i="1" s="1"/>
  <c r="AJ160" i="1"/>
  <c r="AK160" i="1" s="1"/>
  <c r="AV160" i="1" s="1"/>
  <c r="AJ159" i="1"/>
  <c r="AK159" i="1" s="1"/>
  <c r="AV159" i="1" s="1"/>
  <c r="AJ158" i="1"/>
  <c r="AK158" i="1" s="1"/>
  <c r="AV158" i="1" s="1"/>
  <c r="AJ157" i="1"/>
  <c r="AK157" i="1" s="1"/>
  <c r="AV157" i="1" s="1"/>
  <c r="AJ156" i="1"/>
  <c r="AK156" i="1" s="1"/>
  <c r="AV156" i="1" s="1"/>
  <c r="AJ155" i="1"/>
  <c r="AK155" i="1" s="1"/>
  <c r="AV155" i="1" s="1"/>
  <c r="AJ154" i="1"/>
  <c r="AK154" i="1" s="1"/>
  <c r="AV154" i="1" s="1"/>
  <c r="AJ153" i="1"/>
  <c r="AK153" i="1" s="1"/>
  <c r="AV153" i="1" s="1"/>
  <c r="AJ152" i="1"/>
  <c r="AK152" i="1" s="1"/>
  <c r="AV152" i="1" s="1"/>
  <c r="AJ151" i="1"/>
  <c r="AK151" i="1" s="1"/>
  <c r="AV151" i="1" s="1"/>
  <c r="AJ150" i="1"/>
  <c r="AK150" i="1" s="1"/>
  <c r="AV150" i="1" s="1"/>
  <c r="AJ149" i="1"/>
  <c r="AK149" i="1" s="1"/>
  <c r="AV149" i="1" s="1"/>
  <c r="AJ148" i="1"/>
  <c r="AK148" i="1" s="1"/>
  <c r="AV148" i="1" s="1"/>
  <c r="AJ147" i="1"/>
  <c r="AK147" i="1" s="1"/>
  <c r="AV147" i="1" s="1"/>
  <c r="AJ146" i="1"/>
  <c r="AK146" i="1" s="1"/>
  <c r="AV146" i="1" s="1"/>
  <c r="AJ145" i="1"/>
  <c r="AK145" i="1" s="1"/>
  <c r="AV145" i="1" s="1"/>
  <c r="AJ144" i="1"/>
  <c r="AK144" i="1" s="1"/>
  <c r="AV144" i="1" s="1"/>
  <c r="AJ143" i="1"/>
  <c r="AK143" i="1" s="1"/>
  <c r="AV143" i="1" s="1"/>
  <c r="AJ142" i="1"/>
  <c r="AK142" i="1" s="1"/>
  <c r="AV142" i="1" s="1"/>
  <c r="AJ141" i="1"/>
  <c r="AK141" i="1" s="1"/>
  <c r="AV141" i="1" s="1"/>
  <c r="AJ140" i="1"/>
  <c r="AK140" i="1" s="1"/>
  <c r="AV140" i="1" s="1"/>
  <c r="AJ139" i="1"/>
  <c r="AK139" i="1" s="1"/>
  <c r="AV139" i="1" s="1"/>
  <c r="AJ138" i="1"/>
  <c r="AK138" i="1" s="1"/>
  <c r="AV138" i="1" s="1"/>
  <c r="AJ137" i="1"/>
  <c r="AK137" i="1" s="1"/>
  <c r="AV137" i="1" s="1"/>
  <c r="AJ136" i="1"/>
  <c r="AK136" i="1" s="1"/>
  <c r="AV136" i="1" s="1"/>
  <c r="AJ135" i="1"/>
  <c r="AK135" i="1" s="1"/>
  <c r="AV135" i="1" s="1"/>
  <c r="AJ134" i="1"/>
  <c r="AK134" i="1" s="1"/>
  <c r="AV134" i="1" s="1"/>
  <c r="AJ133" i="1"/>
  <c r="AK133" i="1" s="1"/>
  <c r="AV133" i="1" s="1"/>
  <c r="AJ132" i="1"/>
  <c r="AK132" i="1" s="1"/>
  <c r="AV132" i="1" s="1"/>
  <c r="AJ131" i="1"/>
  <c r="AK131" i="1" s="1"/>
  <c r="AV131" i="1" s="1"/>
  <c r="AJ130" i="1"/>
  <c r="AK130" i="1" s="1"/>
  <c r="AV130" i="1" s="1"/>
  <c r="AJ129" i="1"/>
  <c r="AK129" i="1" s="1"/>
  <c r="AV129" i="1" s="1"/>
  <c r="AJ128" i="1"/>
  <c r="AK128" i="1" s="1"/>
  <c r="AV128" i="1" s="1"/>
  <c r="AJ127" i="1"/>
  <c r="AK127" i="1" s="1"/>
  <c r="AV127" i="1" s="1"/>
  <c r="AJ126" i="1"/>
  <c r="AK126" i="1" s="1"/>
  <c r="AV126" i="1" s="1"/>
  <c r="AJ125" i="1"/>
  <c r="AK125" i="1" s="1"/>
  <c r="AV125" i="1" s="1"/>
  <c r="AJ124" i="1"/>
  <c r="AK124" i="1" s="1"/>
  <c r="AV124" i="1" s="1"/>
  <c r="AJ123" i="1"/>
  <c r="AK123" i="1" s="1"/>
  <c r="AV123" i="1" s="1"/>
  <c r="AJ122" i="1"/>
  <c r="AK122" i="1" s="1"/>
  <c r="AV122" i="1" s="1"/>
  <c r="AJ121" i="1"/>
  <c r="AK121" i="1" s="1"/>
  <c r="AV121" i="1" s="1"/>
  <c r="AJ120" i="1"/>
  <c r="AK120" i="1" s="1"/>
  <c r="AV120" i="1" s="1"/>
  <c r="AJ119" i="1"/>
  <c r="AK119" i="1" s="1"/>
  <c r="AV119" i="1" s="1"/>
  <c r="AJ118" i="1"/>
  <c r="AK118" i="1" s="1"/>
  <c r="AV118" i="1" s="1"/>
  <c r="AJ117" i="1"/>
  <c r="AK117" i="1" s="1"/>
  <c r="AV117" i="1" s="1"/>
  <c r="AJ116" i="1"/>
  <c r="AK116" i="1" s="1"/>
  <c r="AV116" i="1" s="1"/>
  <c r="AJ115" i="1"/>
  <c r="AK115" i="1" s="1"/>
  <c r="AV115" i="1" s="1"/>
  <c r="AJ114" i="1"/>
  <c r="AK114" i="1" s="1"/>
  <c r="AV114" i="1" s="1"/>
  <c r="AJ113" i="1"/>
  <c r="AK113" i="1" s="1"/>
  <c r="AV113" i="1" s="1"/>
  <c r="AJ112" i="1"/>
  <c r="AK112" i="1" s="1"/>
  <c r="AV112" i="1" s="1"/>
  <c r="AJ111" i="1"/>
  <c r="AK111" i="1" s="1"/>
  <c r="AV111" i="1" s="1"/>
  <c r="AJ110" i="1"/>
  <c r="AK110" i="1" s="1"/>
  <c r="AV110" i="1" s="1"/>
  <c r="AJ109" i="1"/>
  <c r="AK109" i="1" s="1"/>
  <c r="AV109" i="1" s="1"/>
  <c r="AJ108" i="1"/>
  <c r="AK108" i="1" s="1"/>
  <c r="AV108" i="1" s="1"/>
  <c r="AJ107" i="1"/>
  <c r="AK107" i="1" s="1"/>
  <c r="AV107" i="1" s="1"/>
  <c r="AJ106" i="1"/>
  <c r="AK106" i="1" s="1"/>
  <c r="AV106" i="1" s="1"/>
  <c r="AJ105" i="1"/>
  <c r="AK105" i="1" s="1"/>
  <c r="AV105" i="1" s="1"/>
  <c r="AJ104" i="1"/>
  <c r="AK104" i="1" s="1"/>
  <c r="AV104" i="1" s="1"/>
  <c r="AJ103" i="1"/>
  <c r="AK103" i="1" s="1"/>
  <c r="AV103" i="1" s="1"/>
  <c r="AJ102" i="1"/>
  <c r="AK102" i="1" s="1"/>
  <c r="AV102" i="1" s="1"/>
  <c r="AJ101" i="1"/>
  <c r="AK101" i="1" s="1"/>
  <c r="AV101" i="1" s="1"/>
  <c r="AJ100" i="1"/>
  <c r="AK100" i="1" s="1"/>
  <c r="AV100" i="1" s="1"/>
  <c r="AJ99" i="1"/>
  <c r="AK99" i="1" s="1"/>
  <c r="AV99" i="1" s="1"/>
  <c r="AJ98" i="1"/>
  <c r="AK98" i="1" s="1"/>
  <c r="AV98" i="1" s="1"/>
  <c r="AJ97" i="1"/>
  <c r="AK97" i="1" s="1"/>
  <c r="AV97" i="1" s="1"/>
  <c r="AJ96" i="1"/>
  <c r="AK96" i="1" s="1"/>
  <c r="AV96" i="1" s="1"/>
  <c r="AJ95" i="1"/>
  <c r="AK95" i="1" s="1"/>
  <c r="AV95" i="1" s="1"/>
  <c r="AJ94" i="1"/>
  <c r="AK94" i="1" s="1"/>
  <c r="AV94" i="1" s="1"/>
  <c r="AJ93" i="1"/>
  <c r="AK93" i="1" s="1"/>
  <c r="AV93" i="1" s="1"/>
  <c r="AJ92" i="1"/>
  <c r="AK92" i="1" s="1"/>
  <c r="AV92" i="1" s="1"/>
  <c r="AJ91" i="1"/>
  <c r="AK91" i="1" s="1"/>
  <c r="AV91" i="1" s="1"/>
  <c r="AJ90" i="1"/>
  <c r="AK90" i="1" s="1"/>
  <c r="AV90" i="1" s="1"/>
  <c r="AJ89" i="1"/>
  <c r="AK89" i="1" s="1"/>
  <c r="AV89" i="1" s="1"/>
  <c r="AJ88" i="1"/>
  <c r="AK88" i="1" s="1"/>
  <c r="AV88" i="1" s="1"/>
  <c r="AJ87" i="1"/>
  <c r="AK87" i="1" s="1"/>
  <c r="AV87" i="1" s="1"/>
  <c r="AJ86" i="1"/>
  <c r="AK86" i="1" s="1"/>
  <c r="AV86" i="1" s="1"/>
  <c r="AJ85" i="1"/>
  <c r="AK85" i="1" s="1"/>
  <c r="AV85" i="1" s="1"/>
  <c r="AJ84" i="1"/>
  <c r="AK84" i="1" s="1"/>
  <c r="AV84" i="1" s="1"/>
  <c r="AJ83" i="1"/>
  <c r="AK83" i="1" s="1"/>
  <c r="AV83" i="1" s="1"/>
  <c r="AJ82" i="1"/>
  <c r="AK82" i="1" s="1"/>
  <c r="AV82" i="1" s="1"/>
  <c r="AJ81" i="1"/>
  <c r="AK81" i="1" s="1"/>
  <c r="AV81" i="1" s="1"/>
  <c r="AJ80" i="1"/>
  <c r="AK80" i="1" s="1"/>
  <c r="AV80" i="1" s="1"/>
  <c r="AJ79" i="1"/>
  <c r="AK79" i="1" s="1"/>
  <c r="AV79" i="1" s="1"/>
  <c r="AJ78" i="1"/>
  <c r="AK78" i="1" s="1"/>
  <c r="AV78" i="1" s="1"/>
  <c r="AJ77" i="1"/>
  <c r="AK77" i="1" s="1"/>
  <c r="AV77" i="1" s="1"/>
  <c r="AJ76" i="1"/>
  <c r="AK76" i="1" s="1"/>
  <c r="AV76" i="1" s="1"/>
  <c r="AJ75" i="1"/>
  <c r="AK75" i="1" s="1"/>
  <c r="AV75" i="1" s="1"/>
  <c r="AJ74" i="1"/>
  <c r="AK74" i="1" s="1"/>
  <c r="AV74" i="1" s="1"/>
  <c r="AJ73" i="1"/>
  <c r="AK73" i="1" s="1"/>
  <c r="AV73" i="1" s="1"/>
  <c r="AJ72" i="1"/>
  <c r="AK72" i="1" s="1"/>
  <c r="AV72" i="1" s="1"/>
  <c r="AJ71" i="1"/>
  <c r="AK71" i="1" s="1"/>
  <c r="AV71" i="1" s="1"/>
  <c r="AJ70" i="1"/>
  <c r="AK70" i="1" s="1"/>
  <c r="AV70" i="1" s="1"/>
  <c r="AJ69" i="1"/>
  <c r="AK69" i="1" s="1"/>
  <c r="AV69" i="1" s="1"/>
  <c r="AJ68" i="1"/>
  <c r="AK68" i="1" s="1"/>
  <c r="AV68" i="1" s="1"/>
  <c r="AJ67" i="1"/>
  <c r="AK67" i="1" s="1"/>
  <c r="AV67" i="1" s="1"/>
  <c r="AJ66" i="1"/>
  <c r="AK66" i="1" s="1"/>
  <c r="AV66" i="1" s="1"/>
  <c r="AJ65" i="1"/>
  <c r="AK65" i="1" s="1"/>
  <c r="AV65" i="1" s="1"/>
  <c r="AJ64" i="1"/>
  <c r="AK64" i="1" s="1"/>
  <c r="AV64" i="1" s="1"/>
  <c r="AJ63" i="1"/>
  <c r="AK63" i="1" s="1"/>
  <c r="AV63" i="1" s="1"/>
  <c r="AJ62" i="1"/>
  <c r="AK62" i="1" s="1"/>
  <c r="AV62" i="1" s="1"/>
  <c r="AJ61" i="1"/>
  <c r="AK61" i="1" s="1"/>
  <c r="AV61" i="1" s="1"/>
  <c r="AJ60" i="1"/>
  <c r="AK60" i="1" s="1"/>
  <c r="AV60" i="1" s="1"/>
  <c r="AJ59" i="1"/>
  <c r="AK59" i="1" s="1"/>
  <c r="AV59" i="1" s="1"/>
  <c r="AJ58" i="1"/>
  <c r="AK58" i="1" s="1"/>
  <c r="AV58" i="1" s="1"/>
  <c r="AJ57" i="1"/>
  <c r="AK57" i="1" s="1"/>
  <c r="AV57" i="1" s="1"/>
  <c r="AJ56" i="1"/>
  <c r="AK56" i="1" s="1"/>
  <c r="AV56" i="1" s="1"/>
  <c r="AJ55" i="1"/>
  <c r="AK55" i="1" s="1"/>
  <c r="AV55" i="1" s="1"/>
  <c r="AJ54" i="1"/>
  <c r="AK54" i="1" s="1"/>
  <c r="AV54" i="1" s="1"/>
  <c r="AJ53" i="1"/>
  <c r="AK53" i="1" s="1"/>
  <c r="AV53" i="1" s="1"/>
  <c r="AJ52" i="1"/>
  <c r="AK52" i="1" s="1"/>
  <c r="AV52" i="1" s="1"/>
  <c r="AJ51" i="1"/>
  <c r="AK51" i="1" s="1"/>
  <c r="AV51" i="1" s="1"/>
  <c r="AJ50" i="1"/>
  <c r="AK50" i="1" s="1"/>
  <c r="AV50" i="1" s="1"/>
  <c r="AJ49" i="1"/>
  <c r="AK49" i="1" s="1"/>
  <c r="AV49" i="1" s="1"/>
  <c r="AJ48" i="1"/>
  <c r="AK48" i="1" s="1"/>
  <c r="AV48" i="1" s="1"/>
  <c r="AJ47" i="1"/>
  <c r="AK47" i="1" s="1"/>
  <c r="AV47" i="1" s="1"/>
  <c r="AJ46" i="1"/>
  <c r="AK46" i="1" s="1"/>
  <c r="AV46" i="1" s="1"/>
  <c r="AJ45" i="1"/>
  <c r="AK45" i="1" s="1"/>
  <c r="AV45" i="1" s="1"/>
  <c r="AJ44" i="1"/>
  <c r="AK44" i="1" s="1"/>
  <c r="AV44" i="1" s="1"/>
  <c r="AJ43" i="1"/>
  <c r="AK43" i="1" s="1"/>
  <c r="AV43" i="1" s="1"/>
  <c r="AJ42" i="1"/>
  <c r="AK42" i="1" s="1"/>
  <c r="AV42" i="1" s="1"/>
  <c r="AJ41" i="1"/>
  <c r="AK41" i="1" s="1"/>
  <c r="AV41" i="1" s="1"/>
  <c r="AJ40" i="1"/>
  <c r="AK40" i="1" s="1"/>
  <c r="AV40" i="1" s="1"/>
  <c r="AJ39" i="1"/>
  <c r="AK39" i="1" s="1"/>
  <c r="AV39" i="1" s="1"/>
  <c r="AJ38" i="1"/>
  <c r="AK38" i="1" s="1"/>
  <c r="AV38" i="1" s="1"/>
  <c r="AJ37" i="1"/>
  <c r="AK37" i="1" s="1"/>
  <c r="AV37" i="1" s="1"/>
  <c r="AJ36" i="1"/>
  <c r="AK36" i="1" s="1"/>
  <c r="AV36" i="1" s="1"/>
  <c r="AJ35" i="1"/>
  <c r="AK35" i="1" s="1"/>
  <c r="AV35" i="1" s="1"/>
  <c r="AJ34" i="1"/>
  <c r="AK34" i="1" s="1"/>
  <c r="AV34" i="1" s="1"/>
  <c r="AJ33" i="1"/>
  <c r="AK33" i="1" s="1"/>
  <c r="AV33" i="1" s="1"/>
  <c r="AJ32" i="1"/>
  <c r="AK32" i="1" s="1"/>
  <c r="AV32" i="1" s="1"/>
  <c r="AJ31" i="1"/>
  <c r="AK31" i="1" s="1"/>
  <c r="AV31" i="1" s="1"/>
  <c r="AJ30" i="1"/>
  <c r="AK30" i="1" s="1"/>
  <c r="AV30" i="1" s="1"/>
  <c r="AJ29" i="1"/>
  <c r="AK29" i="1" s="1"/>
  <c r="AV29" i="1" s="1"/>
  <c r="AJ28" i="1"/>
  <c r="AK28" i="1" s="1"/>
  <c r="AV28" i="1" s="1"/>
  <c r="AJ27" i="1"/>
  <c r="AK27" i="1" s="1"/>
  <c r="AV27" i="1" s="1"/>
  <c r="AJ26" i="1"/>
  <c r="AK26" i="1" s="1"/>
  <c r="AV26" i="1" s="1"/>
  <c r="AJ25" i="1"/>
  <c r="AK25" i="1" s="1"/>
  <c r="AV25" i="1" s="1"/>
  <c r="AJ24" i="1"/>
  <c r="AK24" i="1" s="1"/>
  <c r="AV24" i="1" s="1"/>
  <c r="AJ23" i="1"/>
  <c r="AK23" i="1" s="1"/>
  <c r="AV23" i="1" s="1"/>
  <c r="AJ22" i="1"/>
  <c r="AK22" i="1" s="1"/>
  <c r="AV22" i="1" s="1"/>
  <c r="AJ21" i="1"/>
  <c r="AK21" i="1" s="1"/>
  <c r="AV21" i="1" s="1"/>
  <c r="AJ20" i="1"/>
  <c r="AK20" i="1" s="1"/>
  <c r="AV20" i="1" s="1"/>
  <c r="AJ19" i="1"/>
  <c r="AK19" i="1" s="1"/>
  <c r="AV19" i="1" s="1"/>
  <c r="AJ18" i="1"/>
  <c r="AK18" i="1" s="1"/>
  <c r="AV18" i="1" s="1"/>
  <c r="AJ17" i="1"/>
  <c r="AK17" i="1" s="1"/>
  <c r="AV17" i="1" s="1"/>
  <c r="AJ16" i="1"/>
  <c r="AK16" i="1" s="1"/>
  <c r="AV16" i="1" s="1"/>
  <c r="AJ15" i="1"/>
  <c r="AK15" i="1" s="1"/>
  <c r="AV15" i="1" s="1"/>
  <c r="AJ14" i="1"/>
  <c r="AK14" i="1" s="1"/>
  <c r="AV14" i="1" s="1"/>
  <c r="AJ13" i="1"/>
  <c r="AK13" i="1" s="1"/>
  <c r="AV13" i="1" s="1"/>
  <c r="AJ12" i="1"/>
  <c r="AK12" i="1" s="1"/>
  <c r="AV12" i="1" s="1"/>
  <c r="AJ11" i="1"/>
  <c r="AK11" i="1" s="1"/>
  <c r="AV11" i="1" s="1"/>
  <c r="AJ10" i="1"/>
  <c r="AK10" i="1" s="1"/>
  <c r="AV10" i="1" s="1"/>
  <c r="AJ9" i="1"/>
  <c r="AK9" i="1" s="1"/>
  <c r="AV9" i="1" s="1"/>
  <c r="AJ8" i="1"/>
  <c r="AK8" i="1" s="1"/>
  <c r="AV8" i="1" s="1"/>
  <c r="AJ7" i="1"/>
  <c r="AK7" i="1" s="1"/>
  <c r="AV7" i="1" s="1"/>
  <c r="AJ6" i="1"/>
  <c r="AK6" i="1" s="1"/>
  <c r="AV6" i="1" s="1"/>
  <c r="AJ5" i="1"/>
  <c r="AK5" i="1" s="1"/>
  <c r="AV5" i="1" s="1"/>
  <c r="AJ4" i="1"/>
  <c r="AK4" i="1" s="1"/>
  <c r="AV4" i="1" s="1"/>
  <c r="AG1288" i="1"/>
  <c r="AH1288" i="1" s="1"/>
  <c r="AU1288" i="1" s="1"/>
  <c r="AG1287" i="1"/>
  <c r="AH1287" i="1" s="1"/>
  <c r="AU1287" i="1" s="1"/>
  <c r="AG1286" i="1"/>
  <c r="AH1286" i="1" s="1"/>
  <c r="AU1286" i="1" s="1"/>
  <c r="AG1285" i="1"/>
  <c r="AH1285" i="1" s="1"/>
  <c r="AU1285" i="1" s="1"/>
  <c r="AG1284" i="1"/>
  <c r="AH1284" i="1" s="1"/>
  <c r="AU1284" i="1" s="1"/>
  <c r="AG1283" i="1"/>
  <c r="AH1283" i="1" s="1"/>
  <c r="AU1283" i="1" s="1"/>
  <c r="AG1282" i="1"/>
  <c r="AH1282" i="1" s="1"/>
  <c r="AU1282" i="1" s="1"/>
  <c r="AG1281" i="1"/>
  <c r="AH1281" i="1" s="1"/>
  <c r="AU1281" i="1" s="1"/>
  <c r="AG1280" i="1"/>
  <c r="AH1280" i="1" s="1"/>
  <c r="AU1280" i="1" s="1"/>
  <c r="AG1279" i="1"/>
  <c r="AH1279" i="1" s="1"/>
  <c r="AU1279" i="1" s="1"/>
  <c r="AG1278" i="1"/>
  <c r="AH1278" i="1" s="1"/>
  <c r="AU1278" i="1" s="1"/>
  <c r="AG1277" i="1"/>
  <c r="AH1277" i="1" s="1"/>
  <c r="AU1277" i="1" s="1"/>
  <c r="AG1276" i="1"/>
  <c r="AH1276" i="1" s="1"/>
  <c r="AU1276" i="1" s="1"/>
  <c r="AG1275" i="1"/>
  <c r="AH1275" i="1" s="1"/>
  <c r="AU1275" i="1" s="1"/>
  <c r="AG1274" i="1"/>
  <c r="AH1274" i="1" s="1"/>
  <c r="AU1274" i="1" s="1"/>
  <c r="AG1273" i="1"/>
  <c r="AH1273" i="1" s="1"/>
  <c r="AU1273" i="1" s="1"/>
  <c r="AG1272" i="1"/>
  <c r="AH1272" i="1" s="1"/>
  <c r="AU1272" i="1" s="1"/>
  <c r="AG1271" i="1"/>
  <c r="AH1271" i="1" s="1"/>
  <c r="AU1271" i="1" s="1"/>
  <c r="AG1270" i="1"/>
  <c r="AH1270" i="1" s="1"/>
  <c r="AU1270" i="1" s="1"/>
  <c r="AG1269" i="1"/>
  <c r="AH1269" i="1" s="1"/>
  <c r="AU1269" i="1" s="1"/>
  <c r="AG1268" i="1"/>
  <c r="AH1268" i="1" s="1"/>
  <c r="AU1268" i="1" s="1"/>
  <c r="AG1267" i="1"/>
  <c r="AH1267" i="1" s="1"/>
  <c r="AU1267" i="1" s="1"/>
  <c r="AG1266" i="1"/>
  <c r="AH1266" i="1" s="1"/>
  <c r="AU1266" i="1" s="1"/>
  <c r="AG1265" i="1"/>
  <c r="AH1265" i="1" s="1"/>
  <c r="AU1265" i="1" s="1"/>
  <c r="AG1264" i="1"/>
  <c r="AH1264" i="1" s="1"/>
  <c r="AU1264" i="1" s="1"/>
  <c r="AG1263" i="1"/>
  <c r="AH1263" i="1" s="1"/>
  <c r="AU1263" i="1" s="1"/>
  <c r="AG1262" i="1"/>
  <c r="AH1262" i="1" s="1"/>
  <c r="AU1262" i="1" s="1"/>
  <c r="AG1261" i="1"/>
  <c r="AH1261" i="1" s="1"/>
  <c r="AU1261" i="1" s="1"/>
  <c r="AG1260" i="1"/>
  <c r="AH1260" i="1" s="1"/>
  <c r="AU1260" i="1" s="1"/>
  <c r="AG1259" i="1"/>
  <c r="AH1259" i="1" s="1"/>
  <c r="AU1259" i="1" s="1"/>
  <c r="AG1258" i="1"/>
  <c r="AH1258" i="1" s="1"/>
  <c r="AU1258" i="1" s="1"/>
  <c r="AG1257" i="1"/>
  <c r="AH1257" i="1" s="1"/>
  <c r="AU1257" i="1" s="1"/>
  <c r="AG1256" i="1"/>
  <c r="AH1256" i="1" s="1"/>
  <c r="AU1256" i="1" s="1"/>
  <c r="AG1255" i="1"/>
  <c r="AH1255" i="1" s="1"/>
  <c r="AU1255" i="1" s="1"/>
  <c r="AG1254" i="1"/>
  <c r="AH1254" i="1" s="1"/>
  <c r="AU1254" i="1" s="1"/>
  <c r="AG1253" i="1"/>
  <c r="AH1253" i="1" s="1"/>
  <c r="AU1253" i="1" s="1"/>
  <c r="AG1252" i="1"/>
  <c r="AH1252" i="1" s="1"/>
  <c r="AU1252" i="1" s="1"/>
  <c r="AG1251" i="1"/>
  <c r="AH1251" i="1" s="1"/>
  <c r="AU1251" i="1" s="1"/>
  <c r="AG1250" i="1"/>
  <c r="AH1250" i="1" s="1"/>
  <c r="AU1250" i="1" s="1"/>
  <c r="AG1249" i="1"/>
  <c r="AH1249" i="1" s="1"/>
  <c r="AU1249" i="1" s="1"/>
  <c r="AG1248" i="1"/>
  <c r="AH1248" i="1" s="1"/>
  <c r="AU1248" i="1" s="1"/>
  <c r="AG1247" i="1"/>
  <c r="AH1247" i="1" s="1"/>
  <c r="AU1247" i="1" s="1"/>
  <c r="AG1246" i="1"/>
  <c r="AH1246" i="1" s="1"/>
  <c r="AU1246" i="1" s="1"/>
  <c r="AG1245" i="1"/>
  <c r="AH1245" i="1" s="1"/>
  <c r="AU1245" i="1" s="1"/>
  <c r="AG1244" i="1"/>
  <c r="AH1244" i="1" s="1"/>
  <c r="AU1244" i="1" s="1"/>
  <c r="AG1243" i="1"/>
  <c r="AH1243" i="1" s="1"/>
  <c r="AU1243" i="1" s="1"/>
  <c r="AG1242" i="1"/>
  <c r="AH1242" i="1" s="1"/>
  <c r="AU1242" i="1" s="1"/>
  <c r="AG1241" i="1"/>
  <c r="AH1241" i="1" s="1"/>
  <c r="AU1241" i="1" s="1"/>
  <c r="AG1240" i="1"/>
  <c r="AH1240" i="1" s="1"/>
  <c r="AU1240" i="1" s="1"/>
  <c r="AG1239" i="1"/>
  <c r="AH1239" i="1" s="1"/>
  <c r="AU1239" i="1" s="1"/>
  <c r="AG1238" i="1"/>
  <c r="AH1238" i="1" s="1"/>
  <c r="AU1238" i="1" s="1"/>
  <c r="AG1237" i="1"/>
  <c r="AH1237" i="1" s="1"/>
  <c r="AU1237" i="1" s="1"/>
  <c r="AG1236" i="1"/>
  <c r="AH1236" i="1" s="1"/>
  <c r="AU1236" i="1" s="1"/>
  <c r="AG1235" i="1"/>
  <c r="AH1235" i="1" s="1"/>
  <c r="AU1235" i="1" s="1"/>
  <c r="AG1234" i="1"/>
  <c r="AH1234" i="1" s="1"/>
  <c r="AU1234" i="1" s="1"/>
  <c r="AG1233" i="1"/>
  <c r="AH1233" i="1" s="1"/>
  <c r="AU1233" i="1" s="1"/>
  <c r="AG1232" i="1"/>
  <c r="AH1232" i="1" s="1"/>
  <c r="AU1232" i="1" s="1"/>
  <c r="AG1231" i="1"/>
  <c r="AH1231" i="1" s="1"/>
  <c r="AU1231" i="1" s="1"/>
  <c r="AG1230" i="1"/>
  <c r="AH1230" i="1" s="1"/>
  <c r="AU1230" i="1" s="1"/>
  <c r="AG1229" i="1"/>
  <c r="AH1229" i="1" s="1"/>
  <c r="AU1229" i="1" s="1"/>
  <c r="AG1228" i="1"/>
  <c r="AH1228" i="1" s="1"/>
  <c r="AU1228" i="1" s="1"/>
  <c r="AG1227" i="1"/>
  <c r="AH1227" i="1" s="1"/>
  <c r="AU1227" i="1" s="1"/>
  <c r="AG1226" i="1"/>
  <c r="AH1226" i="1" s="1"/>
  <c r="AU1226" i="1" s="1"/>
  <c r="AG1225" i="1"/>
  <c r="AH1225" i="1" s="1"/>
  <c r="AU1225" i="1" s="1"/>
  <c r="AG1224" i="1"/>
  <c r="AH1224" i="1" s="1"/>
  <c r="AU1224" i="1" s="1"/>
  <c r="AG1223" i="1"/>
  <c r="AH1223" i="1" s="1"/>
  <c r="AU1223" i="1" s="1"/>
  <c r="AG1222" i="1"/>
  <c r="AH1222" i="1" s="1"/>
  <c r="AU1222" i="1" s="1"/>
  <c r="AG1221" i="1"/>
  <c r="AH1221" i="1" s="1"/>
  <c r="AU1221" i="1" s="1"/>
  <c r="AG1220" i="1"/>
  <c r="AH1220" i="1" s="1"/>
  <c r="AU1220" i="1" s="1"/>
  <c r="AG1219" i="1"/>
  <c r="AH1219" i="1" s="1"/>
  <c r="AU1219" i="1" s="1"/>
  <c r="AG1218" i="1"/>
  <c r="AH1218" i="1" s="1"/>
  <c r="AU1218" i="1" s="1"/>
  <c r="AG1217" i="1"/>
  <c r="AH1217" i="1" s="1"/>
  <c r="AU1217" i="1" s="1"/>
  <c r="AG1216" i="1"/>
  <c r="AH1216" i="1" s="1"/>
  <c r="AU1216" i="1" s="1"/>
  <c r="AG1215" i="1"/>
  <c r="AH1215" i="1" s="1"/>
  <c r="AU1215" i="1" s="1"/>
  <c r="AG1214" i="1"/>
  <c r="AH1214" i="1" s="1"/>
  <c r="AU1214" i="1" s="1"/>
  <c r="AG1213" i="1"/>
  <c r="AH1213" i="1" s="1"/>
  <c r="AU1213" i="1" s="1"/>
  <c r="AG1212" i="1"/>
  <c r="AH1212" i="1" s="1"/>
  <c r="AU1212" i="1" s="1"/>
  <c r="AG1211" i="1"/>
  <c r="AH1211" i="1" s="1"/>
  <c r="AU1211" i="1" s="1"/>
  <c r="AG1210" i="1"/>
  <c r="AH1210" i="1" s="1"/>
  <c r="AU1210" i="1" s="1"/>
  <c r="AG1209" i="1"/>
  <c r="AH1209" i="1" s="1"/>
  <c r="AU1209" i="1" s="1"/>
  <c r="AG1208" i="1"/>
  <c r="AH1208" i="1" s="1"/>
  <c r="AU1208" i="1" s="1"/>
  <c r="AG1207" i="1"/>
  <c r="AH1207" i="1" s="1"/>
  <c r="AU1207" i="1" s="1"/>
  <c r="AG1206" i="1"/>
  <c r="AH1206" i="1" s="1"/>
  <c r="AU1206" i="1" s="1"/>
  <c r="AG1205" i="1"/>
  <c r="AH1205" i="1" s="1"/>
  <c r="AU1205" i="1" s="1"/>
  <c r="AG1204" i="1"/>
  <c r="AH1204" i="1" s="1"/>
  <c r="AU1204" i="1" s="1"/>
  <c r="AG1203" i="1"/>
  <c r="AH1203" i="1" s="1"/>
  <c r="AU1203" i="1" s="1"/>
  <c r="AG1202" i="1"/>
  <c r="AH1202" i="1" s="1"/>
  <c r="AU1202" i="1" s="1"/>
  <c r="AG1201" i="1"/>
  <c r="AH1201" i="1" s="1"/>
  <c r="AU1201" i="1" s="1"/>
  <c r="AG1200" i="1"/>
  <c r="AH1200" i="1" s="1"/>
  <c r="AU1200" i="1" s="1"/>
  <c r="AG1199" i="1"/>
  <c r="AH1199" i="1" s="1"/>
  <c r="AU1199" i="1" s="1"/>
  <c r="AG1198" i="1"/>
  <c r="AH1198" i="1" s="1"/>
  <c r="AU1198" i="1" s="1"/>
  <c r="AG1197" i="1"/>
  <c r="AH1197" i="1" s="1"/>
  <c r="AU1197" i="1" s="1"/>
  <c r="AG1196" i="1"/>
  <c r="AH1196" i="1" s="1"/>
  <c r="AU1196" i="1" s="1"/>
  <c r="AG1195" i="1"/>
  <c r="AH1195" i="1" s="1"/>
  <c r="AU1195" i="1" s="1"/>
  <c r="AG1194" i="1"/>
  <c r="AH1194" i="1" s="1"/>
  <c r="AU1194" i="1" s="1"/>
  <c r="AG1193" i="1"/>
  <c r="AH1193" i="1" s="1"/>
  <c r="AU1193" i="1" s="1"/>
  <c r="AG1192" i="1"/>
  <c r="AH1192" i="1" s="1"/>
  <c r="AU1192" i="1" s="1"/>
  <c r="AG1191" i="1"/>
  <c r="AH1191" i="1" s="1"/>
  <c r="AU1191" i="1" s="1"/>
  <c r="AG1190" i="1"/>
  <c r="AH1190" i="1" s="1"/>
  <c r="AU1190" i="1" s="1"/>
  <c r="AG1189" i="1"/>
  <c r="AH1189" i="1" s="1"/>
  <c r="AU1189" i="1" s="1"/>
  <c r="AG1188" i="1"/>
  <c r="AH1188" i="1" s="1"/>
  <c r="AU1188" i="1" s="1"/>
  <c r="AG1187" i="1"/>
  <c r="AH1187" i="1" s="1"/>
  <c r="AU1187" i="1" s="1"/>
  <c r="AG1186" i="1"/>
  <c r="AH1186" i="1" s="1"/>
  <c r="AU1186" i="1" s="1"/>
  <c r="AG1185" i="1"/>
  <c r="AH1185" i="1" s="1"/>
  <c r="AU1185" i="1" s="1"/>
  <c r="AG1184" i="1"/>
  <c r="AH1184" i="1" s="1"/>
  <c r="AU1184" i="1" s="1"/>
  <c r="AG1183" i="1"/>
  <c r="AH1183" i="1" s="1"/>
  <c r="AU1183" i="1" s="1"/>
  <c r="AG1182" i="1"/>
  <c r="AH1182" i="1" s="1"/>
  <c r="AU1182" i="1" s="1"/>
  <c r="AG1181" i="1"/>
  <c r="AH1181" i="1" s="1"/>
  <c r="AU1181" i="1" s="1"/>
  <c r="AG1180" i="1"/>
  <c r="AH1180" i="1" s="1"/>
  <c r="AU1180" i="1" s="1"/>
  <c r="AG1179" i="1"/>
  <c r="AH1179" i="1" s="1"/>
  <c r="AU1179" i="1" s="1"/>
  <c r="AG1178" i="1"/>
  <c r="AH1178" i="1" s="1"/>
  <c r="AU1178" i="1" s="1"/>
  <c r="AG1177" i="1"/>
  <c r="AH1177" i="1" s="1"/>
  <c r="AU1177" i="1" s="1"/>
  <c r="AG1176" i="1"/>
  <c r="AH1176" i="1" s="1"/>
  <c r="AU1176" i="1" s="1"/>
  <c r="AG1175" i="1"/>
  <c r="AH1175" i="1" s="1"/>
  <c r="AU1175" i="1" s="1"/>
  <c r="AG1174" i="1"/>
  <c r="AH1174" i="1" s="1"/>
  <c r="AU1174" i="1" s="1"/>
  <c r="AG1173" i="1"/>
  <c r="AH1173" i="1" s="1"/>
  <c r="AU1173" i="1" s="1"/>
  <c r="AG1172" i="1"/>
  <c r="AH1172" i="1" s="1"/>
  <c r="AU1172" i="1" s="1"/>
  <c r="AG1171" i="1"/>
  <c r="AH1171" i="1" s="1"/>
  <c r="AU1171" i="1" s="1"/>
  <c r="AG1170" i="1"/>
  <c r="AH1170" i="1" s="1"/>
  <c r="AU1170" i="1" s="1"/>
  <c r="AG1169" i="1"/>
  <c r="AH1169" i="1" s="1"/>
  <c r="AU1169" i="1" s="1"/>
  <c r="AG1168" i="1"/>
  <c r="AH1168" i="1" s="1"/>
  <c r="AU1168" i="1" s="1"/>
  <c r="AG1167" i="1"/>
  <c r="AH1167" i="1" s="1"/>
  <c r="AU1167" i="1" s="1"/>
  <c r="AG1166" i="1"/>
  <c r="AH1166" i="1" s="1"/>
  <c r="AU1166" i="1" s="1"/>
  <c r="AG1165" i="1"/>
  <c r="AH1165" i="1" s="1"/>
  <c r="AU1165" i="1" s="1"/>
  <c r="AG1164" i="1"/>
  <c r="AH1164" i="1" s="1"/>
  <c r="AU1164" i="1" s="1"/>
  <c r="AG1163" i="1"/>
  <c r="AH1163" i="1" s="1"/>
  <c r="AU1163" i="1" s="1"/>
  <c r="AG1162" i="1"/>
  <c r="AH1162" i="1" s="1"/>
  <c r="AU1162" i="1" s="1"/>
  <c r="AG1161" i="1"/>
  <c r="AH1161" i="1" s="1"/>
  <c r="AU1161" i="1" s="1"/>
  <c r="AG1160" i="1"/>
  <c r="AH1160" i="1" s="1"/>
  <c r="AU1160" i="1" s="1"/>
  <c r="AG1159" i="1"/>
  <c r="AH1159" i="1" s="1"/>
  <c r="AU1159" i="1" s="1"/>
  <c r="AG1158" i="1"/>
  <c r="AH1158" i="1" s="1"/>
  <c r="AU1158" i="1" s="1"/>
  <c r="AG1157" i="1"/>
  <c r="AH1157" i="1" s="1"/>
  <c r="AU1157" i="1" s="1"/>
  <c r="AG1156" i="1"/>
  <c r="AH1156" i="1" s="1"/>
  <c r="AU1156" i="1" s="1"/>
  <c r="AG1155" i="1"/>
  <c r="AH1155" i="1" s="1"/>
  <c r="AU1155" i="1" s="1"/>
  <c r="AG1154" i="1"/>
  <c r="AH1154" i="1" s="1"/>
  <c r="AU1154" i="1" s="1"/>
  <c r="AG1153" i="1"/>
  <c r="AH1153" i="1" s="1"/>
  <c r="AU1153" i="1" s="1"/>
  <c r="AG1152" i="1"/>
  <c r="AH1152" i="1" s="1"/>
  <c r="AU1152" i="1" s="1"/>
  <c r="AG1151" i="1"/>
  <c r="AH1151" i="1" s="1"/>
  <c r="AU1151" i="1" s="1"/>
  <c r="AG1150" i="1"/>
  <c r="AH1150" i="1" s="1"/>
  <c r="AU1150" i="1" s="1"/>
  <c r="AG1149" i="1"/>
  <c r="AH1149" i="1" s="1"/>
  <c r="AU1149" i="1" s="1"/>
  <c r="AG1148" i="1"/>
  <c r="AH1148" i="1" s="1"/>
  <c r="AU1148" i="1" s="1"/>
  <c r="AG1147" i="1"/>
  <c r="AH1147" i="1" s="1"/>
  <c r="AU1147" i="1" s="1"/>
  <c r="AG1146" i="1"/>
  <c r="AH1146" i="1" s="1"/>
  <c r="AU1146" i="1" s="1"/>
  <c r="AG1145" i="1"/>
  <c r="AH1145" i="1" s="1"/>
  <c r="AU1145" i="1" s="1"/>
  <c r="AG1144" i="1"/>
  <c r="AH1144" i="1" s="1"/>
  <c r="AU1144" i="1" s="1"/>
  <c r="AG1143" i="1"/>
  <c r="AH1143" i="1" s="1"/>
  <c r="AU1143" i="1" s="1"/>
  <c r="AG1142" i="1"/>
  <c r="AH1142" i="1" s="1"/>
  <c r="AU1142" i="1" s="1"/>
  <c r="AG1141" i="1"/>
  <c r="AH1141" i="1" s="1"/>
  <c r="AU1141" i="1" s="1"/>
  <c r="AG1140" i="1"/>
  <c r="AH1140" i="1" s="1"/>
  <c r="AU1140" i="1" s="1"/>
  <c r="AG1139" i="1"/>
  <c r="AH1139" i="1" s="1"/>
  <c r="AU1139" i="1" s="1"/>
  <c r="AG1138" i="1"/>
  <c r="AH1138" i="1" s="1"/>
  <c r="AU1138" i="1" s="1"/>
  <c r="AG1137" i="1"/>
  <c r="AH1137" i="1" s="1"/>
  <c r="AU1137" i="1" s="1"/>
  <c r="AG1136" i="1"/>
  <c r="AH1136" i="1" s="1"/>
  <c r="AU1136" i="1" s="1"/>
  <c r="AG1135" i="1"/>
  <c r="AH1135" i="1" s="1"/>
  <c r="AU1135" i="1" s="1"/>
  <c r="AG1134" i="1"/>
  <c r="AH1134" i="1" s="1"/>
  <c r="AU1134" i="1" s="1"/>
  <c r="AG1133" i="1"/>
  <c r="AH1133" i="1" s="1"/>
  <c r="AU1133" i="1" s="1"/>
  <c r="AG1132" i="1"/>
  <c r="AH1132" i="1" s="1"/>
  <c r="AU1132" i="1" s="1"/>
  <c r="AG1131" i="1"/>
  <c r="AH1131" i="1" s="1"/>
  <c r="AU1131" i="1" s="1"/>
  <c r="AG1130" i="1"/>
  <c r="AH1130" i="1" s="1"/>
  <c r="AU1130" i="1" s="1"/>
  <c r="AG1129" i="1"/>
  <c r="AH1129" i="1" s="1"/>
  <c r="AU1129" i="1" s="1"/>
  <c r="AG1128" i="1"/>
  <c r="AH1128" i="1" s="1"/>
  <c r="AU1128" i="1" s="1"/>
  <c r="AG1127" i="1"/>
  <c r="AH1127" i="1" s="1"/>
  <c r="AU1127" i="1" s="1"/>
  <c r="AG1126" i="1"/>
  <c r="AH1126" i="1" s="1"/>
  <c r="AU1126" i="1" s="1"/>
  <c r="AG1125" i="1"/>
  <c r="AH1125" i="1" s="1"/>
  <c r="AU1125" i="1" s="1"/>
  <c r="AG1124" i="1"/>
  <c r="AH1124" i="1" s="1"/>
  <c r="AU1124" i="1" s="1"/>
  <c r="AG1123" i="1"/>
  <c r="AH1123" i="1" s="1"/>
  <c r="AU1123" i="1" s="1"/>
  <c r="AG1122" i="1"/>
  <c r="AH1122" i="1" s="1"/>
  <c r="AU1122" i="1" s="1"/>
  <c r="AG1121" i="1"/>
  <c r="AH1121" i="1" s="1"/>
  <c r="AU1121" i="1" s="1"/>
  <c r="AG1120" i="1"/>
  <c r="AH1120" i="1" s="1"/>
  <c r="AU1120" i="1" s="1"/>
  <c r="AG1119" i="1"/>
  <c r="AH1119" i="1" s="1"/>
  <c r="AU1119" i="1" s="1"/>
  <c r="AG1118" i="1"/>
  <c r="AH1118" i="1" s="1"/>
  <c r="AU1118" i="1" s="1"/>
  <c r="AG1117" i="1"/>
  <c r="AH1117" i="1" s="1"/>
  <c r="AU1117" i="1" s="1"/>
  <c r="AG1116" i="1"/>
  <c r="AH1116" i="1" s="1"/>
  <c r="AU1116" i="1" s="1"/>
  <c r="AG1115" i="1"/>
  <c r="AH1115" i="1" s="1"/>
  <c r="AU1115" i="1" s="1"/>
  <c r="AG1114" i="1"/>
  <c r="AH1114" i="1" s="1"/>
  <c r="AU1114" i="1" s="1"/>
  <c r="AG1113" i="1"/>
  <c r="AH1113" i="1" s="1"/>
  <c r="AU1113" i="1" s="1"/>
  <c r="AG1112" i="1"/>
  <c r="AH1112" i="1" s="1"/>
  <c r="AU1112" i="1" s="1"/>
  <c r="AG1111" i="1"/>
  <c r="AH1111" i="1" s="1"/>
  <c r="AU1111" i="1" s="1"/>
  <c r="AG1110" i="1"/>
  <c r="AH1110" i="1" s="1"/>
  <c r="AU1110" i="1" s="1"/>
  <c r="AG1109" i="1"/>
  <c r="AH1109" i="1" s="1"/>
  <c r="AU1109" i="1" s="1"/>
  <c r="AG1108" i="1"/>
  <c r="AH1108" i="1" s="1"/>
  <c r="AU1108" i="1" s="1"/>
  <c r="AG1107" i="1"/>
  <c r="AH1107" i="1" s="1"/>
  <c r="AU1107" i="1" s="1"/>
  <c r="AG1106" i="1"/>
  <c r="AH1106" i="1" s="1"/>
  <c r="AU1106" i="1" s="1"/>
  <c r="AG1105" i="1"/>
  <c r="AH1105" i="1" s="1"/>
  <c r="AU1105" i="1" s="1"/>
  <c r="AG1104" i="1"/>
  <c r="AH1104" i="1" s="1"/>
  <c r="AU1104" i="1" s="1"/>
  <c r="AG1103" i="1"/>
  <c r="AH1103" i="1" s="1"/>
  <c r="AU1103" i="1" s="1"/>
  <c r="AG1102" i="1"/>
  <c r="AH1102" i="1" s="1"/>
  <c r="AU1102" i="1" s="1"/>
  <c r="AG1101" i="1"/>
  <c r="AH1101" i="1" s="1"/>
  <c r="AU1101" i="1" s="1"/>
  <c r="AG1100" i="1"/>
  <c r="AH1100" i="1" s="1"/>
  <c r="AU1100" i="1" s="1"/>
  <c r="AG1099" i="1"/>
  <c r="AH1099" i="1" s="1"/>
  <c r="AU1099" i="1" s="1"/>
  <c r="AG1098" i="1"/>
  <c r="AH1098" i="1" s="1"/>
  <c r="AU1098" i="1" s="1"/>
  <c r="AG1097" i="1"/>
  <c r="AH1097" i="1" s="1"/>
  <c r="AU1097" i="1" s="1"/>
  <c r="AG1096" i="1"/>
  <c r="AH1096" i="1" s="1"/>
  <c r="AU1096" i="1" s="1"/>
  <c r="AG1095" i="1"/>
  <c r="AH1095" i="1" s="1"/>
  <c r="AU1095" i="1" s="1"/>
  <c r="AG1094" i="1"/>
  <c r="AH1094" i="1" s="1"/>
  <c r="AU1094" i="1" s="1"/>
  <c r="AG1093" i="1"/>
  <c r="AH1093" i="1" s="1"/>
  <c r="AU1093" i="1" s="1"/>
  <c r="AG1092" i="1"/>
  <c r="AH1092" i="1" s="1"/>
  <c r="AU1092" i="1" s="1"/>
  <c r="AG1091" i="1"/>
  <c r="AH1091" i="1" s="1"/>
  <c r="AU1091" i="1" s="1"/>
  <c r="AG1090" i="1"/>
  <c r="AH1090" i="1" s="1"/>
  <c r="AU1090" i="1" s="1"/>
  <c r="AG1089" i="1"/>
  <c r="AH1089" i="1" s="1"/>
  <c r="AU1089" i="1" s="1"/>
  <c r="AG1088" i="1"/>
  <c r="AH1088" i="1" s="1"/>
  <c r="AU1088" i="1" s="1"/>
  <c r="AG1087" i="1"/>
  <c r="AH1087" i="1" s="1"/>
  <c r="AU1087" i="1" s="1"/>
  <c r="AG1086" i="1"/>
  <c r="AH1086" i="1" s="1"/>
  <c r="AU1086" i="1" s="1"/>
  <c r="AG1085" i="1"/>
  <c r="AH1085" i="1" s="1"/>
  <c r="AU1085" i="1" s="1"/>
  <c r="AG1084" i="1"/>
  <c r="AH1084" i="1" s="1"/>
  <c r="AU1084" i="1" s="1"/>
  <c r="AG1083" i="1"/>
  <c r="AH1083" i="1" s="1"/>
  <c r="AU1083" i="1" s="1"/>
  <c r="AG1082" i="1"/>
  <c r="AH1082" i="1" s="1"/>
  <c r="AU1082" i="1" s="1"/>
  <c r="AG1081" i="1"/>
  <c r="AH1081" i="1" s="1"/>
  <c r="AU1081" i="1" s="1"/>
  <c r="AG1080" i="1"/>
  <c r="AH1080" i="1" s="1"/>
  <c r="AU1080" i="1" s="1"/>
  <c r="AG1079" i="1"/>
  <c r="AH1079" i="1" s="1"/>
  <c r="AU1079" i="1" s="1"/>
  <c r="AG1078" i="1"/>
  <c r="AH1078" i="1" s="1"/>
  <c r="AU1078" i="1" s="1"/>
  <c r="AG1077" i="1"/>
  <c r="AH1077" i="1" s="1"/>
  <c r="AU1077" i="1" s="1"/>
  <c r="AG1076" i="1"/>
  <c r="AH1076" i="1" s="1"/>
  <c r="AU1076" i="1" s="1"/>
  <c r="AG1075" i="1"/>
  <c r="AH1075" i="1" s="1"/>
  <c r="AU1075" i="1" s="1"/>
  <c r="AG1074" i="1"/>
  <c r="AH1074" i="1" s="1"/>
  <c r="AU1074" i="1" s="1"/>
  <c r="AG1073" i="1"/>
  <c r="AH1073" i="1" s="1"/>
  <c r="AU1073" i="1" s="1"/>
  <c r="AG1072" i="1"/>
  <c r="AH1072" i="1" s="1"/>
  <c r="AU1072" i="1" s="1"/>
  <c r="AG1071" i="1"/>
  <c r="AH1071" i="1" s="1"/>
  <c r="AU1071" i="1" s="1"/>
  <c r="AG1070" i="1"/>
  <c r="AH1070" i="1" s="1"/>
  <c r="AU1070" i="1" s="1"/>
  <c r="AG1069" i="1"/>
  <c r="AH1069" i="1" s="1"/>
  <c r="AU1069" i="1" s="1"/>
  <c r="AG1068" i="1"/>
  <c r="AH1068" i="1" s="1"/>
  <c r="AU1068" i="1" s="1"/>
  <c r="AG1067" i="1"/>
  <c r="AH1067" i="1" s="1"/>
  <c r="AU1067" i="1" s="1"/>
  <c r="AG1066" i="1"/>
  <c r="AH1066" i="1" s="1"/>
  <c r="AU1066" i="1" s="1"/>
  <c r="AG1065" i="1"/>
  <c r="AH1065" i="1" s="1"/>
  <c r="AU1065" i="1" s="1"/>
  <c r="AG1064" i="1"/>
  <c r="AH1064" i="1" s="1"/>
  <c r="AU1064" i="1" s="1"/>
  <c r="AG1063" i="1"/>
  <c r="AH1063" i="1" s="1"/>
  <c r="AU1063" i="1" s="1"/>
  <c r="AG1062" i="1"/>
  <c r="AH1062" i="1" s="1"/>
  <c r="AU1062" i="1" s="1"/>
  <c r="AG1061" i="1"/>
  <c r="AH1061" i="1" s="1"/>
  <c r="AU1061" i="1" s="1"/>
  <c r="AG1060" i="1"/>
  <c r="AH1060" i="1" s="1"/>
  <c r="AU1060" i="1" s="1"/>
  <c r="AG1059" i="1"/>
  <c r="AH1059" i="1" s="1"/>
  <c r="AU1059" i="1" s="1"/>
  <c r="AG1058" i="1"/>
  <c r="AH1058" i="1" s="1"/>
  <c r="AU1058" i="1" s="1"/>
  <c r="AG1057" i="1"/>
  <c r="AH1057" i="1" s="1"/>
  <c r="AU1057" i="1" s="1"/>
  <c r="AG1056" i="1"/>
  <c r="AH1056" i="1" s="1"/>
  <c r="AU1056" i="1" s="1"/>
  <c r="AG1055" i="1"/>
  <c r="AH1055" i="1" s="1"/>
  <c r="AU1055" i="1" s="1"/>
  <c r="AG1054" i="1"/>
  <c r="AH1054" i="1" s="1"/>
  <c r="AU1054" i="1" s="1"/>
  <c r="AG1053" i="1"/>
  <c r="AH1053" i="1" s="1"/>
  <c r="AU1053" i="1" s="1"/>
  <c r="AG1052" i="1"/>
  <c r="AH1052" i="1" s="1"/>
  <c r="AU1052" i="1" s="1"/>
  <c r="AG1051" i="1"/>
  <c r="AH1051" i="1" s="1"/>
  <c r="AU1051" i="1" s="1"/>
  <c r="AG1050" i="1"/>
  <c r="AH1050" i="1" s="1"/>
  <c r="AU1050" i="1" s="1"/>
  <c r="AG1049" i="1"/>
  <c r="AH1049" i="1" s="1"/>
  <c r="AU1049" i="1" s="1"/>
  <c r="AG1048" i="1"/>
  <c r="AH1048" i="1" s="1"/>
  <c r="AU1048" i="1" s="1"/>
  <c r="AG1047" i="1"/>
  <c r="AH1047" i="1" s="1"/>
  <c r="AU1047" i="1" s="1"/>
  <c r="AG1046" i="1"/>
  <c r="AH1046" i="1" s="1"/>
  <c r="AU1046" i="1" s="1"/>
  <c r="AG1045" i="1"/>
  <c r="AH1045" i="1" s="1"/>
  <c r="AU1045" i="1" s="1"/>
  <c r="AG1044" i="1"/>
  <c r="AH1044" i="1" s="1"/>
  <c r="AU1044" i="1" s="1"/>
  <c r="AG1043" i="1"/>
  <c r="AH1043" i="1" s="1"/>
  <c r="AU1043" i="1" s="1"/>
  <c r="AG1042" i="1"/>
  <c r="AH1042" i="1" s="1"/>
  <c r="AU1042" i="1" s="1"/>
  <c r="AG1041" i="1"/>
  <c r="AH1041" i="1" s="1"/>
  <c r="AU1041" i="1" s="1"/>
  <c r="AG1040" i="1"/>
  <c r="AH1040" i="1" s="1"/>
  <c r="AU1040" i="1" s="1"/>
  <c r="AG1039" i="1"/>
  <c r="AH1039" i="1" s="1"/>
  <c r="AU1039" i="1" s="1"/>
  <c r="AG1038" i="1"/>
  <c r="AH1038" i="1" s="1"/>
  <c r="AU1038" i="1" s="1"/>
  <c r="AG1037" i="1"/>
  <c r="AH1037" i="1" s="1"/>
  <c r="AU1037" i="1" s="1"/>
  <c r="AG1036" i="1"/>
  <c r="AH1036" i="1" s="1"/>
  <c r="AU1036" i="1" s="1"/>
  <c r="AG1035" i="1"/>
  <c r="AH1035" i="1" s="1"/>
  <c r="AU1035" i="1" s="1"/>
  <c r="AG1034" i="1"/>
  <c r="AH1034" i="1" s="1"/>
  <c r="AU1034" i="1" s="1"/>
  <c r="AG1033" i="1"/>
  <c r="AH1033" i="1" s="1"/>
  <c r="AU1033" i="1" s="1"/>
  <c r="AG1032" i="1"/>
  <c r="AH1032" i="1" s="1"/>
  <c r="AU1032" i="1" s="1"/>
  <c r="AG1031" i="1"/>
  <c r="AH1031" i="1" s="1"/>
  <c r="AU1031" i="1" s="1"/>
  <c r="AG1030" i="1"/>
  <c r="AH1030" i="1" s="1"/>
  <c r="AU1030" i="1" s="1"/>
  <c r="AG1029" i="1"/>
  <c r="AH1029" i="1" s="1"/>
  <c r="AU1029" i="1" s="1"/>
  <c r="AG1028" i="1"/>
  <c r="AH1028" i="1" s="1"/>
  <c r="AU1028" i="1" s="1"/>
  <c r="AG1027" i="1"/>
  <c r="AH1027" i="1" s="1"/>
  <c r="AU1027" i="1" s="1"/>
  <c r="AG1026" i="1"/>
  <c r="AH1026" i="1" s="1"/>
  <c r="AU1026" i="1" s="1"/>
  <c r="AG1025" i="1"/>
  <c r="AH1025" i="1" s="1"/>
  <c r="AU1025" i="1" s="1"/>
  <c r="AG1024" i="1"/>
  <c r="AH1024" i="1" s="1"/>
  <c r="AU1024" i="1" s="1"/>
  <c r="AG1023" i="1"/>
  <c r="AH1023" i="1" s="1"/>
  <c r="AU1023" i="1" s="1"/>
  <c r="AG1022" i="1"/>
  <c r="AH1022" i="1" s="1"/>
  <c r="AU1022" i="1" s="1"/>
  <c r="AG1021" i="1"/>
  <c r="AH1021" i="1" s="1"/>
  <c r="AU1021" i="1" s="1"/>
  <c r="AG1020" i="1"/>
  <c r="AH1020" i="1" s="1"/>
  <c r="AU1020" i="1" s="1"/>
  <c r="AG1019" i="1"/>
  <c r="AH1019" i="1" s="1"/>
  <c r="AU1019" i="1" s="1"/>
  <c r="AG1018" i="1"/>
  <c r="AH1018" i="1" s="1"/>
  <c r="AU1018" i="1" s="1"/>
  <c r="AG1017" i="1"/>
  <c r="AH1017" i="1" s="1"/>
  <c r="AU1017" i="1" s="1"/>
  <c r="AG1016" i="1"/>
  <c r="AH1016" i="1" s="1"/>
  <c r="AU1016" i="1" s="1"/>
  <c r="AG1015" i="1"/>
  <c r="AH1015" i="1" s="1"/>
  <c r="AU1015" i="1" s="1"/>
  <c r="AG1014" i="1"/>
  <c r="AH1014" i="1" s="1"/>
  <c r="AU1014" i="1" s="1"/>
  <c r="AG1013" i="1"/>
  <c r="AH1013" i="1" s="1"/>
  <c r="AU1013" i="1" s="1"/>
  <c r="AG1012" i="1"/>
  <c r="AH1012" i="1" s="1"/>
  <c r="AU1012" i="1" s="1"/>
  <c r="AG1011" i="1"/>
  <c r="AH1011" i="1" s="1"/>
  <c r="AU1011" i="1" s="1"/>
  <c r="AG1010" i="1"/>
  <c r="AH1010" i="1" s="1"/>
  <c r="AU1010" i="1" s="1"/>
  <c r="AG1009" i="1"/>
  <c r="AH1009" i="1" s="1"/>
  <c r="AU1009" i="1" s="1"/>
  <c r="AG1008" i="1"/>
  <c r="AH1008" i="1" s="1"/>
  <c r="AU1008" i="1" s="1"/>
  <c r="AG1007" i="1"/>
  <c r="AH1007" i="1" s="1"/>
  <c r="AU1007" i="1" s="1"/>
  <c r="AG1006" i="1"/>
  <c r="AH1006" i="1" s="1"/>
  <c r="AU1006" i="1" s="1"/>
  <c r="AG1005" i="1"/>
  <c r="AH1005" i="1" s="1"/>
  <c r="AU1005" i="1" s="1"/>
  <c r="AG1004" i="1"/>
  <c r="AH1004" i="1" s="1"/>
  <c r="AU1004" i="1" s="1"/>
  <c r="AG1003" i="1"/>
  <c r="AH1003" i="1" s="1"/>
  <c r="AU1003" i="1" s="1"/>
  <c r="AG1002" i="1"/>
  <c r="AH1002" i="1" s="1"/>
  <c r="AU1002" i="1" s="1"/>
  <c r="AG1001" i="1"/>
  <c r="AH1001" i="1" s="1"/>
  <c r="AU1001" i="1" s="1"/>
  <c r="AG1000" i="1"/>
  <c r="AH1000" i="1" s="1"/>
  <c r="AU1000" i="1" s="1"/>
  <c r="AG999" i="1"/>
  <c r="AH999" i="1" s="1"/>
  <c r="AU999" i="1" s="1"/>
  <c r="AG998" i="1"/>
  <c r="AH998" i="1" s="1"/>
  <c r="AU998" i="1" s="1"/>
  <c r="AG997" i="1"/>
  <c r="AH997" i="1" s="1"/>
  <c r="AU997" i="1" s="1"/>
  <c r="AG996" i="1"/>
  <c r="AH996" i="1" s="1"/>
  <c r="AU996" i="1" s="1"/>
  <c r="AG995" i="1"/>
  <c r="AH995" i="1" s="1"/>
  <c r="AU995" i="1" s="1"/>
  <c r="AG994" i="1"/>
  <c r="AH994" i="1" s="1"/>
  <c r="AU994" i="1" s="1"/>
  <c r="AG993" i="1"/>
  <c r="AH993" i="1" s="1"/>
  <c r="AU993" i="1" s="1"/>
  <c r="AG992" i="1"/>
  <c r="AH992" i="1" s="1"/>
  <c r="AU992" i="1" s="1"/>
  <c r="AG991" i="1"/>
  <c r="AH991" i="1" s="1"/>
  <c r="AU991" i="1" s="1"/>
  <c r="AG990" i="1"/>
  <c r="AH990" i="1" s="1"/>
  <c r="AU990" i="1" s="1"/>
  <c r="AG989" i="1"/>
  <c r="AH989" i="1" s="1"/>
  <c r="AU989" i="1" s="1"/>
  <c r="AG988" i="1"/>
  <c r="AH988" i="1" s="1"/>
  <c r="AU988" i="1" s="1"/>
  <c r="AG987" i="1"/>
  <c r="AH987" i="1" s="1"/>
  <c r="AU987" i="1" s="1"/>
  <c r="AG986" i="1"/>
  <c r="AH986" i="1" s="1"/>
  <c r="AU986" i="1" s="1"/>
  <c r="AG985" i="1"/>
  <c r="AH985" i="1" s="1"/>
  <c r="AU985" i="1" s="1"/>
  <c r="AG984" i="1"/>
  <c r="AH984" i="1" s="1"/>
  <c r="AU984" i="1" s="1"/>
  <c r="AG983" i="1"/>
  <c r="AH983" i="1" s="1"/>
  <c r="AU983" i="1" s="1"/>
  <c r="AG982" i="1"/>
  <c r="AH982" i="1" s="1"/>
  <c r="AU982" i="1" s="1"/>
  <c r="AG981" i="1"/>
  <c r="AH981" i="1" s="1"/>
  <c r="AU981" i="1" s="1"/>
  <c r="AG980" i="1"/>
  <c r="AH980" i="1" s="1"/>
  <c r="AU980" i="1" s="1"/>
  <c r="AG979" i="1"/>
  <c r="AH979" i="1" s="1"/>
  <c r="AU979" i="1" s="1"/>
  <c r="AG978" i="1"/>
  <c r="AH978" i="1" s="1"/>
  <c r="AU978" i="1" s="1"/>
  <c r="AG977" i="1"/>
  <c r="AH977" i="1" s="1"/>
  <c r="AU977" i="1" s="1"/>
  <c r="AG976" i="1"/>
  <c r="AH976" i="1" s="1"/>
  <c r="AU976" i="1" s="1"/>
  <c r="AG975" i="1"/>
  <c r="AH975" i="1" s="1"/>
  <c r="AU975" i="1" s="1"/>
  <c r="AG974" i="1"/>
  <c r="AH974" i="1" s="1"/>
  <c r="AU974" i="1" s="1"/>
  <c r="AG973" i="1"/>
  <c r="AH973" i="1" s="1"/>
  <c r="AU973" i="1" s="1"/>
  <c r="AG972" i="1"/>
  <c r="AH972" i="1" s="1"/>
  <c r="AU972" i="1" s="1"/>
  <c r="AG971" i="1"/>
  <c r="AH971" i="1" s="1"/>
  <c r="AU971" i="1" s="1"/>
  <c r="AG970" i="1"/>
  <c r="AH970" i="1" s="1"/>
  <c r="AU970" i="1" s="1"/>
  <c r="AG969" i="1"/>
  <c r="AH969" i="1" s="1"/>
  <c r="AU969" i="1" s="1"/>
  <c r="AG968" i="1"/>
  <c r="AH968" i="1" s="1"/>
  <c r="AU968" i="1" s="1"/>
  <c r="AG967" i="1"/>
  <c r="AH967" i="1" s="1"/>
  <c r="AU967" i="1" s="1"/>
  <c r="AG966" i="1"/>
  <c r="AH966" i="1" s="1"/>
  <c r="AU966" i="1" s="1"/>
  <c r="AG965" i="1"/>
  <c r="AH965" i="1" s="1"/>
  <c r="AU965" i="1" s="1"/>
  <c r="AG964" i="1"/>
  <c r="AH964" i="1" s="1"/>
  <c r="AU964" i="1" s="1"/>
  <c r="AG963" i="1"/>
  <c r="AH963" i="1" s="1"/>
  <c r="AU963" i="1" s="1"/>
  <c r="AG962" i="1"/>
  <c r="AH962" i="1" s="1"/>
  <c r="AU962" i="1" s="1"/>
  <c r="AG961" i="1"/>
  <c r="AH961" i="1" s="1"/>
  <c r="AU961" i="1" s="1"/>
  <c r="AG960" i="1"/>
  <c r="AH960" i="1" s="1"/>
  <c r="AU960" i="1" s="1"/>
  <c r="AG959" i="1"/>
  <c r="AH959" i="1" s="1"/>
  <c r="AU959" i="1" s="1"/>
  <c r="AG958" i="1"/>
  <c r="AH958" i="1" s="1"/>
  <c r="AU958" i="1" s="1"/>
  <c r="AG957" i="1"/>
  <c r="AH957" i="1" s="1"/>
  <c r="AU957" i="1" s="1"/>
  <c r="AG956" i="1"/>
  <c r="AH956" i="1" s="1"/>
  <c r="AU956" i="1" s="1"/>
  <c r="AG955" i="1"/>
  <c r="AH955" i="1" s="1"/>
  <c r="AU955" i="1" s="1"/>
  <c r="AG954" i="1"/>
  <c r="AH954" i="1" s="1"/>
  <c r="AU954" i="1" s="1"/>
  <c r="AG953" i="1"/>
  <c r="AH953" i="1" s="1"/>
  <c r="AU953" i="1" s="1"/>
  <c r="AG952" i="1"/>
  <c r="AH952" i="1" s="1"/>
  <c r="AU952" i="1" s="1"/>
  <c r="AG951" i="1"/>
  <c r="AH951" i="1" s="1"/>
  <c r="AU951" i="1" s="1"/>
  <c r="AG950" i="1"/>
  <c r="AH950" i="1" s="1"/>
  <c r="AU950" i="1" s="1"/>
  <c r="AG949" i="1"/>
  <c r="AH949" i="1" s="1"/>
  <c r="AU949" i="1" s="1"/>
  <c r="AG948" i="1"/>
  <c r="AH948" i="1" s="1"/>
  <c r="AU948" i="1" s="1"/>
  <c r="AG947" i="1"/>
  <c r="AH947" i="1" s="1"/>
  <c r="AU947" i="1" s="1"/>
  <c r="AG946" i="1"/>
  <c r="AH946" i="1" s="1"/>
  <c r="AU946" i="1" s="1"/>
  <c r="AG945" i="1"/>
  <c r="AH945" i="1" s="1"/>
  <c r="AU945" i="1" s="1"/>
  <c r="AG944" i="1"/>
  <c r="AH944" i="1" s="1"/>
  <c r="AU944" i="1" s="1"/>
  <c r="AG943" i="1"/>
  <c r="AH943" i="1" s="1"/>
  <c r="AU943" i="1" s="1"/>
  <c r="AG942" i="1"/>
  <c r="AH942" i="1" s="1"/>
  <c r="AU942" i="1" s="1"/>
  <c r="AG941" i="1"/>
  <c r="AH941" i="1" s="1"/>
  <c r="AU941" i="1" s="1"/>
  <c r="AG940" i="1"/>
  <c r="AH940" i="1" s="1"/>
  <c r="AU940" i="1" s="1"/>
  <c r="AG939" i="1"/>
  <c r="AH939" i="1" s="1"/>
  <c r="AU939" i="1" s="1"/>
  <c r="AG938" i="1"/>
  <c r="AH938" i="1" s="1"/>
  <c r="AU938" i="1" s="1"/>
  <c r="AG937" i="1"/>
  <c r="AH937" i="1" s="1"/>
  <c r="AU937" i="1" s="1"/>
  <c r="AG936" i="1"/>
  <c r="AH936" i="1" s="1"/>
  <c r="AU936" i="1" s="1"/>
  <c r="AG935" i="1"/>
  <c r="AH935" i="1" s="1"/>
  <c r="AU935" i="1" s="1"/>
  <c r="AG934" i="1"/>
  <c r="AH934" i="1" s="1"/>
  <c r="AU934" i="1" s="1"/>
  <c r="AG933" i="1"/>
  <c r="AH933" i="1" s="1"/>
  <c r="AU933" i="1" s="1"/>
  <c r="AG932" i="1"/>
  <c r="AH932" i="1" s="1"/>
  <c r="AU932" i="1" s="1"/>
  <c r="AG931" i="1"/>
  <c r="AH931" i="1" s="1"/>
  <c r="AU931" i="1" s="1"/>
  <c r="AG930" i="1"/>
  <c r="AH930" i="1" s="1"/>
  <c r="AU930" i="1" s="1"/>
  <c r="AG929" i="1"/>
  <c r="AH929" i="1" s="1"/>
  <c r="AU929" i="1" s="1"/>
  <c r="AG928" i="1"/>
  <c r="AH928" i="1" s="1"/>
  <c r="AU928" i="1" s="1"/>
  <c r="AG927" i="1"/>
  <c r="AH927" i="1" s="1"/>
  <c r="AU927" i="1" s="1"/>
  <c r="AG926" i="1"/>
  <c r="AH926" i="1" s="1"/>
  <c r="AU926" i="1" s="1"/>
  <c r="AG925" i="1"/>
  <c r="AH925" i="1" s="1"/>
  <c r="AU925" i="1" s="1"/>
  <c r="AG924" i="1"/>
  <c r="AH924" i="1" s="1"/>
  <c r="AU924" i="1" s="1"/>
  <c r="AG923" i="1"/>
  <c r="AH923" i="1" s="1"/>
  <c r="AU923" i="1" s="1"/>
  <c r="AG922" i="1"/>
  <c r="AH922" i="1" s="1"/>
  <c r="AU922" i="1" s="1"/>
  <c r="AG921" i="1"/>
  <c r="AH921" i="1" s="1"/>
  <c r="AU921" i="1" s="1"/>
  <c r="AG920" i="1"/>
  <c r="AH920" i="1" s="1"/>
  <c r="AU920" i="1" s="1"/>
  <c r="AG919" i="1"/>
  <c r="AH919" i="1" s="1"/>
  <c r="AU919" i="1" s="1"/>
  <c r="AG918" i="1"/>
  <c r="AH918" i="1" s="1"/>
  <c r="AU918" i="1" s="1"/>
  <c r="AG917" i="1"/>
  <c r="AH917" i="1" s="1"/>
  <c r="AU917" i="1" s="1"/>
  <c r="AG916" i="1"/>
  <c r="AH916" i="1" s="1"/>
  <c r="AU916" i="1" s="1"/>
  <c r="AG915" i="1"/>
  <c r="AH915" i="1" s="1"/>
  <c r="AU915" i="1" s="1"/>
  <c r="AG914" i="1"/>
  <c r="AH914" i="1" s="1"/>
  <c r="AU914" i="1" s="1"/>
  <c r="AG913" i="1"/>
  <c r="AH913" i="1" s="1"/>
  <c r="AU913" i="1" s="1"/>
  <c r="AG912" i="1"/>
  <c r="AH912" i="1" s="1"/>
  <c r="AU912" i="1" s="1"/>
  <c r="AG911" i="1"/>
  <c r="AH911" i="1" s="1"/>
  <c r="AU911" i="1" s="1"/>
  <c r="AG910" i="1"/>
  <c r="AH910" i="1" s="1"/>
  <c r="AU910" i="1" s="1"/>
  <c r="AG909" i="1"/>
  <c r="AH909" i="1" s="1"/>
  <c r="AU909" i="1" s="1"/>
  <c r="AG908" i="1"/>
  <c r="AH908" i="1" s="1"/>
  <c r="AU908" i="1" s="1"/>
  <c r="AG907" i="1"/>
  <c r="AH907" i="1" s="1"/>
  <c r="AU907" i="1" s="1"/>
  <c r="AG906" i="1"/>
  <c r="AH906" i="1" s="1"/>
  <c r="AU906" i="1" s="1"/>
  <c r="AG905" i="1"/>
  <c r="AH905" i="1" s="1"/>
  <c r="AU905" i="1" s="1"/>
  <c r="AG904" i="1"/>
  <c r="AH904" i="1" s="1"/>
  <c r="AU904" i="1" s="1"/>
  <c r="AG903" i="1"/>
  <c r="AH903" i="1" s="1"/>
  <c r="AU903" i="1" s="1"/>
  <c r="AG902" i="1"/>
  <c r="AH902" i="1" s="1"/>
  <c r="AU902" i="1" s="1"/>
  <c r="AG901" i="1"/>
  <c r="AH901" i="1" s="1"/>
  <c r="AU901" i="1" s="1"/>
  <c r="AG900" i="1"/>
  <c r="AH900" i="1" s="1"/>
  <c r="AU900" i="1" s="1"/>
  <c r="AG899" i="1"/>
  <c r="AH899" i="1" s="1"/>
  <c r="AU899" i="1" s="1"/>
  <c r="AG898" i="1"/>
  <c r="AH898" i="1" s="1"/>
  <c r="AU898" i="1" s="1"/>
  <c r="AG897" i="1"/>
  <c r="AH897" i="1" s="1"/>
  <c r="AU897" i="1" s="1"/>
  <c r="AG896" i="1"/>
  <c r="AH896" i="1" s="1"/>
  <c r="AU896" i="1" s="1"/>
  <c r="AG895" i="1"/>
  <c r="AH895" i="1" s="1"/>
  <c r="AU895" i="1" s="1"/>
  <c r="AG894" i="1"/>
  <c r="AH894" i="1" s="1"/>
  <c r="AU894" i="1" s="1"/>
  <c r="AG893" i="1"/>
  <c r="AH893" i="1" s="1"/>
  <c r="AU893" i="1" s="1"/>
  <c r="AG892" i="1"/>
  <c r="AH892" i="1" s="1"/>
  <c r="AU892" i="1" s="1"/>
  <c r="AG891" i="1"/>
  <c r="AH891" i="1" s="1"/>
  <c r="AU891" i="1" s="1"/>
  <c r="AG890" i="1"/>
  <c r="AH890" i="1" s="1"/>
  <c r="AU890" i="1" s="1"/>
  <c r="AG889" i="1"/>
  <c r="AH889" i="1" s="1"/>
  <c r="AU889" i="1" s="1"/>
  <c r="AG888" i="1"/>
  <c r="AH888" i="1" s="1"/>
  <c r="AU888" i="1" s="1"/>
  <c r="AG887" i="1"/>
  <c r="AH887" i="1" s="1"/>
  <c r="AU887" i="1" s="1"/>
  <c r="AG886" i="1"/>
  <c r="AH886" i="1" s="1"/>
  <c r="AU886" i="1" s="1"/>
  <c r="AG885" i="1"/>
  <c r="AH885" i="1" s="1"/>
  <c r="AU885" i="1" s="1"/>
  <c r="AG884" i="1"/>
  <c r="AH884" i="1" s="1"/>
  <c r="AU884" i="1" s="1"/>
  <c r="AG883" i="1"/>
  <c r="AH883" i="1" s="1"/>
  <c r="AU883" i="1" s="1"/>
  <c r="AG882" i="1"/>
  <c r="AH882" i="1" s="1"/>
  <c r="AU882" i="1" s="1"/>
  <c r="AG881" i="1"/>
  <c r="AH881" i="1" s="1"/>
  <c r="AU881" i="1" s="1"/>
  <c r="AG880" i="1"/>
  <c r="AH880" i="1" s="1"/>
  <c r="AU880" i="1" s="1"/>
  <c r="AG879" i="1"/>
  <c r="AH879" i="1" s="1"/>
  <c r="AU879" i="1" s="1"/>
  <c r="AG878" i="1"/>
  <c r="AH878" i="1" s="1"/>
  <c r="AU878" i="1" s="1"/>
  <c r="AG877" i="1"/>
  <c r="AH877" i="1" s="1"/>
  <c r="AU877" i="1" s="1"/>
  <c r="AG876" i="1"/>
  <c r="AH876" i="1" s="1"/>
  <c r="AU876" i="1" s="1"/>
  <c r="AG875" i="1"/>
  <c r="AH875" i="1" s="1"/>
  <c r="AU875" i="1" s="1"/>
  <c r="AG874" i="1"/>
  <c r="AH874" i="1" s="1"/>
  <c r="AU874" i="1" s="1"/>
  <c r="AG873" i="1"/>
  <c r="AH873" i="1" s="1"/>
  <c r="AU873" i="1" s="1"/>
  <c r="AG872" i="1"/>
  <c r="AH872" i="1" s="1"/>
  <c r="AU872" i="1" s="1"/>
  <c r="AG871" i="1"/>
  <c r="AH871" i="1" s="1"/>
  <c r="AU871" i="1" s="1"/>
  <c r="AG870" i="1"/>
  <c r="AH870" i="1" s="1"/>
  <c r="AU870" i="1" s="1"/>
  <c r="AG869" i="1"/>
  <c r="AH869" i="1" s="1"/>
  <c r="AU869" i="1" s="1"/>
  <c r="AG868" i="1"/>
  <c r="AH868" i="1" s="1"/>
  <c r="AU868" i="1" s="1"/>
  <c r="AG867" i="1"/>
  <c r="AH867" i="1" s="1"/>
  <c r="AU867" i="1" s="1"/>
  <c r="AG866" i="1"/>
  <c r="AH866" i="1" s="1"/>
  <c r="AU866" i="1" s="1"/>
  <c r="AG865" i="1"/>
  <c r="AH865" i="1" s="1"/>
  <c r="AU865" i="1" s="1"/>
  <c r="AG864" i="1"/>
  <c r="AH864" i="1" s="1"/>
  <c r="AU864" i="1" s="1"/>
  <c r="AG863" i="1"/>
  <c r="AH863" i="1" s="1"/>
  <c r="AU863" i="1" s="1"/>
  <c r="AG862" i="1"/>
  <c r="AH862" i="1" s="1"/>
  <c r="AU862" i="1" s="1"/>
  <c r="AG861" i="1"/>
  <c r="AH861" i="1" s="1"/>
  <c r="AU861" i="1" s="1"/>
  <c r="AG860" i="1"/>
  <c r="AH860" i="1" s="1"/>
  <c r="AU860" i="1" s="1"/>
  <c r="AG859" i="1"/>
  <c r="AH859" i="1" s="1"/>
  <c r="AU859" i="1" s="1"/>
  <c r="AG858" i="1"/>
  <c r="AH858" i="1" s="1"/>
  <c r="AU858" i="1" s="1"/>
  <c r="AG857" i="1"/>
  <c r="AH857" i="1" s="1"/>
  <c r="AU857" i="1" s="1"/>
  <c r="AG856" i="1"/>
  <c r="AH856" i="1" s="1"/>
  <c r="AU856" i="1" s="1"/>
  <c r="AG855" i="1"/>
  <c r="AH855" i="1" s="1"/>
  <c r="AU855" i="1" s="1"/>
  <c r="AG854" i="1"/>
  <c r="AH854" i="1" s="1"/>
  <c r="AU854" i="1" s="1"/>
  <c r="AG853" i="1"/>
  <c r="AH853" i="1" s="1"/>
  <c r="AU853" i="1" s="1"/>
  <c r="AG852" i="1"/>
  <c r="AH852" i="1" s="1"/>
  <c r="AU852" i="1" s="1"/>
  <c r="AG851" i="1"/>
  <c r="AH851" i="1" s="1"/>
  <c r="AU851" i="1" s="1"/>
  <c r="AG850" i="1"/>
  <c r="AH850" i="1" s="1"/>
  <c r="AU850" i="1" s="1"/>
  <c r="AG849" i="1"/>
  <c r="AH849" i="1" s="1"/>
  <c r="AU849" i="1" s="1"/>
  <c r="AG848" i="1"/>
  <c r="AH848" i="1" s="1"/>
  <c r="AU848" i="1" s="1"/>
  <c r="AG847" i="1"/>
  <c r="AH847" i="1" s="1"/>
  <c r="AU847" i="1" s="1"/>
  <c r="AG846" i="1"/>
  <c r="AH846" i="1" s="1"/>
  <c r="AU846" i="1" s="1"/>
  <c r="AG845" i="1"/>
  <c r="AH845" i="1" s="1"/>
  <c r="AU845" i="1" s="1"/>
  <c r="AG844" i="1"/>
  <c r="AH844" i="1" s="1"/>
  <c r="AU844" i="1" s="1"/>
  <c r="AG843" i="1"/>
  <c r="AH843" i="1" s="1"/>
  <c r="AU843" i="1" s="1"/>
  <c r="AG842" i="1"/>
  <c r="AH842" i="1" s="1"/>
  <c r="AU842" i="1" s="1"/>
  <c r="AG841" i="1"/>
  <c r="AH841" i="1" s="1"/>
  <c r="AU841" i="1" s="1"/>
  <c r="AG840" i="1"/>
  <c r="AH840" i="1" s="1"/>
  <c r="AU840" i="1" s="1"/>
  <c r="AG839" i="1"/>
  <c r="AH839" i="1" s="1"/>
  <c r="AU839" i="1" s="1"/>
  <c r="AG838" i="1"/>
  <c r="AH838" i="1" s="1"/>
  <c r="AU838" i="1" s="1"/>
  <c r="AG837" i="1"/>
  <c r="AH837" i="1" s="1"/>
  <c r="AU837" i="1" s="1"/>
  <c r="AG836" i="1"/>
  <c r="AH836" i="1" s="1"/>
  <c r="AU836" i="1" s="1"/>
  <c r="AG835" i="1"/>
  <c r="AH835" i="1" s="1"/>
  <c r="AU835" i="1" s="1"/>
  <c r="AG834" i="1"/>
  <c r="AH834" i="1" s="1"/>
  <c r="AU834" i="1" s="1"/>
  <c r="AG833" i="1"/>
  <c r="AH833" i="1" s="1"/>
  <c r="AU833" i="1" s="1"/>
  <c r="AG832" i="1"/>
  <c r="AH832" i="1" s="1"/>
  <c r="AU832" i="1" s="1"/>
  <c r="AG831" i="1"/>
  <c r="AH831" i="1" s="1"/>
  <c r="AU831" i="1" s="1"/>
  <c r="AG830" i="1"/>
  <c r="AH830" i="1" s="1"/>
  <c r="AU830" i="1" s="1"/>
  <c r="AG829" i="1"/>
  <c r="AH829" i="1" s="1"/>
  <c r="AU829" i="1" s="1"/>
  <c r="AG828" i="1"/>
  <c r="AH828" i="1" s="1"/>
  <c r="AU828" i="1" s="1"/>
  <c r="AG827" i="1"/>
  <c r="AH827" i="1" s="1"/>
  <c r="AU827" i="1" s="1"/>
  <c r="AG826" i="1"/>
  <c r="AH826" i="1" s="1"/>
  <c r="AU826" i="1" s="1"/>
  <c r="AG825" i="1"/>
  <c r="AH825" i="1" s="1"/>
  <c r="AU825" i="1" s="1"/>
  <c r="AG824" i="1"/>
  <c r="AH824" i="1" s="1"/>
  <c r="AU824" i="1" s="1"/>
  <c r="AG823" i="1"/>
  <c r="AH823" i="1" s="1"/>
  <c r="AU823" i="1" s="1"/>
  <c r="AG822" i="1"/>
  <c r="AH822" i="1" s="1"/>
  <c r="AU822" i="1" s="1"/>
  <c r="AG821" i="1"/>
  <c r="AH821" i="1" s="1"/>
  <c r="AU821" i="1" s="1"/>
  <c r="AG820" i="1"/>
  <c r="AH820" i="1" s="1"/>
  <c r="AU820" i="1" s="1"/>
  <c r="AG819" i="1"/>
  <c r="AH819" i="1" s="1"/>
  <c r="AU819" i="1" s="1"/>
  <c r="AG818" i="1"/>
  <c r="AH818" i="1" s="1"/>
  <c r="AU818" i="1" s="1"/>
  <c r="AG817" i="1"/>
  <c r="AH817" i="1" s="1"/>
  <c r="AU817" i="1" s="1"/>
  <c r="AG816" i="1"/>
  <c r="AH816" i="1" s="1"/>
  <c r="AU816" i="1" s="1"/>
  <c r="AG815" i="1"/>
  <c r="AH815" i="1" s="1"/>
  <c r="AU815" i="1" s="1"/>
  <c r="AG814" i="1"/>
  <c r="AH814" i="1" s="1"/>
  <c r="AU814" i="1" s="1"/>
  <c r="AG813" i="1"/>
  <c r="AH813" i="1" s="1"/>
  <c r="AU813" i="1" s="1"/>
  <c r="AG812" i="1"/>
  <c r="AH812" i="1" s="1"/>
  <c r="AU812" i="1" s="1"/>
  <c r="AG811" i="1"/>
  <c r="AH811" i="1" s="1"/>
  <c r="AU811" i="1" s="1"/>
  <c r="AG810" i="1"/>
  <c r="AH810" i="1" s="1"/>
  <c r="AU810" i="1" s="1"/>
  <c r="AG809" i="1"/>
  <c r="AH809" i="1" s="1"/>
  <c r="AU809" i="1" s="1"/>
  <c r="AG808" i="1"/>
  <c r="AH808" i="1" s="1"/>
  <c r="AU808" i="1" s="1"/>
  <c r="AG807" i="1"/>
  <c r="AH807" i="1" s="1"/>
  <c r="AU807" i="1" s="1"/>
  <c r="AG806" i="1"/>
  <c r="AH806" i="1" s="1"/>
  <c r="AU806" i="1" s="1"/>
  <c r="AG805" i="1"/>
  <c r="AH805" i="1" s="1"/>
  <c r="AU805" i="1" s="1"/>
  <c r="AG804" i="1"/>
  <c r="AH804" i="1" s="1"/>
  <c r="AU804" i="1" s="1"/>
  <c r="AG803" i="1"/>
  <c r="AH803" i="1" s="1"/>
  <c r="AU803" i="1" s="1"/>
  <c r="AG802" i="1"/>
  <c r="AH802" i="1" s="1"/>
  <c r="AU802" i="1" s="1"/>
  <c r="AG801" i="1"/>
  <c r="AH801" i="1" s="1"/>
  <c r="AU801" i="1" s="1"/>
  <c r="AG800" i="1"/>
  <c r="AH800" i="1" s="1"/>
  <c r="AU800" i="1" s="1"/>
  <c r="AG799" i="1"/>
  <c r="AH799" i="1" s="1"/>
  <c r="AU799" i="1" s="1"/>
  <c r="AG798" i="1"/>
  <c r="AH798" i="1" s="1"/>
  <c r="AU798" i="1" s="1"/>
  <c r="AG797" i="1"/>
  <c r="AH797" i="1" s="1"/>
  <c r="AU797" i="1" s="1"/>
  <c r="AG796" i="1"/>
  <c r="AH796" i="1" s="1"/>
  <c r="AU796" i="1" s="1"/>
  <c r="AG795" i="1"/>
  <c r="AH795" i="1" s="1"/>
  <c r="AU795" i="1" s="1"/>
  <c r="AG794" i="1"/>
  <c r="AH794" i="1" s="1"/>
  <c r="AU794" i="1" s="1"/>
  <c r="AG793" i="1"/>
  <c r="AH793" i="1" s="1"/>
  <c r="AU793" i="1" s="1"/>
  <c r="AG792" i="1"/>
  <c r="AH792" i="1" s="1"/>
  <c r="AU792" i="1" s="1"/>
  <c r="AG791" i="1"/>
  <c r="AH791" i="1" s="1"/>
  <c r="AU791" i="1" s="1"/>
  <c r="AG790" i="1"/>
  <c r="AH790" i="1" s="1"/>
  <c r="AU790" i="1" s="1"/>
  <c r="AG789" i="1"/>
  <c r="AH789" i="1" s="1"/>
  <c r="AU789" i="1" s="1"/>
  <c r="AG788" i="1"/>
  <c r="AH788" i="1" s="1"/>
  <c r="AU788" i="1" s="1"/>
  <c r="AG787" i="1"/>
  <c r="AH787" i="1" s="1"/>
  <c r="AU787" i="1" s="1"/>
  <c r="AG786" i="1"/>
  <c r="AH786" i="1" s="1"/>
  <c r="AU786" i="1" s="1"/>
  <c r="AG785" i="1"/>
  <c r="AH785" i="1" s="1"/>
  <c r="AU785" i="1" s="1"/>
  <c r="AG784" i="1"/>
  <c r="AH784" i="1" s="1"/>
  <c r="AU784" i="1" s="1"/>
  <c r="AG783" i="1"/>
  <c r="AH783" i="1" s="1"/>
  <c r="AU783" i="1" s="1"/>
  <c r="AG782" i="1"/>
  <c r="AH782" i="1" s="1"/>
  <c r="AU782" i="1" s="1"/>
  <c r="AG781" i="1"/>
  <c r="AH781" i="1" s="1"/>
  <c r="AU781" i="1" s="1"/>
  <c r="AG780" i="1"/>
  <c r="AH780" i="1" s="1"/>
  <c r="AU780" i="1" s="1"/>
  <c r="AG779" i="1"/>
  <c r="AH779" i="1" s="1"/>
  <c r="AU779" i="1" s="1"/>
  <c r="AG778" i="1"/>
  <c r="AH778" i="1" s="1"/>
  <c r="AU778" i="1" s="1"/>
  <c r="AG777" i="1"/>
  <c r="AH777" i="1" s="1"/>
  <c r="AU777" i="1" s="1"/>
  <c r="AG776" i="1"/>
  <c r="AH776" i="1" s="1"/>
  <c r="AU776" i="1" s="1"/>
  <c r="AG775" i="1"/>
  <c r="AH775" i="1" s="1"/>
  <c r="AU775" i="1" s="1"/>
  <c r="AG774" i="1"/>
  <c r="AH774" i="1" s="1"/>
  <c r="AU774" i="1" s="1"/>
  <c r="AG773" i="1"/>
  <c r="AH773" i="1" s="1"/>
  <c r="AU773" i="1" s="1"/>
  <c r="AG772" i="1"/>
  <c r="AH772" i="1" s="1"/>
  <c r="AU772" i="1" s="1"/>
  <c r="AG771" i="1"/>
  <c r="AH771" i="1" s="1"/>
  <c r="AU771" i="1" s="1"/>
  <c r="AG770" i="1"/>
  <c r="AH770" i="1" s="1"/>
  <c r="AU770" i="1" s="1"/>
  <c r="AG769" i="1"/>
  <c r="AH769" i="1" s="1"/>
  <c r="AU769" i="1" s="1"/>
  <c r="AG768" i="1"/>
  <c r="AH768" i="1" s="1"/>
  <c r="AU768" i="1" s="1"/>
  <c r="AG767" i="1"/>
  <c r="AH767" i="1" s="1"/>
  <c r="AU767" i="1" s="1"/>
  <c r="AG766" i="1"/>
  <c r="AH766" i="1" s="1"/>
  <c r="AU766" i="1" s="1"/>
  <c r="AG765" i="1"/>
  <c r="AH765" i="1" s="1"/>
  <c r="AU765" i="1" s="1"/>
  <c r="AG764" i="1"/>
  <c r="AH764" i="1" s="1"/>
  <c r="AU764" i="1" s="1"/>
  <c r="AG763" i="1"/>
  <c r="AH763" i="1" s="1"/>
  <c r="AU763" i="1" s="1"/>
  <c r="AG762" i="1"/>
  <c r="AH762" i="1" s="1"/>
  <c r="AU762" i="1" s="1"/>
  <c r="AG761" i="1"/>
  <c r="AH761" i="1" s="1"/>
  <c r="AU761" i="1" s="1"/>
  <c r="AG760" i="1"/>
  <c r="AH760" i="1" s="1"/>
  <c r="AU760" i="1" s="1"/>
  <c r="AG759" i="1"/>
  <c r="AH759" i="1" s="1"/>
  <c r="AU759" i="1" s="1"/>
  <c r="AG758" i="1"/>
  <c r="AH758" i="1" s="1"/>
  <c r="AU758" i="1" s="1"/>
  <c r="AG757" i="1"/>
  <c r="AH757" i="1" s="1"/>
  <c r="AU757" i="1" s="1"/>
  <c r="AG756" i="1"/>
  <c r="AH756" i="1" s="1"/>
  <c r="AU756" i="1" s="1"/>
  <c r="AG755" i="1"/>
  <c r="AH755" i="1" s="1"/>
  <c r="AU755" i="1" s="1"/>
  <c r="AG754" i="1"/>
  <c r="AH754" i="1" s="1"/>
  <c r="AU754" i="1" s="1"/>
  <c r="AG753" i="1"/>
  <c r="AH753" i="1" s="1"/>
  <c r="AU753" i="1" s="1"/>
  <c r="AG752" i="1"/>
  <c r="AH752" i="1" s="1"/>
  <c r="AU752" i="1" s="1"/>
  <c r="AG751" i="1"/>
  <c r="AH751" i="1" s="1"/>
  <c r="AU751" i="1" s="1"/>
  <c r="AG750" i="1"/>
  <c r="AH750" i="1" s="1"/>
  <c r="AU750" i="1" s="1"/>
  <c r="AG749" i="1"/>
  <c r="AH749" i="1" s="1"/>
  <c r="AU749" i="1" s="1"/>
  <c r="AG748" i="1"/>
  <c r="AH748" i="1" s="1"/>
  <c r="AU748" i="1" s="1"/>
  <c r="AG747" i="1"/>
  <c r="AH747" i="1" s="1"/>
  <c r="AU747" i="1" s="1"/>
  <c r="AG746" i="1"/>
  <c r="AH746" i="1" s="1"/>
  <c r="AU746" i="1" s="1"/>
  <c r="AG745" i="1"/>
  <c r="AH745" i="1" s="1"/>
  <c r="AU745" i="1" s="1"/>
  <c r="AG744" i="1"/>
  <c r="AH744" i="1" s="1"/>
  <c r="AU744" i="1" s="1"/>
  <c r="AG743" i="1"/>
  <c r="AH743" i="1" s="1"/>
  <c r="AU743" i="1" s="1"/>
  <c r="AG742" i="1"/>
  <c r="AH742" i="1" s="1"/>
  <c r="AU742" i="1" s="1"/>
  <c r="AG741" i="1"/>
  <c r="AH741" i="1" s="1"/>
  <c r="AU741" i="1" s="1"/>
  <c r="AG740" i="1"/>
  <c r="AH740" i="1" s="1"/>
  <c r="AU740" i="1" s="1"/>
  <c r="AG739" i="1"/>
  <c r="AH739" i="1" s="1"/>
  <c r="AU739" i="1" s="1"/>
  <c r="AG738" i="1"/>
  <c r="AH738" i="1" s="1"/>
  <c r="AU738" i="1" s="1"/>
  <c r="AG737" i="1"/>
  <c r="AH737" i="1" s="1"/>
  <c r="AU737" i="1" s="1"/>
  <c r="AG736" i="1"/>
  <c r="AH736" i="1" s="1"/>
  <c r="AU736" i="1" s="1"/>
  <c r="AG735" i="1"/>
  <c r="AH735" i="1" s="1"/>
  <c r="AU735" i="1" s="1"/>
  <c r="AG734" i="1"/>
  <c r="AH734" i="1" s="1"/>
  <c r="AU734" i="1" s="1"/>
  <c r="AG733" i="1"/>
  <c r="AH733" i="1" s="1"/>
  <c r="AU733" i="1" s="1"/>
  <c r="AG732" i="1"/>
  <c r="AH732" i="1" s="1"/>
  <c r="AU732" i="1" s="1"/>
  <c r="AG731" i="1"/>
  <c r="AH731" i="1" s="1"/>
  <c r="AU731" i="1" s="1"/>
  <c r="AG730" i="1"/>
  <c r="AH730" i="1" s="1"/>
  <c r="AU730" i="1" s="1"/>
  <c r="AG729" i="1"/>
  <c r="AH729" i="1" s="1"/>
  <c r="AU729" i="1" s="1"/>
  <c r="AG728" i="1"/>
  <c r="AH728" i="1" s="1"/>
  <c r="AU728" i="1" s="1"/>
  <c r="AG727" i="1"/>
  <c r="AH727" i="1" s="1"/>
  <c r="AU727" i="1" s="1"/>
  <c r="AG726" i="1"/>
  <c r="AH726" i="1" s="1"/>
  <c r="AU726" i="1" s="1"/>
  <c r="AG725" i="1"/>
  <c r="AH725" i="1" s="1"/>
  <c r="AU725" i="1" s="1"/>
  <c r="AG724" i="1"/>
  <c r="AH724" i="1" s="1"/>
  <c r="AU724" i="1" s="1"/>
  <c r="AG723" i="1"/>
  <c r="AH723" i="1" s="1"/>
  <c r="AU723" i="1" s="1"/>
  <c r="AG722" i="1"/>
  <c r="AH722" i="1" s="1"/>
  <c r="AU722" i="1" s="1"/>
  <c r="AG721" i="1"/>
  <c r="AH721" i="1" s="1"/>
  <c r="AU721" i="1" s="1"/>
  <c r="AG720" i="1"/>
  <c r="AH720" i="1" s="1"/>
  <c r="AU720" i="1" s="1"/>
  <c r="AG719" i="1"/>
  <c r="AH719" i="1" s="1"/>
  <c r="AU719" i="1" s="1"/>
  <c r="AG718" i="1"/>
  <c r="AH718" i="1" s="1"/>
  <c r="AU718" i="1" s="1"/>
  <c r="AG717" i="1"/>
  <c r="AH717" i="1" s="1"/>
  <c r="AU717" i="1" s="1"/>
  <c r="AG716" i="1"/>
  <c r="AH716" i="1" s="1"/>
  <c r="AU716" i="1" s="1"/>
  <c r="AG715" i="1"/>
  <c r="AH715" i="1" s="1"/>
  <c r="AU715" i="1" s="1"/>
  <c r="AG714" i="1"/>
  <c r="AH714" i="1" s="1"/>
  <c r="AU714" i="1" s="1"/>
  <c r="AG713" i="1"/>
  <c r="AH713" i="1" s="1"/>
  <c r="AU713" i="1" s="1"/>
  <c r="AG712" i="1"/>
  <c r="AH712" i="1" s="1"/>
  <c r="AU712" i="1" s="1"/>
  <c r="AG711" i="1"/>
  <c r="AH711" i="1" s="1"/>
  <c r="AU711" i="1" s="1"/>
  <c r="AG710" i="1"/>
  <c r="AH710" i="1" s="1"/>
  <c r="AU710" i="1" s="1"/>
  <c r="AG709" i="1"/>
  <c r="AH709" i="1" s="1"/>
  <c r="AU709" i="1" s="1"/>
  <c r="AG708" i="1"/>
  <c r="AH708" i="1" s="1"/>
  <c r="AU708" i="1" s="1"/>
  <c r="AG707" i="1"/>
  <c r="AH707" i="1" s="1"/>
  <c r="AU707" i="1" s="1"/>
  <c r="AG706" i="1"/>
  <c r="AH706" i="1" s="1"/>
  <c r="AU706" i="1" s="1"/>
  <c r="AG705" i="1"/>
  <c r="AH705" i="1" s="1"/>
  <c r="AU705" i="1" s="1"/>
  <c r="AG704" i="1"/>
  <c r="AH704" i="1" s="1"/>
  <c r="AU704" i="1" s="1"/>
  <c r="AG703" i="1"/>
  <c r="AH703" i="1" s="1"/>
  <c r="AU703" i="1" s="1"/>
  <c r="AG702" i="1"/>
  <c r="AH702" i="1" s="1"/>
  <c r="AU702" i="1" s="1"/>
  <c r="AG701" i="1"/>
  <c r="AH701" i="1" s="1"/>
  <c r="AU701" i="1" s="1"/>
  <c r="AG700" i="1"/>
  <c r="AH700" i="1" s="1"/>
  <c r="AU700" i="1" s="1"/>
  <c r="AG699" i="1"/>
  <c r="AH699" i="1" s="1"/>
  <c r="AU699" i="1" s="1"/>
  <c r="AG698" i="1"/>
  <c r="AH698" i="1" s="1"/>
  <c r="AU698" i="1" s="1"/>
  <c r="AG697" i="1"/>
  <c r="AH697" i="1" s="1"/>
  <c r="AU697" i="1" s="1"/>
  <c r="AG696" i="1"/>
  <c r="AH696" i="1" s="1"/>
  <c r="AU696" i="1" s="1"/>
  <c r="AG695" i="1"/>
  <c r="AH695" i="1" s="1"/>
  <c r="AU695" i="1" s="1"/>
  <c r="AG694" i="1"/>
  <c r="AH694" i="1" s="1"/>
  <c r="AU694" i="1" s="1"/>
  <c r="AG693" i="1"/>
  <c r="AH693" i="1" s="1"/>
  <c r="AU693" i="1" s="1"/>
  <c r="AG692" i="1"/>
  <c r="AH692" i="1" s="1"/>
  <c r="AU692" i="1" s="1"/>
  <c r="AG691" i="1"/>
  <c r="AH691" i="1" s="1"/>
  <c r="AU691" i="1" s="1"/>
  <c r="AG690" i="1"/>
  <c r="AH690" i="1" s="1"/>
  <c r="AU690" i="1" s="1"/>
  <c r="AG689" i="1"/>
  <c r="AH689" i="1" s="1"/>
  <c r="AU689" i="1" s="1"/>
  <c r="AG688" i="1"/>
  <c r="AH688" i="1" s="1"/>
  <c r="AU688" i="1" s="1"/>
  <c r="AG687" i="1"/>
  <c r="AH687" i="1" s="1"/>
  <c r="AU687" i="1" s="1"/>
  <c r="AG686" i="1"/>
  <c r="AH686" i="1" s="1"/>
  <c r="AU686" i="1" s="1"/>
  <c r="AG685" i="1"/>
  <c r="AH685" i="1" s="1"/>
  <c r="AU685" i="1" s="1"/>
  <c r="AG684" i="1"/>
  <c r="AH684" i="1" s="1"/>
  <c r="AU684" i="1" s="1"/>
  <c r="AG683" i="1"/>
  <c r="AH683" i="1" s="1"/>
  <c r="AU683" i="1" s="1"/>
  <c r="AG682" i="1"/>
  <c r="AH682" i="1" s="1"/>
  <c r="AU682" i="1" s="1"/>
  <c r="AG681" i="1"/>
  <c r="AH681" i="1" s="1"/>
  <c r="AU681" i="1" s="1"/>
  <c r="AG680" i="1"/>
  <c r="AH680" i="1" s="1"/>
  <c r="AU680" i="1" s="1"/>
  <c r="AG679" i="1"/>
  <c r="AH679" i="1" s="1"/>
  <c r="AU679" i="1" s="1"/>
  <c r="AG678" i="1"/>
  <c r="AH678" i="1" s="1"/>
  <c r="AU678" i="1" s="1"/>
  <c r="AG677" i="1"/>
  <c r="AH677" i="1" s="1"/>
  <c r="AU677" i="1" s="1"/>
  <c r="AG676" i="1"/>
  <c r="AH676" i="1" s="1"/>
  <c r="AU676" i="1" s="1"/>
  <c r="AG675" i="1"/>
  <c r="AH675" i="1" s="1"/>
  <c r="AU675" i="1" s="1"/>
  <c r="AG674" i="1"/>
  <c r="AH674" i="1" s="1"/>
  <c r="AU674" i="1" s="1"/>
  <c r="AG673" i="1"/>
  <c r="AH673" i="1" s="1"/>
  <c r="AU673" i="1" s="1"/>
  <c r="AG672" i="1"/>
  <c r="AH672" i="1" s="1"/>
  <c r="AU672" i="1" s="1"/>
  <c r="AG671" i="1"/>
  <c r="AH671" i="1" s="1"/>
  <c r="AU671" i="1" s="1"/>
  <c r="AG670" i="1"/>
  <c r="AH670" i="1" s="1"/>
  <c r="AU670" i="1" s="1"/>
  <c r="AG669" i="1"/>
  <c r="AH669" i="1" s="1"/>
  <c r="AU669" i="1" s="1"/>
  <c r="AG668" i="1"/>
  <c r="AH668" i="1" s="1"/>
  <c r="AU668" i="1" s="1"/>
  <c r="AG667" i="1"/>
  <c r="AH667" i="1" s="1"/>
  <c r="AU667" i="1" s="1"/>
  <c r="AG666" i="1"/>
  <c r="AH666" i="1" s="1"/>
  <c r="AU666" i="1" s="1"/>
  <c r="AG665" i="1"/>
  <c r="AH665" i="1" s="1"/>
  <c r="AU665" i="1" s="1"/>
  <c r="AG664" i="1"/>
  <c r="AH664" i="1" s="1"/>
  <c r="AU664" i="1" s="1"/>
  <c r="AG663" i="1"/>
  <c r="AH663" i="1" s="1"/>
  <c r="AU663" i="1" s="1"/>
  <c r="AG662" i="1"/>
  <c r="AH662" i="1" s="1"/>
  <c r="AU662" i="1" s="1"/>
  <c r="AG661" i="1"/>
  <c r="AH661" i="1" s="1"/>
  <c r="AU661" i="1" s="1"/>
  <c r="AG660" i="1"/>
  <c r="AH660" i="1" s="1"/>
  <c r="AU660" i="1" s="1"/>
  <c r="AG659" i="1"/>
  <c r="AH659" i="1" s="1"/>
  <c r="AU659" i="1" s="1"/>
  <c r="AG658" i="1"/>
  <c r="AH658" i="1" s="1"/>
  <c r="AU658" i="1" s="1"/>
  <c r="AG657" i="1"/>
  <c r="AH657" i="1" s="1"/>
  <c r="AU657" i="1" s="1"/>
  <c r="AG656" i="1"/>
  <c r="AH656" i="1" s="1"/>
  <c r="AU656" i="1" s="1"/>
  <c r="AG655" i="1"/>
  <c r="AH655" i="1" s="1"/>
  <c r="AU655" i="1" s="1"/>
  <c r="AG654" i="1"/>
  <c r="AH654" i="1" s="1"/>
  <c r="AU654" i="1" s="1"/>
  <c r="AG653" i="1"/>
  <c r="AH653" i="1" s="1"/>
  <c r="AU653" i="1" s="1"/>
  <c r="AG652" i="1"/>
  <c r="AH652" i="1" s="1"/>
  <c r="AU652" i="1" s="1"/>
  <c r="AG651" i="1"/>
  <c r="AH651" i="1" s="1"/>
  <c r="AU651" i="1" s="1"/>
  <c r="AG650" i="1"/>
  <c r="AH650" i="1" s="1"/>
  <c r="AU650" i="1" s="1"/>
  <c r="AG649" i="1"/>
  <c r="AH649" i="1" s="1"/>
  <c r="AU649" i="1" s="1"/>
  <c r="AG648" i="1"/>
  <c r="AH648" i="1" s="1"/>
  <c r="AU648" i="1" s="1"/>
  <c r="AG647" i="1"/>
  <c r="AH647" i="1" s="1"/>
  <c r="AU647" i="1" s="1"/>
  <c r="AG646" i="1"/>
  <c r="AH646" i="1" s="1"/>
  <c r="AU646" i="1" s="1"/>
  <c r="AG645" i="1"/>
  <c r="AH645" i="1" s="1"/>
  <c r="AU645" i="1" s="1"/>
  <c r="AG644" i="1"/>
  <c r="AH644" i="1" s="1"/>
  <c r="AU644" i="1" s="1"/>
  <c r="AG643" i="1"/>
  <c r="AH643" i="1" s="1"/>
  <c r="AU643" i="1" s="1"/>
  <c r="AG642" i="1"/>
  <c r="AH642" i="1" s="1"/>
  <c r="AU642" i="1" s="1"/>
  <c r="AG641" i="1"/>
  <c r="AH641" i="1" s="1"/>
  <c r="AU641" i="1" s="1"/>
  <c r="AG640" i="1"/>
  <c r="AH640" i="1" s="1"/>
  <c r="AU640" i="1" s="1"/>
  <c r="AG639" i="1"/>
  <c r="AH639" i="1" s="1"/>
  <c r="AU639" i="1" s="1"/>
  <c r="AG638" i="1"/>
  <c r="AH638" i="1" s="1"/>
  <c r="AU638" i="1" s="1"/>
  <c r="AG637" i="1"/>
  <c r="AH637" i="1" s="1"/>
  <c r="AU637" i="1" s="1"/>
  <c r="AG636" i="1"/>
  <c r="AH636" i="1" s="1"/>
  <c r="AU636" i="1" s="1"/>
  <c r="AG635" i="1"/>
  <c r="AH635" i="1" s="1"/>
  <c r="AU635" i="1" s="1"/>
  <c r="AG634" i="1"/>
  <c r="AH634" i="1" s="1"/>
  <c r="AU634" i="1" s="1"/>
  <c r="AG633" i="1"/>
  <c r="AH633" i="1" s="1"/>
  <c r="AU633" i="1" s="1"/>
  <c r="AG632" i="1"/>
  <c r="AH632" i="1" s="1"/>
  <c r="AU632" i="1" s="1"/>
  <c r="AG631" i="1"/>
  <c r="AH631" i="1" s="1"/>
  <c r="AU631" i="1" s="1"/>
  <c r="AG630" i="1"/>
  <c r="AH630" i="1" s="1"/>
  <c r="AU630" i="1" s="1"/>
  <c r="AG629" i="1"/>
  <c r="AH629" i="1" s="1"/>
  <c r="AU629" i="1" s="1"/>
  <c r="AG628" i="1"/>
  <c r="AH628" i="1" s="1"/>
  <c r="AU628" i="1" s="1"/>
  <c r="AG627" i="1"/>
  <c r="AH627" i="1" s="1"/>
  <c r="AU627" i="1" s="1"/>
  <c r="AG626" i="1"/>
  <c r="AH626" i="1" s="1"/>
  <c r="AU626" i="1" s="1"/>
  <c r="AG625" i="1"/>
  <c r="AH625" i="1" s="1"/>
  <c r="AU625" i="1" s="1"/>
  <c r="AG624" i="1"/>
  <c r="AH624" i="1" s="1"/>
  <c r="AU624" i="1" s="1"/>
  <c r="AG623" i="1"/>
  <c r="AH623" i="1" s="1"/>
  <c r="AU623" i="1" s="1"/>
  <c r="AG622" i="1"/>
  <c r="AH622" i="1" s="1"/>
  <c r="AU622" i="1" s="1"/>
  <c r="AG621" i="1"/>
  <c r="AH621" i="1" s="1"/>
  <c r="AU621" i="1" s="1"/>
  <c r="AG620" i="1"/>
  <c r="AH620" i="1" s="1"/>
  <c r="AU620" i="1" s="1"/>
  <c r="AG619" i="1"/>
  <c r="AH619" i="1" s="1"/>
  <c r="AU619" i="1" s="1"/>
  <c r="AG618" i="1"/>
  <c r="AH618" i="1" s="1"/>
  <c r="AU618" i="1" s="1"/>
  <c r="AG617" i="1"/>
  <c r="AH617" i="1" s="1"/>
  <c r="AU617" i="1" s="1"/>
  <c r="AG616" i="1"/>
  <c r="AH616" i="1" s="1"/>
  <c r="AU616" i="1" s="1"/>
  <c r="AG615" i="1"/>
  <c r="AH615" i="1" s="1"/>
  <c r="AU615" i="1" s="1"/>
  <c r="AG614" i="1"/>
  <c r="AH614" i="1" s="1"/>
  <c r="AU614" i="1" s="1"/>
  <c r="AG613" i="1"/>
  <c r="AH613" i="1" s="1"/>
  <c r="AU613" i="1" s="1"/>
  <c r="AG612" i="1"/>
  <c r="AH612" i="1" s="1"/>
  <c r="AU612" i="1" s="1"/>
  <c r="AG611" i="1"/>
  <c r="AH611" i="1" s="1"/>
  <c r="AU611" i="1" s="1"/>
  <c r="AG610" i="1"/>
  <c r="AH610" i="1" s="1"/>
  <c r="AU610" i="1" s="1"/>
  <c r="AG609" i="1"/>
  <c r="AH609" i="1" s="1"/>
  <c r="AU609" i="1" s="1"/>
  <c r="AG608" i="1"/>
  <c r="AH608" i="1" s="1"/>
  <c r="AU608" i="1" s="1"/>
  <c r="AG607" i="1"/>
  <c r="AH607" i="1" s="1"/>
  <c r="AU607" i="1" s="1"/>
  <c r="AG606" i="1"/>
  <c r="AH606" i="1" s="1"/>
  <c r="AU606" i="1" s="1"/>
  <c r="AG605" i="1"/>
  <c r="AH605" i="1" s="1"/>
  <c r="AU605" i="1" s="1"/>
  <c r="AG604" i="1"/>
  <c r="AH604" i="1" s="1"/>
  <c r="AU604" i="1" s="1"/>
  <c r="AG603" i="1"/>
  <c r="AH603" i="1" s="1"/>
  <c r="AU603" i="1" s="1"/>
  <c r="AG602" i="1"/>
  <c r="AH602" i="1" s="1"/>
  <c r="AU602" i="1" s="1"/>
  <c r="AG601" i="1"/>
  <c r="AH601" i="1" s="1"/>
  <c r="AU601" i="1" s="1"/>
  <c r="AG600" i="1"/>
  <c r="AH600" i="1" s="1"/>
  <c r="AU600" i="1" s="1"/>
  <c r="AG599" i="1"/>
  <c r="AH599" i="1" s="1"/>
  <c r="AU599" i="1" s="1"/>
  <c r="AG598" i="1"/>
  <c r="AH598" i="1" s="1"/>
  <c r="AU598" i="1" s="1"/>
  <c r="AG597" i="1"/>
  <c r="AH597" i="1" s="1"/>
  <c r="AU597" i="1" s="1"/>
  <c r="AG596" i="1"/>
  <c r="AH596" i="1" s="1"/>
  <c r="AU596" i="1" s="1"/>
  <c r="AG595" i="1"/>
  <c r="AH595" i="1" s="1"/>
  <c r="AU595" i="1" s="1"/>
  <c r="AG594" i="1"/>
  <c r="AH594" i="1" s="1"/>
  <c r="AU594" i="1" s="1"/>
  <c r="AG593" i="1"/>
  <c r="AH593" i="1" s="1"/>
  <c r="AU593" i="1" s="1"/>
  <c r="AG592" i="1"/>
  <c r="AH592" i="1" s="1"/>
  <c r="AU592" i="1" s="1"/>
  <c r="AG591" i="1"/>
  <c r="AH591" i="1" s="1"/>
  <c r="AU591" i="1" s="1"/>
  <c r="AG590" i="1"/>
  <c r="AH590" i="1" s="1"/>
  <c r="AU590" i="1" s="1"/>
  <c r="AG589" i="1"/>
  <c r="AH589" i="1" s="1"/>
  <c r="AU589" i="1" s="1"/>
  <c r="AG588" i="1"/>
  <c r="AH588" i="1" s="1"/>
  <c r="AU588" i="1" s="1"/>
  <c r="AG587" i="1"/>
  <c r="AH587" i="1" s="1"/>
  <c r="AU587" i="1" s="1"/>
  <c r="AG586" i="1"/>
  <c r="AH586" i="1" s="1"/>
  <c r="AU586" i="1" s="1"/>
  <c r="AG585" i="1"/>
  <c r="AH585" i="1" s="1"/>
  <c r="AU585" i="1" s="1"/>
  <c r="AG584" i="1"/>
  <c r="AH584" i="1" s="1"/>
  <c r="AU584" i="1" s="1"/>
  <c r="AG583" i="1"/>
  <c r="AH583" i="1" s="1"/>
  <c r="AU583" i="1" s="1"/>
  <c r="AG582" i="1"/>
  <c r="AH582" i="1" s="1"/>
  <c r="AU582" i="1" s="1"/>
  <c r="AG581" i="1"/>
  <c r="AH581" i="1" s="1"/>
  <c r="AU581" i="1" s="1"/>
  <c r="AG580" i="1"/>
  <c r="AH580" i="1" s="1"/>
  <c r="AU580" i="1" s="1"/>
  <c r="AG579" i="1"/>
  <c r="AH579" i="1" s="1"/>
  <c r="AU579" i="1" s="1"/>
  <c r="AG578" i="1"/>
  <c r="AH578" i="1" s="1"/>
  <c r="AU578" i="1" s="1"/>
  <c r="AG577" i="1"/>
  <c r="AH577" i="1" s="1"/>
  <c r="AU577" i="1" s="1"/>
  <c r="AG576" i="1"/>
  <c r="AH576" i="1" s="1"/>
  <c r="AU576" i="1" s="1"/>
  <c r="AG575" i="1"/>
  <c r="AH575" i="1" s="1"/>
  <c r="AU575" i="1" s="1"/>
  <c r="AG574" i="1"/>
  <c r="AH574" i="1" s="1"/>
  <c r="AU574" i="1" s="1"/>
  <c r="AG573" i="1"/>
  <c r="AH573" i="1" s="1"/>
  <c r="AU573" i="1" s="1"/>
  <c r="AG572" i="1"/>
  <c r="AH572" i="1" s="1"/>
  <c r="AU572" i="1" s="1"/>
  <c r="AG571" i="1"/>
  <c r="AH571" i="1" s="1"/>
  <c r="AU571" i="1" s="1"/>
  <c r="AG570" i="1"/>
  <c r="AH570" i="1" s="1"/>
  <c r="AU570" i="1" s="1"/>
  <c r="AG569" i="1"/>
  <c r="AH569" i="1" s="1"/>
  <c r="AU569" i="1" s="1"/>
  <c r="AG568" i="1"/>
  <c r="AH568" i="1" s="1"/>
  <c r="AU568" i="1" s="1"/>
  <c r="AG567" i="1"/>
  <c r="AH567" i="1" s="1"/>
  <c r="AU567" i="1" s="1"/>
  <c r="AG566" i="1"/>
  <c r="AH566" i="1" s="1"/>
  <c r="AU566" i="1" s="1"/>
  <c r="AG565" i="1"/>
  <c r="AH565" i="1" s="1"/>
  <c r="AU565" i="1" s="1"/>
  <c r="AG564" i="1"/>
  <c r="AH564" i="1" s="1"/>
  <c r="AU564" i="1" s="1"/>
  <c r="AG563" i="1"/>
  <c r="AH563" i="1" s="1"/>
  <c r="AU563" i="1" s="1"/>
  <c r="AG562" i="1"/>
  <c r="AH562" i="1" s="1"/>
  <c r="AU562" i="1" s="1"/>
  <c r="AG561" i="1"/>
  <c r="AH561" i="1" s="1"/>
  <c r="AU561" i="1" s="1"/>
  <c r="AG560" i="1"/>
  <c r="AH560" i="1" s="1"/>
  <c r="AU560" i="1" s="1"/>
  <c r="AG559" i="1"/>
  <c r="AH559" i="1" s="1"/>
  <c r="AU559" i="1" s="1"/>
  <c r="AG558" i="1"/>
  <c r="AH558" i="1" s="1"/>
  <c r="AU558" i="1" s="1"/>
  <c r="AG557" i="1"/>
  <c r="AH557" i="1" s="1"/>
  <c r="AU557" i="1" s="1"/>
  <c r="AG556" i="1"/>
  <c r="AH556" i="1" s="1"/>
  <c r="AU556" i="1" s="1"/>
  <c r="AG555" i="1"/>
  <c r="AH555" i="1" s="1"/>
  <c r="AU555" i="1" s="1"/>
  <c r="AG554" i="1"/>
  <c r="AH554" i="1" s="1"/>
  <c r="AU554" i="1" s="1"/>
  <c r="AG553" i="1"/>
  <c r="AH553" i="1" s="1"/>
  <c r="AU553" i="1" s="1"/>
  <c r="AG552" i="1"/>
  <c r="AH552" i="1" s="1"/>
  <c r="AU552" i="1" s="1"/>
  <c r="AG551" i="1"/>
  <c r="AH551" i="1" s="1"/>
  <c r="AU551" i="1" s="1"/>
  <c r="AG550" i="1"/>
  <c r="AH550" i="1" s="1"/>
  <c r="AU550" i="1" s="1"/>
  <c r="AG549" i="1"/>
  <c r="AH549" i="1" s="1"/>
  <c r="AU549" i="1" s="1"/>
  <c r="AG548" i="1"/>
  <c r="AH548" i="1" s="1"/>
  <c r="AU548" i="1" s="1"/>
  <c r="AG547" i="1"/>
  <c r="AH547" i="1" s="1"/>
  <c r="AU547" i="1" s="1"/>
  <c r="AG546" i="1"/>
  <c r="AH546" i="1" s="1"/>
  <c r="AU546" i="1" s="1"/>
  <c r="AG545" i="1"/>
  <c r="AH545" i="1" s="1"/>
  <c r="AU545" i="1" s="1"/>
  <c r="AG544" i="1"/>
  <c r="AH544" i="1" s="1"/>
  <c r="AU544" i="1" s="1"/>
  <c r="AG543" i="1"/>
  <c r="AH543" i="1" s="1"/>
  <c r="AU543" i="1" s="1"/>
  <c r="AG542" i="1"/>
  <c r="AH542" i="1" s="1"/>
  <c r="AU542" i="1" s="1"/>
  <c r="AG541" i="1"/>
  <c r="AH541" i="1" s="1"/>
  <c r="AU541" i="1" s="1"/>
  <c r="AG540" i="1"/>
  <c r="AH540" i="1" s="1"/>
  <c r="AU540" i="1" s="1"/>
  <c r="AG539" i="1"/>
  <c r="AH539" i="1" s="1"/>
  <c r="AU539" i="1" s="1"/>
  <c r="AG538" i="1"/>
  <c r="AH538" i="1" s="1"/>
  <c r="AU538" i="1" s="1"/>
  <c r="AG537" i="1"/>
  <c r="AH537" i="1" s="1"/>
  <c r="AU537" i="1" s="1"/>
  <c r="AG536" i="1"/>
  <c r="AH536" i="1" s="1"/>
  <c r="AU536" i="1" s="1"/>
  <c r="AG535" i="1"/>
  <c r="AH535" i="1" s="1"/>
  <c r="AU535" i="1" s="1"/>
  <c r="AG534" i="1"/>
  <c r="AH534" i="1" s="1"/>
  <c r="AU534" i="1" s="1"/>
  <c r="AG533" i="1"/>
  <c r="AH533" i="1" s="1"/>
  <c r="AU533" i="1" s="1"/>
  <c r="AG532" i="1"/>
  <c r="AH532" i="1" s="1"/>
  <c r="AU532" i="1" s="1"/>
  <c r="AG531" i="1"/>
  <c r="AH531" i="1" s="1"/>
  <c r="AU531" i="1" s="1"/>
  <c r="AG530" i="1"/>
  <c r="AH530" i="1" s="1"/>
  <c r="AU530" i="1" s="1"/>
  <c r="AG529" i="1"/>
  <c r="AH529" i="1" s="1"/>
  <c r="AU529" i="1" s="1"/>
  <c r="AG528" i="1"/>
  <c r="AH528" i="1" s="1"/>
  <c r="AU528" i="1" s="1"/>
  <c r="AG527" i="1"/>
  <c r="AH527" i="1" s="1"/>
  <c r="AU527" i="1" s="1"/>
  <c r="AG526" i="1"/>
  <c r="AH526" i="1" s="1"/>
  <c r="AU526" i="1" s="1"/>
  <c r="AG525" i="1"/>
  <c r="AH525" i="1" s="1"/>
  <c r="AU525" i="1" s="1"/>
  <c r="AG524" i="1"/>
  <c r="AH524" i="1" s="1"/>
  <c r="AU524" i="1" s="1"/>
  <c r="AG523" i="1"/>
  <c r="AH523" i="1" s="1"/>
  <c r="AU523" i="1" s="1"/>
  <c r="AG522" i="1"/>
  <c r="AH522" i="1" s="1"/>
  <c r="AU522" i="1" s="1"/>
  <c r="AG521" i="1"/>
  <c r="AH521" i="1" s="1"/>
  <c r="AU521" i="1" s="1"/>
  <c r="AG520" i="1"/>
  <c r="AH520" i="1" s="1"/>
  <c r="AU520" i="1" s="1"/>
  <c r="AG519" i="1"/>
  <c r="AH519" i="1" s="1"/>
  <c r="AU519" i="1" s="1"/>
  <c r="AG518" i="1"/>
  <c r="AH518" i="1" s="1"/>
  <c r="AU518" i="1" s="1"/>
  <c r="AG517" i="1"/>
  <c r="AH517" i="1" s="1"/>
  <c r="AU517" i="1" s="1"/>
  <c r="AG516" i="1"/>
  <c r="AH516" i="1" s="1"/>
  <c r="AU516" i="1" s="1"/>
  <c r="AG515" i="1"/>
  <c r="AH515" i="1" s="1"/>
  <c r="AU515" i="1" s="1"/>
  <c r="AG514" i="1"/>
  <c r="AH514" i="1" s="1"/>
  <c r="AU514" i="1" s="1"/>
  <c r="AG513" i="1"/>
  <c r="AH513" i="1" s="1"/>
  <c r="AU513" i="1" s="1"/>
  <c r="AG512" i="1"/>
  <c r="AH512" i="1" s="1"/>
  <c r="AU512" i="1" s="1"/>
  <c r="AG511" i="1"/>
  <c r="AH511" i="1" s="1"/>
  <c r="AU511" i="1" s="1"/>
  <c r="AG510" i="1"/>
  <c r="AH510" i="1" s="1"/>
  <c r="AU510" i="1" s="1"/>
  <c r="AG509" i="1"/>
  <c r="AH509" i="1" s="1"/>
  <c r="AU509" i="1" s="1"/>
  <c r="AG508" i="1"/>
  <c r="AH508" i="1" s="1"/>
  <c r="AU508" i="1" s="1"/>
  <c r="AG507" i="1"/>
  <c r="AH507" i="1" s="1"/>
  <c r="AU507" i="1" s="1"/>
  <c r="AG506" i="1"/>
  <c r="AH506" i="1" s="1"/>
  <c r="AU506" i="1" s="1"/>
  <c r="AG505" i="1"/>
  <c r="AH505" i="1" s="1"/>
  <c r="AU505" i="1" s="1"/>
  <c r="AG504" i="1"/>
  <c r="AH504" i="1" s="1"/>
  <c r="AU504" i="1" s="1"/>
  <c r="AG503" i="1"/>
  <c r="AH503" i="1" s="1"/>
  <c r="AU503" i="1" s="1"/>
  <c r="AG502" i="1"/>
  <c r="AH502" i="1" s="1"/>
  <c r="AU502" i="1" s="1"/>
  <c r="AG501" i="1"/>
  <c r="AH501" i="1" s="1"/>
  <c r="AU501" i="1" s="1"/>
  <c r="AG500" i="1"/>
  <c r="AH500" i="1" s="1"/>
  <c r="AU500" i="1" s="1"/>
  <c r="AG499" i="1"/>
  <c r="AH499" i="1" s="1"/>
  <c r="AU499" i="1" s="1"/>
  <c r="AG498" i="1"/>
  <c r="AH498" i="1" s="1"/>
  <c r="AU498" i="1" s="1"/>
  <c r="AG497" i="1"/>
  <c r="AH497" i="1" s="1"/>
  <c r="AU497" i="1" s="1"/>
  <c r="AG496" i="1"/>
  <c r="AH496" i="1" s="1"/>
  <c r="AU496" i="1" s="1"/>
  <c r="AG495" i="1"/>
  <c r="AH495" i="1" s="1"/>
  <c r="AU495" i="1" s="1"/>
  <c r="AG494" i="1"/>
  <c r="AH494" i="1" s="1"/>
  <c r="AU494" i="1" s="1"/>
  <c r="AG493" i="1"/>
  <c r="AH493" i="1" s="1"/>
  <c r="AU493" i="1" s="1"/>
  <c r="AG492" i="1"/>
  <c r="AH492" i="1" s="1"/>
  <c r="AU492" i="1" s="1"/>
  <c r="AG491" i="1"/>
  <c r="AH491" i="1" s="1"/>
  <c r="AU491" i="1" s="1"/>
  <c r="AG490" i="1"/>
  <c r="AH490" i="1" s="1"/>
  <c r="AU490" i="1" s="1"/>
  <c r="AG489" i="1"/>
  <c r="AH489" i="1" s="1"/>
  <c r="AU489" i="1" s="1"/>
  <c r="AG488" i="1"/>
  <c r="AH488" i="1" s="1"/>
  <c r="AU488" i="1" s="1"/>
  <c r="AG487" i="1"/>
  <c r="AH487" i="1" s="1"/>
  <c r="AU487" i="1" s="1"/>
  <c r="AG486" i="1"/>
  <c r="AH486" i="1" s="1"/>
  <c r="AU486" i="1" s="1"/>
  <c r="AG485" i="1"/>
  <c r="AH485" i="1" s="1"/>
  <c r="AU485" i="1" s="1"/>
  <c r="AG484" i="1"/>
  <c r="AH484" i="1" s="1"/>
  <c r="AU484" i="1" s="1"/>
  <c r="AG483" i="1"/>
  <c r="AH483" i="1" s="1"/>
  <c r="AU483" i="1" s="1"/>
  <c r="AG482" i="1"/>
  <c r="AH482" i="1" s="1"/>
  <c r="AU482" i="1" s="1"/>
  <c r="AG481" i="1"/>
  <c r="AH481" i="1" s="1"/>
  <c r="AU481" i="1" s="1"/>
  <c r="AG480" i="1"/>
  <c r="AH480" i="1" s="1"/>
  <c r="AU480" i="1" s="1"/>
  <c r="AG479" i="1"/>
  <c r="AH479" i="1" s="1"/>
  <c r="AU479" i="1" s="1"/>
  <c r="AG478" i="1"/>
  <c r="AH478" i="1" s="1"/>
  <c r="AU478" i="1" s="1"/>
  <c r="AG477" i="1"/>
  <c r="AH477" i="1" s="1"/>
  <c r="AU477" i="1" s="1"/>
  <c r="AG476" i="1"/>
  <c r="AH476" i="1" s="1"/>
  <c r="AU476" i="1" s="1"/>
  <c r="AG475" i="1"/>
  <c r="AH475" i="1" s="1"/>
  <c r="AU475" i="1" s="1"/>
  <c r="AG474" i="1"/>
  <c r="AH474" i="1" s="1"/>
  <c r="AU474" i="1" s="1"/>
  <c r="AG473" i="1"/>
  <c r="AH473" i="1" s="1"/>
  <c r="AU473" i="1" s="1"/>
  <c r="AG472" i="1"/>
  <c r="AH472" i="1" s="1"/>
  <c r="AU472" i="1" s="1"/>
  <c r="AG471" i="1"/>
  <c r="AH471" i="1" s="1"/>
  <c r="AU471" i="1" s="1"/>
  <c r="AG470" i="1"/>
  <c r="AH470" i="1" s="1"/>
  <c r="AU470" i="1" s="1"/>
  <c r="AG469" i="1"/>
  <c r="AH469" i="1" s="1"/>
  <c r="AU469" i="1" s="1"/>
  <c r="AG468" i="1"/>
  <c r="AH468" i="1" s="1"/>
  <c r="AU468" i="1" s="1"/>
  <c r="AG467" i="1"/>
  <c r="AH467" i="1" s="1"/>
  <c r="AU467" i="1" s="1"/>
  <c r="AG466" i="1"/>
  <c r="AH466" i="1" s="1"/>
  <c r="AU466" i="1" s="1"/>
  <c r="AG465" i="1"/>
  <c r="AH465" i="1" s="1"/>
  <c r="AU465" i="1" s="1"/>
  <c r="AG464" i="1"/>
  <c r="AH464" i="1" s="1"/>
  <c r="AU464" i="1" s="1"/>
  <c r="AG463" i="1"/>
  <c r="AH463" i="1" s="1"/>
  <c r="AU463" i="1" s="1"/>
  <c r="AG462" i="1"/>
  <c r="AH462" i="1" s="1"/>
  <c r="AU462" i="1" s="1"/>
  <c r="AG461" i="1"/>
  <c r="AH461" i="1" s="1"/>
  <c r="AU461" i="1" s="1"/>
  <c r="AG460" i="1"/>
  <c r="AH460" i="1" s="1"/>
  <c r="AU460" i="1" s="1"/>
  <c r="AG459" i="1"/>
  <c r="AH459" i="1" s="1"/>
  <c r="AU459" i="1" s="1"/>
  <c r="AG458" i="1"/>
  <c r="AH458" i="1" s="1"/>
  <c r="AU458" i="1" s="1"/>
  <c r="AG457" i="1"/>
  <c r="AH457" i="1" s="1"/>
  <c r="AU457" i="1" s="1"/>
  <c r="AG456" i="1"/>
  <c r="AH456" i="1" s="1"/>
  <c r="AU456" i="1" s="1"/>
  <c r="AG455" i="1"/>
  <c r="AH455" i="1" s="1"/>
  <c r="AU455" i="1" s="1"/>
  <c r="AG454" i="1"/>
  <c r="AH454" i="1" s="1"/>
  <c r="AU454" i="1" s="1"/>
  <c r="AG453" i="1"/>
  <c r="AH453" i="1" s="1"/>
  <c r="AU453" i="1" s="1"/>
  <c r="AG452" i="1"/>
  <c r="AH452" i="1" s="1"/>
  <c r="AU452" i="1" s="1"/>
  <c r="AG451" i="1"/>
  <c r="AH451" i="1" s="1"/>
  <c r="AU451" i="1" s="1"/>
  <c r="AG450" i="1"/>
  <c r="AH450" i="1" s="1"/>
  <c r="AU450" i="1" s="1"/>
  <c r="AG449" i="1"/>
  <c r="AH449" i="1" s="1"/>
  <c r="AU449" i="1" s="1"/>
  <c r="AG448" i="1"/>
  <c r="AH448" i="1" s="1"/>
  <c r="AU448" i="1" s="1"/>
  <c r="AG447" i="1"/>
  <c r="AH447" i="1" s="1"/>
  <c r="AU447" i="1" s="1"/>
  <c r="AG446" i="1"/>
  <c r="AH446" i="1" s="1"/>
  <c r="AU446" i="1" s="1"/>
  <c r="AG445" i="1"/>
  <c r="AH445" i="1" s="1"/>
  <c r="AU445" i="1" s="1"/>
  <c r="AG444" i="1"/>
  <c r="AH444" i="1" s="1"/>
  <c r="AU444" i="1" s="1"/>
  <c r="AG443" i="1"/>
  <c r="AH443" i="1" s="1"/>
  <c r="AU443" i="1" s="1"/>
  <c r="AG442" i="1"/>
  <c r="AH442" i="1" s="1"/>
  <c r="AU442" i="1" s="1"/>
  <c r="AG441" i="1"/>
  <c r="AH441" i="1" s="1"/>
  <c r="AU441" i="1" s="1"/>
  <c r="AG440" i="1"/>
  <c r="AH440" i="1" s="1"/>
  <c r="AU440" i="1" s="1"/>
  <c r="AG439" i="1"/>
  <c r="AH439" i="1" s="1"/>
  <c r="AU439" i="1" s="1"/>
  <c r="AG438" i="1"/>
  <c r="AH438" i="1" s="1"/>
  <c r="AU438" i="1" s="1"/>
  <c r="AG437" i="1"/>
  <c r="AH437" i="1" s="1"/>
  <c r="AU437" i="1" s="1"/>
  <c r="AG436" i="1"/>
  <c r="AH436" i="1" s="1"/>
  <c r="AU436" i="1" s="1"/>
  <c r="AG435" i="1"/>
  <c r="AH435" i="1" s="1"/>
  <c r="AU435" i="1" s="1"/>
  <c r="AG434" i="1"/>
  <c r="AH434" i="1" s="1"/>
  <c r="AU434" i="1" s="1"/>
  <c r="AG433" i="1"/>
  <c r="AH433" i="1" s="1"/>
  <c r="AU433" i="1" s="1"/>
  <c r="AG432" i="1"/>
  <c r="AH432" i="1" s="1"/>
  <c r="AU432" i="1" s="1"/>
  <c r="AG431" i="1"/>
  <c r="AH431" i="1" s="1"/>
  <c r="AU431" i="1" s="1"/>
  <c r="AG430" i="1"/>
  <c r="AH430" i="1" s="1"/>
  <c r="AU430" i="1" s="1"/>
  <c r="AG429" i="1"/>
  <c r="AH429" i="1" s="1"/>
  <c r="AU429" i="1" s="1"/>
  <c r="AG428" i="1"/>
  <c r="AH428" i="1" s="1"/>
  <c r="AU428" i="1" s="1"/>
  <c r="AG427" i="1"/>
  <c r="AH427" i="1" s="1"/>
  <c r="AU427" i="1" s="1"/>
  <c r="AG426" i="1"/>
  <c r="AH426" i="1" s="1"/>
  <c r="AU426" i="1" s="1"/>
  <c r="AG425" i="1"/>
  <c r="AH425" i="1" s="1"/>
  <c r="AU425" i="1" s="1"/>
  <c r="AG424" i="1"/>
  <c r="AH424" i="1" s="1"/>
  <c r="AU424" i="1" s="1"/>
  <c r="AG423" i="1"/>
  <c r="AH423" i="1" s="1"/>
  <c r="AU423" i="1" s="1"/>
  <c r="AG422" i="1"/>
  <c r="AH422" i="1" s="1"/>
  <c r="AU422" i="1" s="1"/>
  <c r="AG421" i="1"/>
  <c r="AH421" i="1" s="1"/>
  <c r="AU421" i="1" s="1"/>
  <c r="AG420" i="1"/>
  <c r="AH420" i="1" s="1"/>
  <c r="AU420" i="1" s="1"/>
  <c r="AG419" i="1"/>
  <c r="AH419" i="1" s="1"/>
  <c r="AU419" i="1" s="1"/>
  <c r="AG418" i="1"/>
  <c r="AH418" i="1" s="1"/>
  <c r="AU418" i="1" s="1"/>
  <c r="AG417" i="1"/>
  <c r="AH417" i="1" s="1"/>
  <c r="AU417" i="1" s="1"/>
  <c r="AG416" i="1"/>
  <c r="AH416" i="1" s="1"/>
  <c r="AU416" i="1" s="1"/>
  <c r="AG415" i="1"/>
  <c r="AH415" i="1" s="1"/>
  <c r="AU415" i="1" s="1"/>
  <c r="AG414" i="1"/>
  <c r="AH414" i="1" s="1"/>
  <c r="AU414" i="1" s="1"/>
  <c r="AG413" i="1"/>
  <c r="AH413" i="1" s="1"/>
  <c r="AU413" i="1" s="1"/>
  <c r="AG412" i="1"/>
  <c r="AH412" i="1" s="1"/>
  <c r="AU412" i="1" s="1"/>
  <c r="AG411" i="1"/>
  <c r="AH411" i="1" s="1"/>
  <c r="AU411" i="1" s="1"/>
  <c r="AG410" i="1"/>
  <c r="AH410" i="1" s="1"/>
  <c r="AU410" i="1" s="1"/>
  <c r="AG409" i="1"/>
  <c r="AH409" i="1" s="1"/>
  <c r="AU409" i="1" s="1"/>
  <c r="AG408" i="1"/>
  <c r="AH408" i="1" s="1"/>
  <c r="AU408" i="1" s="1"/>
  <c r="AG407" i="1"/>
  <c r="AH407" i="1" s="1"/>
  <c r="AU407" i="1" s="1"/>
  <c r="AG406" i="1"/>
  <c r="AH406" i="1" s="1"/>
  <c r="AU406" i="1" s="1"/>
  <c r="AG405" i="1"/>
  <c r="AH405" i="1" s="1"/>
  <c r="AU405" i="1" s="1"/>
  <c r="AG404" i="1"/>
  <c r="AH404" i="1" s="1"/>
  <c r="AU404" i="1" s="1"/>
  <c r="AG403" i="1"/>
  <c r="AH403" i="1" s="1"/>
  <c r="AU403" i="1" s="1"/>
  <c r="AG402" i="1"/>
  <c r="AH402" i="1" s="1"/>
  <c r="AU402" i="1" s="1"/>
  <c r="AG401" i="1"/>
  <c r="AH401" i="1" s="1"/>
  <c r="AU401" i="1" s="1"/>
  <c r="AG400" i="1"/>
  <c r="AH400" i="1" s="1"/>
  <c r="AU400" i="1" s="1"/>
  <c r="AG399" i="1"/>
  <c r="AH399" i="1" s="1"/>
  <c r="AU399" i="1" s="1"/>
  <c r="AG398" i="1"/>
  <c r="AH398" i="1" s="1"/>
  <c r="AU398" i="1" s="1"/>
  <c r="AG397" i="1"/>
  <c r="AH397" i="1" s="1"/>
  <c r="AU397" i="1" s="1"/>
  <c r="AG396" i="1"/>
  <c r="AH396" i="1" s="1"/>
  <c r="AU396" i="1" s="1"/>
  <c r="AG395" i="1"/>
  <c r="AH395" i="1" s="1"/>
  <c r="AU395" i="1" s="1"/>
  <c r="AG394" i="1"/>
  <c r="AH394" i="1" s="1"/>
  <c r="AU394" i="1" s="1"/>
  <c r="AG393" i="1"/>
  <c r="AH393" i="1" s="1"/>
  <c r="AU393" i="1" s="1"/>
  <c r="AG392" i="1"/>
  <c r="AH392" i="1" s="1"/>
  <c r="AU392" i="1" s="1"/>
  <c r="AG391" i="1"/>
  <c r="AH391" i="1" s="1"/>
  <c r="AU391" i="1" s="1"/>
  <c r="AG390" i="1"/>
  <c r="AH390" i="1" s="1"/>
  <c r="AU390" i="1" s="1"/>
  <c r="AG389" i="1"/>
  <c r="AH389" i="1" s="1"/>
  <c r="AU389" i="1" s="1"/>
  <c r="AG388" i="1"/>
  <c r="AH388" i="1" s="1"/>
  <c r="AU388" i="1" s="1"/>
  <c r="AG387" i="1"/>
  <c r="AH387" i="1" s="1"/>
  <c r="AU387" i="1" s="1"/>
  <c r="AG386" i="1"/>
  <c r="AH386" i="1" s="1"/>
  <c r="AU386" i="1" s="1"/>
  <c r="AG385" i="1"/>
  <c r="AH385" i="1" s="1"/>
  <c r="AU385" i="1" s="1"/>
  <c r="AG384" i="1"/>
  <c r="AH384" i="1" s="1"/>
  <c r="AU384" i="1" s="1"/>
  <c r="AG383" i="1"/>
  <c r="AH383" i="1" s="1"/>
  <c r="AU383" i="1" s="1"/>
  <c r="AG382" i="1"/>
  <c r="AH382" i="1" s="1"/>
  <c r="AU382" i="1" s="1"/>
  <c r="AG381" i="1"/>
  <c r="AH381" i="1" s="1"/>
  <c r="AU381" i="1" s="1"/>
  <c r="AG380" i="1"/>
  <c r="AH380" i="1" s="1"/>
  <c r="AU380" i="1" s="1"/>
  <c r="AG379" i="1"/>
  <c r="AH379" i="1" s="1"/>
  <c r="AU379" i="1" s="1"/>
  <c r="AG378" i="1"/>
  <c r="AH378" i="1" s="1"/>
  <c r="AU378" i="1" s="1"/>
  <c r="AG377" i="1"/>
  <c r="AH377" i="1" s="1"/>
  <c r="AU377" i="1" s="1"/>
  <c r="AG376" i="1"/>
  <c r="AH376" i="1" s="1"/>
  <c r="AU376" i="1" s="1"/>
  <c r="AG375" i="1"/>
  <c r="AH375" i="1" s="1"/>
  <c r="AU375" i="1" s="1"/>
  <c r="AG374" i="1"/>
  <c r="AH374" i="1" s="1"/>
  <c r="AU374" i="1" s="1"/>
  <c r="AG373" i="1"/>
  <c r="AH373" i="1" s="1"/>
  <c r="AU373" i="1" s="1"/>
  <c r="AG372" i="1"/>
  <c r="AH372" i="1" s="1"/>
  <c r="AU372" i="1" s="1"/>
  <c r="AG371" i="1"/>
  <c r="AH371" i="1" s="1"/>
  <c r="AU371" i="1" s="1"/>
  <c r="AG370" i="1"/>
  <c r="AH370" i="1" s="1"/>
  <c r="AU370" i="1" s="1"/>
  <c r="AG369" i="1"/>
  <c r="AH369" i="1" s="1"/>
  <c r="AU369" i="1" s="1"/>
  <c r="AG368" i="1"/>
  <c r="AH368" i="1" s="1"/>
  <c r="AU368" i="1" s="1"/>
  <c r="AG367" i="1"/>
  <c r="AH367" i="1" s="1"/>
  <c r="AU367" i="1" s="1"/>
  <c r="AG366" i="1"/>
  <c r="AH366" i="1" s="1"/>
  <c r="AU366" i="1" s="1"/>
  <c r="AG365" i="1"/>
  <c r="AH365" i="1" s="1"/>
  <c r="AU365" i="1" s="1"/>
  <c r="AG364" i="1"/>
  <c r="AH364" i="1" s="1"/>
  <c r="AU364" i="1" s="1"/>
  <c r="AG363" i="1"/>
  <c r="AH363" i="1" s="1"/>
  <c r="AU363" i="1" s="1"/>
  <c r="AG362" i="1"/>
  <c r="AH362" i="1" s="1"/>
  <c r="AU362" i="1" s="1"/>
  <c r="AG361" i="1"/>
  <c r="AH361" i="1" s="1"/>
  <c r="AU361" i="1" s="1"/>
  <c r="AG360" i="1"/>
  <c r="AH360" i="1" s="1"/>
  <c r="AU360" i="1" s="1"/>
  <c r="AG359" i="1"/>
  <c r="AH359" i="1" s="1"/>
  <c r="AU359" i="1" s="1"/>
  <c r="AG358" i="1"/>
  <c r="AH358" i="1" s="1"/>
  <c r="AU358" i="1" s="1"/>
  <c r="AG357" i="1"/>
  <c r="AH357" i="1" s="1"/>
  <c r="AU357" i="1" s="1"/>
  <c r="AG356" i="1"/>
  <c r="AH356" i="1" s="1"/>
  <c r="AU356" i="1" s="1"/>
  <c r="AG355" i="1"/>
  <c r="AH355" i="1" s="1"/>
  <c r="AU355" i="1" s="1"/>
  <c r="AG354" i="1"/>
  <c r="AH354" i="1" s="1"/>
  <c r="AU354" i="1" s="1"/>
  <c r="AG353" i="1"/>
  <c r="AH353" i="1" s="1"/>
  <c r="AU353" i="1" s="1"/>
  <c r="AG352" i="1"/>
  <c r="AH352" i="1" s="1"/>
  <c r="AU352" i="1" s="1"/>
  <c r="AG351" i="1"/>
  <c r="AH351" i="1" s="1"/>
  <c r="AU351" i="1" s="1"/>
  <c r="AG350" i="1"/>
  <c r="AH350" i="1" s="1"/>
  <c r="AU350" i="1" s="1"/>
  <c r="AG349" i="1"/>
  <c r="AH349" i="1" s="1"/>
  <c r="AU349" i="1" s="1"/>
  <c r="AG348" i="1"/>
  <c r="AH348" i="1" s="1"/>
  <c r="AU348" i="1" s="1"/>
  <c r="AG347" i="1"/>
  <c r="AH347" i="1" s="1"/>
  <c r="AU347" i="1" s="1"/>
  <c r="AG346" i="1"/>
  <c r="AH346" i="1" s="1"/>
  <c r="AU346" i="1" s="1"/>
  <c r="AG345" i="1"/>
  <c r="AH345" i="1" s="1"/>
  <c r="AU345" i="1" s="1"/>
  <c r="AG344" i="1"/>
  <c r="AH344" i="1" s="1"/>
  <c r="AU344" i="1" s="1"/>
  <c r="AG343" i="1"/>
  <c r="AH343" i="1" s="1"/>
  <c r="AU343" i="1" s="1"/>
  <c r="AG342" i="1"/>
  <c r="AH342" i="1" s="1"/>
  <c r="AU342" i="1" s="1"/>
  <c r="AG341" i="1"/>
  <c r="AH341" i="1" s="1"/>
  <c r="AU341" i="1" s="1"/>
  <c r="AG340" i="1"/>
  <c r="AH340" i="1" s="1"/>
  <c r="AU340" i="1" s="1"/>
  <c r="AG339" i="1"/>
  <c r="AH339" i="1" s="1"/>
  <c r="AU339" i="1" s="1"/>
  <c r="AG338" i="1"/>
  <c r="AH338" i="1" s="1"/>
  <c r="AU338" i="1" s="1"/>
  <c r="AG337" i="1"/>
  <c r="AH337" i="1" s="1"/>
  <c r="AU337" i="1" s="1"/>
  <c r="AG336" i="1"/>
  <c r="AH336" i="1" s="1"/>
  <c r="AU336" i="1" s="1"/>
  <c r="AG335" i="1"/>
  <c r="AH335" i="1" s="1"/>
  <c r="AU335" i="1" s="1"/>
  <c r="AG334" i="1"/>
  <c r="AH334" i="1" s="1"/>
  <c r="AU334" i="1" s="1"/>
  <c r="AG333" i="1"/>
  <c r="AH333" i="1" s="1"/>
  <c r="AU333" i="1" s="1"/>
  <c r="AG332" i="1"/>
  <c r="AH332" i="1" s="1"/>
  <c r="AU332" i="1" s="1"/>
  <c r="AG331" i="1"/>
  <c r="AH331" i="1" s="1"/>
  <c r="AU331" i="1" s="1"/>
  <c r="AG330" i="1"/>
  <c r="AH330" i="1" s="1"/>
  <c r="AU330" i="1" s="1"/>
  <c r="AG329" i="1"/>
  <c r="AH329" i="1" s="1"/>
  <c r="AU329" i="1" s="1"/>
  <c r="AG328" i="1"/>
  <c r="AH328" i="1" s="1"/>
  <c r="AU328" i="1" s="1"/>
  <c r="AG327" i="1"/>
  <c r="AH327" i="1" s="1"/>
  <c r="AU327" i="1" s="1"/>
  <c r="AG326" i="1"/>
  <c r="AH326" i="1" s="1"/>
  <c r="AU326" i="1" s="1"/>
  <c r="AG325" i="1"/>
  <c r="AH325" i="1" s="1"/>
  <c r="AU325" i="1" s="1"/>
  <c r="AG324" i="1"/>
  <c r="AH324" i="1" s="1"/>
  <c r="AU324" i="1" s="1"/>
  <c r="AG323" i="1"/>
  <c r="AH323" i="1" s="1"/>
  <c r="AU323" i="1" s="1"/>
  <c r="AG322" i="1"/>
  <c r="AH322" i="1" s="1"/>
  <c r="AU322" i="1" s="1"/>
  <c r="AG321" i="1"/>
  <c r="AH321" i="1" s="1"/>
  <c r="AU321" i="1" s="1"/>
  <c r="AG320" i="1"/>
  <c r="AH320" i="1" s="1"/>
  <c r="AU320" i="1" s="1"/>
  <c r="AG319" i="1"/>
  <c r="AH319" i="1" s="1"/>
  <c r="AU319" i="1" s="1"/>
  <c r="AG318" i="1"/>
  <c r="AH318" i="1" s="1"/>
  <c r="AU318" i="1" s="1"/>
  <c r="AG317" i="1"/>
  <c r="AH317" i="1" s="1"/>
  <c r="AU317" i="1" s="1"/>
  <c r="AG316" i="1"/>
  <c r="AH316" i="1" s="1"/>
  <c r="AU316" i="1" s="1"/>
  <c r="AG315" i="1"/>
  <c r="AH315" i="1" s="1"/>
  <c r="AU315" i="1" s="1"/>
  <c r="AG314" i="1"/>
  <c r="AH314" i="1" s="1"/>
  <c r="AU314" i="1" s="1"/>
  <c r="AG313" i="1"/>
  <c r="AH313" i="1" s="1"/>
  <c r="AU313" i="1" s="1"/>
  <c r="AG312" i="1"/>
  <c r="AH312" i="1" s="1"/>
  <c r="AU312" i="1" s="1"/>
  <c r="AG311" i="1"/>
  <c r="AH311" i="1" s="1"/>
  <c r="AU311" i="1" s="1"/>
  <c r="AG310" i="1"/>
  <c r="AH310" i="1" s="1"/>
  <c r="AU310" i="1" s="1"/>
  <c r="AG309" i="1"/>
  <c r="AH309" i="1" s="1"/>
  <c r="AU309" i="1" s="1"/>
  <c r="AG308" i="1"/>
  <c r="AH308" i="1" s="1"/>
  <c r="AU308" i="1" s="1"/>
  <c r="AG307" i="1"/>
  <c r="AH307" i="1" s="1"/>
  <c r="AU307" i="1" s="1"/>
  <c r="AG306" i="1"/>
  <c r="AH306" i="1" s="1"/>
  <c r="AU306" i="1" s="1"/>
  <c r="AG305" i="1"/>
  <c r="AH305" i="1" s="1"/>
  <c r="AU305" i="1" s="1"/>
  <c r="AG304" i="1"/>
  <c r="AH304" i="1" s="1"/>
  <c r="AU304" i="1" s="1"/>
  <c r="AG303" i="1"/>
  <c r="AH303" i="1" s="1"/>
  <c r="AU303" i="1" s="1"/>
  <c r="AG302" i="1"/>
  <c r="AH302" i="1" s="1"/>
  <c r="AU302" i="1" s="1"/>
  <c r="AG301" i="1"/>
  <c r="AH301" i="1" s="1"/>
  <c r="AU301" i="1" s="1"/>
  <c r="AG300" i="1"/>
  <c r="AH300" i="1" s="1"/>
  <c r="AU300" i="1" s="1"/>
  <c r="AG299" i="1"/>
  <c r="AH299" i="1" s="1"/>
  <c r="AU299" i="1" s="1"/>
  <c r="AG298" i="1"/>
  <c r="AH298" i="1" s="1"/>
  <c r="AU298" i="1" s="1"/>
  <c r="AG297" i="1"/>
  <c r="AH297" i="1" s="1"/>
  <c r="AU297" i="1" s="1"/>
  <c r="AG296" i="1"/>
  <c r="AH296" i="1" s="1"/>
  <c r="AU296" i="1" s="1"/>
  <c r="AG295" i="1"/>
  <c r="AH295" i="1" s="1"/>
  <c r="AU295" i="1" s="1"/>
  <c r="AG294" i="1"/>
  <c r="AH294" i="1" s="1"/>
  <c r="AU294" i="1" s="1"/>
  <c r="AG293" i="1"/>
  <c r="AH293" i="1" s="1"/>
  <c r="AU293" i="1" s="1"/>
  <c r="AG292" i="1"/>
  <c r="AH292" i="1" s="1"/>
  <c r="AU292" i="1" s="1"/>
  <c r="AG291" i="1"/>
  <c r="AH291" i="1" s="1"/>
  <c r="AU291" i="1" s="1"/>
  <c r="AG290" i="1"/>
  <c r="AH290" i="1" s="1"/>
  <c r="AU290" i="1" s="1"/>
  <c r="AG289" i="1"/>
  <c r="AH289" i="1" s="1"/>
  <c r="AU289" i="1" s="1"/>
  <c r="AG288" i="1"/>
  <c r="AH288" i="1" s="1"/>
  <c r="AU288" i="1" s="1"/>
  <c r="AG287" i="1"/>
  <c r="AH287" i="1" s="1"/>
  <c r="AU287" i="1" s="1"/>
  <c r="AG286" i="1"/>
  <c r="AH286" i="1" s="1"/>
  <c r="AU286" i="1" s="1"/>
  <c r="AG285" i="1"/>
  <c r="AH285" i="1" s="1"/>
  <c r="AU285" i="1" s="1"/>
  <c r="AG284" i="1"/>
  <c r="AH284" i="1" s="1"/>
  <c r="AU284" i="1" s="1"/>
  <c r="AG283" i="1"/>
  <c r="AH283" i="1" s="1"/>
  <c r="AU283" i="1" s="1"/>
  <c r="AG282" i="1"/>
  <c r="AH282" i="1" s="1"/>
  <c r="AU282" i="1" s="1"/>
  <c r="AG281" i="1"/>
  <c r="AH281" i="1" s="1"/>
  <c r="AU281" i="1" s="1"/>
  <c r="AG280" i="1"/>
  <c r="AH280" i="1" s="1"/>
  <c r="AU280" i="1" s="1"/>
  <c r="AG279" i="1"/>
  <c r="AH279" i="1" s="1"/>
  <c r="AU279" i="1" s="1"/>
  <c r="AG278" i="1"/>
  <c r="AH278" i="1" s="1"/>
  <c r="AU278" i="1" s="1"/>
  <c r="AG277" i="1"/>
  <c r="AH277" i="1" s="1"/>
  <c r="AU277" i="1" s="1"/>
  <c r="AG276" i="1"/>
  <c r="AH276" i="1" s="1"/>
  <c r="AU276" i="1" s="1"/>
  <c r="AG275" i="1"/>
  <c r="AH275" i="1" s="1"/>
  <c r="AU275" i="1" s="1"/>
  <c r="AG274" i="1"/>
  <c r="AH274" i="1" s="1"/>
  <c r="AU274" i="1" s="1"/>
  <c r="AG273" i="1"/>
  <c r="AH273" i="1" s="1"/>
  <c r="AU273" i="1" s="1"/>
  <c r="AG272" i="1"/>
  <c r="AH272" i="1" s="1"/>
  <c r="AU272" i="1" s="1"/>
  <c r="AG271" i="1"/>
  <c r="AH271" i="1" s="1"/>
  <c r="AU271" i="1" s="1"/>
  <c r="AG270" i="1"/>
  <c r="AH270" i="1" s="1"/>
  <c r="AU270" i="1" s="1"/>
  <c r="AG269" i="1"/>
  <c r="AH269" i="1" s="1"/>
  <c r="AU269" i="1" s="1"/>
  <c r="AG268" i="1"/>
  <c r="AH268" i="1" s="1"/>
  <c r="AU268" i="1" s="1"/>
  <c r="AG267" i="1"/>
  <c r="AH267" i="1" s="1"/>
  <c r="AU267" i="1" s="1"/>
  <c r="AG266" i="1"/>
  <c r="AH266" i="1" s="1"/>
  <c r="AU266" i="1" s="1"/>
  <c r="AG265" i="1"/>
  <c r="AH265" i="1" s="1"/>
  <c r="AU265" i="1" s="1"/>
  <c r="AG264" i="1"/>
  <c r="AH264" i="1" s="1"/>
  <c r="AU264" i="1" s="1"/>
  <c r="AG263" i="1"/>
  <c r="AH263" i="1" s="1"/>
  <c r="AU263" i="1" s="1"/>
  <c r="AG262" i="1"/>
  <c r="AH262" i="1" s="1"/>
  <c r="AU262" i="1" s="1"/>
  <c r="AG261" i="1"/>
  <c r="AH261" i="1" s="1"/>
  <c r="AU261" i="1" s="1"/>
  <c r="AG260" i="1"/>
  <c r="AH260" i="1" s="1"/>
  <c r="AU260" i="1" s="1"/>
  <c r="AG259" i="1"/>
  <c r="AH259" i="1" s="1"/>
  <c r="AU259" i="1" s="1"/>
  <c r="AG258" i="1"/>
  <c r="AH258" i="1" s="1"/>
  <c r="AU258" i="1" s="1"/>
  <c r="AG257" i="1"/>
  <c r="AH257" i="1" s="1"/>
  <c r="AU257" i="1" s="1"/>
  <c r="AG256" i="1"/>
  <c r="AH256" i="1" s="1"/>
  <c r="AU256" i="1" s="1"/>
  <c r="AG255" i="1"/>
  <c r="AH255" i="1" s="1"/>
  <c r="AU255" i="1" s="1"/>
  <c r="AG254" i="1"/>
  <c r="AH254" i="1" s="1"/>
  <c r="AU254" i="1" s="1"/>
  <c r="AG253" i="1"/>
  <c r="AH253" i="1" s="1"/>
  <c r="AU253" i="1" s="1"/>
  <c r="AG252" i="1"/>
  <c r="AH252" i="1" s="1"/>
  <c r="AU252" i="1" s="1"/>
  <c r="AG251" i="1"/>
  <c r="AH251" i="1" s="1"/>
  <c r="AU251" i="1" s="1"/>
  <c r="AG250" i="1"/>
  <c r="AH250" i="1" s="1"/>
  <c r="AU250" i="1" s="1"/>
  <c r="AG249" i="1"/>
  <c r="AH249" i="1" s="1"/>
  <c r="AU249" i="1" s="1"/>
  <c r="AG248" i="1"/>
  <c r="AH248" i="1" s="1"/>
  <c r="AU248" i="1" s="1"/>
  <c r="AG247" i="1"/>
  <c r="AH247" i="1" s="1"/>
  <c r="AU247" i="1" s="1"/>
  <c r="AG246" i="1"/>
  <c r="AH246" i="1" s="1"/>
  <c r="AU246" i="1" s="1"/>
  <c r="AG245" i="1"/>
  <c r="AH245" i="1" s="1"/>
  <c r="AU245" i="1" s="1"/>
  <c r="AG244" i="1"/>
  <c r="AH244" i="1" s="1"/>
  <c r="AU244" i="1" s="1"/>
  <c r="AG243" i="1"/>
  <c r="AH243" i="1" s="1"/>
  <c r="AU243" i="1" s="1"/>
  <c r="AG242" i="1"/>
  <c r="AH242" i="1" s="1"/>
  <c r="AU242" i="1" s="1"/>
  <c r="AG241" i="1"/>
  <c r="AH241" i="1" s="1"/>
  <c r="AU241" i="1" s="1"/>
  <c r="AG240" i="1"/>
  <c r="AH240" i="1" s="1"/>
  <c r="AU240" i="1" s="1"/>
  <c r="AG239" i="1"/>
  <c r="AH239" i="1" s="1"/>
  <c r="AU239" i="1" s="1"/>
  <c r="AG238" i="1"/>
  <c r="AH238" i="1" s="1"/>
  <c r="AU238" i="1" s="1"/>
  <c r="AG237" i="1"/>
  <c r="AH237" i="1" s="1"/>
  <c r="AU237" i="1" s="1"/>
  <c r="AG236" i="1"/>
  <c r="AH236" i="1" s="1"/>
  <c r="AU236" i="1" s="1"/>
  <c r="AG235" i="1"/>
  <c r="AH235" i="1" s="1"/>
  <c r="AU235" i="1" s="1"/>
  <c r="AG234" i="1"/>
  <c r="AH234" i="1" s="1"/>
  <c r="AU234" i="1" s="1"/>
  <c r="AG233" i="1"/>
  <c r="AH233" i="1" s="1"/>
  <c r="AU233" i="1" s="1"/>
  <c r="AG232" i="1"/>
  <c r="AH232" i="1" s="1"/>
  <c r="AU232" i="1" s="1"/>
  <c r="AG231" i="1"/>
  <c r="AH231" i="1" s="1"/>
  <c r="AU231" i="1" s="1"/>
  <c r="AG230" i="1"/>
  <c r="AH230" i="1" s="1"/>
  <c r="AU230" i="1" s="1"/>
  <c r="AG229" i="1"/>
  <c r="AH229" i="1" s="1"/>
  <c r="AU229" i="1" s="1"/>
  <c r="AG228" i="1"/>
  <c r="AH228" i="1" s="1"/>
  <c r="AU228" i="1" s="1"/>
  <c r="AG227" i="1"/>
  <c r="AH227" i="1" s="1"/>
  <c r="AU227" i="1" s="1"/>
  <c r="AG226" i="1"/>
  <c r="AH226" i="1" s="1"/>
  <c r="AU226" i="1" s="1"/>
  <c r="AG225" i="1"/>
  <c r="AH225" i="1" s="1"/>
  <c r="AU225" i="1" s="1"/>
  <c r="AG224" i="1"/>
  <c r="AH224" i="1" s="1"/>
  <c r="AU224" i="1" s="1"/>
  <c r="AG223" i="1"/>
  <c r="AH223" i="1" s="1"/>
  <c r="AU223" i="1" s="1"/>
  <c r="AG222" i="1"/>
  <c r="AH222" i="1" s="1"/>
  <c r="AU222" i="1" s="1"/>
  <c r="AG221" i="1"/>
  <c r="AH221" i="1" s="1"/>
  <c r="AU221" i="1" s="1"/>
  <c r="AG220" i="1"/>
  <c r="AH220" i="1" s="1"/>
  <c r="AU220" i="1" s="1"/>
  <c r="AG219" i="1"/>
  <c r="AH219" i="1" s="1"/>
  <c r="AU219" i="1" s="1"/>
  <c r="AG218" i="1"/>
  <c r="AH218" i="1" s="1"/>
  <c r="AU218" i="1" s="1"/>
  <c r="AG217" i="1"/>
  <c r="AH217" i="1" s="1"/>
  <c r="AU217" i="1" s="1"/>
  <c r="AG216" i="1"/>
  <c r="AH216" i="1" s="1"/>
  <c r="AU216" i="1" s="1"/>
  <c r="AG215" i="1"/>
  <c r="AH215" i="1" s="1"/>
  <c r="AU215" i="1" s="1"/>
  <c r="AG214" i="1"/>
  <c r="AH214" i="1" s="1"/>
  <c r="AU214" i="1" s="1"/>
  <c r="AG213" i="1"/>
  <c r="AH213" i="1" s="1"/>
  <c r="AU213" i="1" s="1"/>
  <c r="AG212" i="1"/>
  <c r="AH212" i="1" s="1"/>
  <c r="AU212" i="1" s="1"/>
  <c r="AG211" i="1"/>
  <c r="AH211" i="1" s="1"/>
  <c r="AU211" i="1" s="1"/>
  <c r="AG210" i="1"/>
  <c r="AH210" i="1" s="1"/>
  <c r="AU210" i="1" s="1"/>
  <c r="AG209" i="1"/>
  <c r="AH209" i="1" s="1"/>
  <c r="AU209" i="1" s="1"/>
  <c r="AG208" i="1"/>
  <c r="AH208" i="1" s="1"/>
  <c r="AU208" i="1" s="1"/>
  <c r="AG207" i="1"/>
  <c r="AH207" i="1" s="1"/>
  <c r="AU207" i="1" s="1"/>
  <c r="AG206" i="1"/>
  <c r="AH206" i="1" s="1"/>
  <c r="AU206" i="1" s="1"/>
  <c r="AG205" i="1"/>
  <c r="AH205" i="1" s="1"/>
  <c r="AU205" i="1" s="1"/>
  <c r="AG204" i="1"/>
  <c r="AH204" i="1" s="1"/>
  <c r="AU204" i="1" s="1"/>
  <c r="AG203" i="1"/>
  <c r="AH203" i="1" s="1"/>
  <c r="AU203" i="1" s="1"/>
  <c r="AG202" i="1"/>
  <c r="AH202" i="1" s="1"/>
  <c r="AU202" i="1" s="1"/>
  <c r="AG201" i="1"/>
  <c r="AH201" i="1" s="1"/>
  <c r="AU201" i="1" s="1"/>
  <c r="AG200" i="1"/>
  <c r="AH200" i="1" s="1"/>
  <c r="AU200" i="1" s="1"/>
  <c r="AG199" i="1"/>
  <c r="AH199" i="1" s="1"/>
  <c r="AU199" i="1" s="1"/>
  <c r="AG198" i="1"/>
  <c r="AH198" i="1" s="1"/>
  <c r="AU198" i="1" s="1"/>
  <c r="AG197" i="1"/>
  <c r="AH197" i="1" s="1"/>
  <c r="AU197" i="1" s="1"/>
  <c r="AG196" i="1"/>
  <c r="AH196" i="1" s="1"/>
  <c r="AU196" i="1" s="1"/>
  <c r="AG195" i="1"/>
  <c r="AH195" i="1" s="1"/>
  <c r="AU195" i="1" s="1"/>
  <c r="AG194" i="1"/>
  <c r="AH194" i="1" s="1"/>
  <c r="AU194" i="1" s="1"/>
  <c r="AG193" i="1"/>
  <c r="AH193" i="1" s="1"/>
  <c r="AU193" i="1" s="1"/>
  <c r="AG192" i="1"/>
  <c r="AH192" i="1" s="1"/>
  <c r="AU192" i="1" s="1"/>
  <c r="AG191" i="1"/>
  <c r="AH191" i="1" s="1"/>
  <c r="AU191" i="1" s="1"/>
  <c r="AG190" i="1"/>
  <c r="AH190" i="1" s="1"/>
  <c r="AU190" i="1" s="1"/>
  <c r="AG189" i="1"/>
  <c r="AH189" i="1" s="1"/>
  <c r="AU189" i="1" s="1"/>
  <c r="AG188" i="1"/>
  <c r="AH188" i="1" s="1"/>
  <c r="AU188" i="1" s="1"/>
  <c r="AG187" i="1"/>
  <c r="AH187" i="1" s="1"/>
  <c r="AU187" i="1" s="1"/>
  <c r="AG186" i="1"/>
  <c r="AH186" i="1" s="1"/>
  <c r="AU186" i="1" s="1"/>
  <c r="AG185" i="1"/>
  <c r="AH185" i="1" s="1"/>
  <c r="AU185" i="1" s="1"/>
  <c r="AG184" i="1"/>
  <c r="AH184" i="1" s="1"/>
  <c r="AU184" i="1" s="1"/>
  <c r="AG183" i="1"/>
  <c r="AH183" i="1" s="1"/>
  <c r="AU183" i="1" s="1"/>
  <c r="AG182" i="1"/>
  <c r="AH182" i="1" s="1"/>
  <c r="AU182" i="1" s="1"/>
  <c r="AG181" i="1"/>
  <c r="AH181" i="1" s="1"/>
  <c r="AU181" i="1" s="1"/>
  <c r="AG180" i="1"/>
  <c r="AH180" i="1" s="1"/>
  <c r="AU180" i="1" s="1"/>
  <c r="AG179" i="1"/>
  <c r="AH179" i="1" s="1"/>
  <c r="AU179" i="1" s="1"/>
  <c r="AG178" i="1"/>
  <c r="AH178" i="1" s="1"/>
  <c r="AU178" i="1" s="1"/>
  <c r="AG177" i="1"/>
  <c r="AH177" i="1" s="1"/>
  <c r="AU177" i="1" s="1"/>
  <c r="AG176" i="1"/>
  <c r="AH176" i="1" s="1"/>
  <c r="AU176" i="1" s="1"/>
  <c r="AG175" i="1"/>
  <c r="AH175" i="1" s="1"/>
  <c r="AU175" i="1" s="1"/>
  <c r="AG174" i="1"/>
  <c r="AH174" i="1" s="1"/>
  <c r="AU174" i="1" s="1"/>
  <c r="AG173" i="1"/>
  <c r="AH173" i="1" s="1"/>
  <c r="AU173" i="1" s="1"/>
  <c r="AG172" i="1"/>
  <c r="AH172" i="1" s="1"/>
  <c r="AU172" i="1" s="1"/>
  <c r="AG171" i="1"/>
  <c r="AH171" i="1" s="1"/>
  <c r="AU171" i="1" s="1"/>
  <c r="AG170" i="1"/>
  <c r="AH170" i="1" s="1"/>
  <c r="AU170" i="1" s="1"/>
  <c r="AG169" i="1"/>
  <c r="AH169" i="1" s="1"/>
  <c r="AU169" i="1" s="1"/>
  <c r="AG168" i="1"/>
  <c r="AH168" i="1" s="1"/>
  <c r="AU168" i="1" s="1"/>
  <c r="AG167" i="1"/>
  <c r="AH167" i="1" s="1"/>
  <c r="AU167" i="1" s="1"/>
  <c r="AG166" i="1"/>
  <c r="AH166" i="1" s="1"/>
  <c r="AU166" i="1" s="1"/>
  <c r="AG165" i="1"/>
  <c r="AH165" i="1" s="1"/>
  <c r="AU165" i="1" s="1"/>
  <c r="AG164" i="1"/>
  <c r="AH164" i="1" s="1"/>
  <c r="AU164" i="1" s="1"/>
  <c r="AG163" i="1"/>
  <c r="AH163" i="1" s="1"/>
  <c r="AU163" i="1" s="1"/>
  <c r="AG162" i="1"/>
  <c r="AH162" i="1" s="1"/>
  <c r="AU162" i="1" s="1"/>
  <c r="AG161" i="1"/>
  <c r="AH161" i="1" s="1"/>
  <c r="AU161" i="1" s="1"/>
  <c r="AG160" i="1"/>
  <c r="AH160" i="1" s="1"/>
  <c r="AU160" i="1" s="1"/>
  <c r="AG159" i="1"/>
  <c r="AH159" i="1" s="1"/>
  <c r="AU159" i="1" s="1"/>
  <c r="AG158" i="1"/>
  <c r="AH158" i="1" s="1"/>
  <c r="AU158" i="1" s="1"/>
  <c r="AG157" i="1"/>
  <c r="AH157" i="1" s="1"/>
  <c r="AU157" i="1" s="1"/>
  <c r="AG156" i="1"/>
  <c r="AH156" i="1" s="1"/>
  <c r="AU156" i="1" s="1"/>
  <c r="AG155" i="1"/>
  <c r="AH155" i="1" s="1"/>
  <c r="AU155" i="1" s="1"/>
  <c r="AG154" i="1"/>
  <c r="AH154" i="1" s="1"/>
  <c r="AU154" i="1" s="1"/>
  <c r="AG153" i="1"/>
  <c r="AH153" i="1" s="1"/>
  <c r="AU153" i="1" s="1"/>
  <c r="AG152" i="1"/>
  <c r="AH152" i="1" s="1"/>
  <c r="AU152" i="1" s="1"/>
  <c r="AG151" i="1"/>
  <c r="AH151" i="1" s="1"/>
  <c r="AU151" i="1" s="1"/>
  <c r="AG150" i="1"/>
  <c r="AH150" i="1" s="1"/>
  <c r="AU150" i="1" s="1"/>
  <c r="AG149" i="1"/>
  <c r="AH149" i="1" s="1"/>
  <c r="AU149" i="1" s="1"/>
  <c r="AG148" i="1"/>
  <c r="AH148" i="1" s="1"/>
  <c r="AU148" i="1" s="1"/>
  <c r="AG147" i="1"/>
  <c r="AH147" i="1" s="1"/>
  <c r="AU147" i="1" s="1"/>
  <c r="AG146" i="1"/>
  <c r="AH146" i="1" s="1"/>
  <c r="AU146" i="1" s="1"/>
  <c r="AG145" i="1"/>
  <c r="AH145" i="1" s="1"/>
  <c r="AU145" i="1" s="1"/>
  <c r="AG144" i="1"/>
  <c r="AH144" i="1" s="1"/>
  <c r="AU144" i="1" s="1"/>
  <c r="AG143" i="1"/>
  <c r="AH143" i="1" s="1"/>
  <c r="AU143" i="1" s="1"/>
  <c r="AG142" i="1"/>
  <c r="AH142" i="1" s="1"/>
  <c r="AU142" i="1" s="1"/>
  <c r="AG141" i="1"/>
  <c r="AH141" i="1" s="1"/>
  <c r="AU141" i="1" s="1"/>
  <c r="AG140" i="1"/>
  <c r="AH140" i="1" s="1"/>
  <c r="AU140" i="1" s="1"/>
  <c r="AG139" i="1"/>
  <c r="AH139" i="1" s="1"/>
  <c r="AU139" i="1" s="1"/>
  <c r="AG138" i="1"/>
  <c r="AH138" i="1" s="1"/>
  <c r="AU138" i="1" s="1"/>
  <c r="AG137" i="1"/>
  <c r="AH137" i="1" s="1"/>
  <c r="AU137" i="1" s="1"/>
  <c r="AG136" i="1"/>
  <c r="AH136" i="1" s="1"/>
  <c r="AU136" i="1" s="1"/>
  <c r="AG135" i="1"/>
  <c r="AH135" i="1" s="1"/>
  <c r="AU135" i="1" s="1"/>
  <c r="AG134" i="1"/>
  <c r="AH134" i="1" s="1"/>
  <c r="AU134" i="1" s="1"/>
  <c r="AG133" i="1"/>
  <c r="AH133" i="1" s="1"/>
  <c r="AU133" i="1" s="1"/>
  <c r="AG132" i="1"/>
  <c r="AH132" i="1" s="1"/>
  <c r="AU132" i="1" s="1"/>
  <c r="AG131" i="1"/>
  <c r="AH131" i="1" s="1"/>
  <c r="AU131" i="1" s="1"/>
  <c r="AG130" i="1"/>
  <c r="AH130" i="1" s="1"/>
  <c r="AU130" i="1" s="1"/>
  <c r="AG129" i="1"/>
  <c r="AH129" i="1" s="1"/>
  <c r="AU129" i="1" s="1"/>
  <c r="AG128" i="1"/>
  <c r="AH128" i="1" s="1"/>
  <c r="AU128" i="1" s="1"/>
  <c r="AG127" i="1"/>
  <c r="AH127" i="1" s="1"/>
  <c r="AU127" i="1" s="1"/>
  <c r="AG126" i="1"/>
  <c r="AH126" i="1" s="1"/>
  <c r="AU126" i="1" s="1"/>
  <c r="AG125" i="1"/>
  <c r="AH125" i="1" s="1"/>
  <c r="AU125" i="1" s="1"/>
  <c r="AG124" i="1"/>
  <c r="AH124" i="1" s="1"/>
  <c r="AU124" i="1" s="1"/>
  <c r="AG123" i="1"/>
  <c r="AH123" i="1" s="1"/>
  <c r="AU123" i="1" s="1"/>
  <c r="AG122" i="1"/>
  <c r="AH122" i="1" s="1"/>
  <c r="AU122" i="1" s="1"/>
  <c r="AG121" i="1"/>
  <c r="AH121" i="1" s="1"/>
  <c r="AU121" i="1" s="1"/>
  <c r="AG120" i="1"/>
  <c r="AH120" i="1" s="1"/>
  <c r="AU120" i="1" s="1"/>
  <c r="AG119" i="1"/>
  <c r="AH119" i="1" s="1"/>
  <c r="AU119" i="1" s="1"/>
  <c r="AG118" i="1"/>
  <c r="AH118" i="1" s="1"/>
  <c r="AU118" i="1" s="1"/>
  <c r="AG117" i="1"/>
  <c r="AH117" i="1" s="1"/>
  <c r="AU117" i="1" s="1"/>
  <c r="AG116" i="1"/>
  <c r="AH116" i="1" s="1"/>
  <c r="AU116" i="1" s="1"/>
  <c r="AG115" i="1"/>
  <c r="AH115" i="1" s="1"/>
  <c r="AU115" i="1" s="1"/>
  <c r="AG114" i="1"/>
  <c r="AH114" i="1" s="1"/>
  <c r="AU114" i="1" s="1"/>
  <c r="AG113" i="1"/>
  <c r="AH113" i="1" s="1"/>
  <c r="AU113" i="1" s="1"/>
  <c r="AG112" i="1"/>
  <c r="AH112" i="1" s="1"/>
  <c r="AU112" i="1" s="1"/>
  <c r="AG111" i="1"/>
  <c r="AH111" i="1" s="1"/>
  <c r="AU111" i="1" s="1"/>
  <c r="AG110" i="1"/>
  <c r="AH110" i="1" s="1"/>
  <c r="AU110" i="1" s="1"/>
  <c r="AG109" i="1"/>
  <c r="AH109" i="1" s="1"/>
  <c r="AU109" i="1" s="1"/>
  <c r="AG108" i="1"/>
  <c r="AH108" i="1" s="1"/>
  <c r="AU108" i="1" s="1"/>
  <c r="AG107" i="1"/>
  <c r="AH107" i="1" s="1"/>
  <c r="AU107" i="1" s="1"/>
  <c r="AG106" i="1"/>
  <c r="AH106" i="1" s="1"/>
  <c r="AU106" i="1" s="1"/>
  <c r="AG105" i="1"/>
  <c r="AH105" i="1" s="1"/>
  <c r="AU105" i="1" s="1"/>
  <c r="AG104" i="1"/>
  <c r="AH104" i="1" s="1"/>
  <c r="AU104" i="1" s="1"/>
  <c r="AG103" i="1"/>
  <c r="AH103" i="1" s="1"/>
  <c r="AU103" i="1" s="1"/>
  <c r="AG102" i="1"/>
  <c r="AH102" i="1" s="1"/>
  <c r="AU102" i="1" s="1"/>
  <c r="AG101" i="1"/>
  <c r="AH101" i="1" s="1"/>
  <c r="AU101" i="1" s="1"/>
  <c r="AG100" i="1"/>
  <c r="AH100" i="1" s="1"/>
  <c r="AU100" i="1" s="1"/>
  <c r="AG99" i="1"/>
  <c r="AH99" i="1" s="1"/>
  <c r="AU99" i="1" s="1"/>
  <c r="AG98" i="1"/>
  <c r="AH98" i="1" s="1"/>
  <c r="AU98" i="1" s="1"/>
  <c r="AG97" i="1"/>
  <c r="AH97" i="1" s="1"/>
  <c r="AU97" i="1" s="1"/>
  <c r="AG96" i="1"/>
  <c r="AH96" i="1" s="1"/>
  <c r="AU96" i="1" s="1"/>
  <c r="AG95" i="1"/>
  <c r="AH95" i="1" s="1"/>
  <c r="AU95" i="1" s="1"/>
  <c r="AG94" i="1"/>
  <c r="AH94" i="1" s="1"/>
  <c r="AU94" i="1" s="1"/>
  <c r="AG93" i="1"/>
  <c r="AH93" i="1" s="1"/>
  <c r="AU93" i="1" s="1"/>
  <c r="AG92" i="1"/>
  <c r="AH92" i="1" s="1"/>
  <c r="AU92" i="1" s="1"/>
  <c r="AG91" i="1"/>
  <c r="AH91" i="1" s="1"/>
  <c r="AU91" i="1" s="1"/>
  <c r="AG90" i="1"/>
  <c r="AH90" i="1" s="1"/>
  <c r="AU90" i="1" s="1"/>
  <c r="AG89" i="1"/>
  <c r="AH89" i="1" s="1"/>
  <c r="AU89" i="1" s="1"/>
  <c r="AG88" i="1"/>
  <c r="AH88" i="1" s="1"/>
  <c r="AU88" i="1" s="1"/>
  <c r="AG87" i="1"/>
  <c r="AH87" i="1" s="1"/>
  <c r="AU87" i="1" s="1"/>
  <c r="AG86" i="1"/>
  <c r="AH86" i="1" s="1"/>
  <c r="AU86" i="1" s="1"/>
  <c r="AG85" i="1"/>
  <c r="AH85" i="1" s="1"/>
  <c r="AU85" i="1" s="1"/>
  <c r="AG84" i="1"/>
  <c r="AH84" i="1" s="1"/>
  <c r="AU84" i="1" s="1"/>
  <c r="AG83" i="1"/>
  <c r="AH83" i="1" s="1"/>
  <c r="AU83" i="1" s="1"/>
  <c r="AG82" i="1"/>
  <c r="AH82" i="1" s="1"/>
  <c r="AU82" i="1" s="1"/>
  <c r="AG81" i="1"/>
  <c r="AH81" i="1" s="1"/>
  <c r="AU81" i="1" s="1"/>
  <c r="AG80" i="1"/>
  <c r="AH80" i="1" s="1"/>
  <c r="AU80" i="1" s="1"/>
  <c r="AG79" i="1"/>
  <c r="AH79" i="1" s="1"/>
  <c r="AU79" i="1" s="1"/>
  <c r="AG78" i="1"/>
  <c r="AH78" i="1" s="1"/>
  <c r="AU78" i="1" s="1"/>
  <c r="AG77" i="1"/>
  <c r="AH77" i="1" s="1"/>
  <c r="AU77" i="1" s="1"/>
  <c r="AG76" i="1"/>
  <c r="AH76" i="1" s="1"/>
  <c r="AU76" i="1" s="1"/>
  <c r="AG75" i="1"/>
  <c r="AH75" i="1" s="1"/>
  <c r="AU75" i="1" s="1"/>
  <c r="AG74" i="1"/>
  <c r="AH74" i="1" s="1"/>
  <c r="AU74" i="1" s="1"/>
  <c r="AG73" i="1"/>
  <c r="AH73" i="1" s="1"/>
  <c r="AU73" i="1" s="1"/>
  <c r="AG72" i="1"/>
  <c r="AH72" i="1" s="1"/>
  <c r="AU72" i="1" s="1"/>
  <c r="AG71" i="1"/>
  <c r="AH71" i="1" s="1"/>
  <c r="AU71" i="1" s="1"/>
  <c r="AG70" i="1"/>
  <c r="AH70" i="1" s="1"/>
  <c r="AU70" i="1" s="1"/>
  <c r="AG69" i="1"/>
  <c r="AH69" i="1" s="1"/>
  <c r="AU69" i="1" s="1"/>
  <c r="AG68" i="1"/>
  <c r="AH68" i="1" s="1"/>
  <c r="AU68" i="1" s="1"/>
  <c r="AG67" i="1"/>
  <c r="AH67" i="1" s="1"/>
  <c r="AU67" i="1" s="1"/>
  <c r="AG66" i="1"/>
  <c r="AH66" i="1" s="1"/>
  <c r="AU66" i="1" s="1"/>
  <c r="AG65" i="1"/>
  <c r="AH65" i="1" s="1"/>
  <c r="AU65" i="1" s="1"/>
  <c r="AG64" i="1"/>
  <c r="AH64" i="1" s="1"/>
  <c r="AU64" i="1" s="1"/>
  <c r="AG63" i="1"/>
  <c r="AH63" i="1" s="1"/>
  <c r="AU63" i="1" s="1"/>
  <c r="AG62" i="1"/>
  <c r="AH62" i="1" s="1"/>
  <c r="AU62" i="1" s="1"/>
  <c r="AG61" i="1"/>
  <c r="AH61" i="1" s="1"/>
  <c r="AU61" i="1" s="1"/>
  <c r="AG60" i="1"/>
  <c r="AH60" i="1" s="1"/>
  <c r="AU60" i="1" s="1"/>
  <c r="AG59" i="1"/>
  <c r="AH59" i="1" s="1"/>
  <c r="AU59" i="1" s="1"/>
  <c r="AG58" i="1"/>
  <c r="AH58" i="1" s="1"/>
  <c r="AU58" i="1" s="1"/>
  <c r="AG57" i="1"/>
  <c r="AH57" i="1" s="1"/>
  <c r="AU57" i="1" s="1"/>
  <c r="AG56" i="1"/>
  <c r="AH56" i="1" s="1"/>
  <c r="AU56" i="1" s="1"/>
  <c r="AG55" i="1"/>
  <c r="AH55" i="1" s="1"/>
  <c r="AU55" i="1" s="1"/>
  <c r="AG54" i="1"/>
  <c r="AH54" i="1" s="1"/>
  <c r="AU54" i="1" s="1"/>
  <c r="AG53" i="1"/>
  <c r="AH53" i="1" s="1"/>
  <c r="AU53" i="1" s="1"/>
  <c r="AG52" i="1"/>
  <c r="AH52" i="1" s="1"/>
  <c r="AU52" i="1" s="1"/>
  <c r="AG51" i="1"/>
  <c r="AH51" i="1" s="1"/>
  <c r="AU51" i="1" s="1"/>
  <c r="AG50" i="1"/>
  <c r="AH50" i="1" s="1"/>
  <c r="AU50" i="1" s="1"/>
  <c r="AG49" i="1"/>
  <c r="AH49" i="1" s="1"/>
  <c r="AU49" i="1" s="1"/>
  <c r="AG48" i="1"/>
  <c r="AH48" i="1" s="1"/>
  <c r="AU48" i="1" s="1"/>
  <c r="AG47" i="1"/>
  <c r="AH47" i="1" s="1"/>
  <c r="AU47" i="1" s="1"/>
  <c r="AG46" i="1"/>
  <c r="AH46" i="1" s="1"/>
  <c r="AU46" i="1" s="1"/>
  <c r="AG45" i="1"/>
  <c r="AH45" i="1" s="1"/>
  <c r="AU45" i="1" s="1"/>
  <c r="AG44" i="1"/>
  <c r="AH44" i="1" s="1"/>
  <c r="AU44" i="1" s="1"/>
  <c r="AG43" i="1"/>
  <c r="AH43" i="1" s="1"/>
  <c r="AU43" i="1" s="1"/>
  <c r="AG42" i="1"/>
  <c r="AH42" i="1" s="1"/>
  <c r="AU42" i="1" s="1"/>
  <c r="AG41" i="1"/>
  <c r="AH41" i="1" s="1"/>
  <c r="AU41" i="1" s="1"/>
  <c r="AG40" i="1"/>
  <c r="AH40" i="1" s="1"/>
  <c r="AU40" i="1" s="1"/>
  <c r="AG39" i="1"/>
  <c r="AH39" i="1" s="1"/>
  <c r="AU39" i="1" s="1"/>
  <c r="AG38" i="1"/>
  <c r="AH38" i="1" s="1"/>
  <c r="AU38" i="1" s="1"/>
  <c r="AG37" i="1"/>
  <c r="AH37" i="1" s="1"/>
  <c r="AU37" i="1" s="1"/>
  <c r="AG36" i="1"/>
  <c r="AH36" i="1" s="1"/>
  <c r="AU36" i="1" s="1"/>
  <c r="AG35" i="1"/>
  <c r="AH35" i="1" s="1"/>
  <c r="AU35" i="1" s="1"/>
  <c r="AG34" i="1"/>
  <c r="AH34" i="1" s="1"/>
  <c r="AU34" i="1" s="1"/>
  <c r="AG33" i="1"/>
  <c r="AH33" i="1" s="1"/>
  <c r="AU33" i="1" s="1"/>
  <c r="AG32" i="1"/>
  <c r="AH32" i="1" s="1"/>
  <c r="AU32" i="1" s="1"/>
  <c r="AG31" i="1"/>
  <c r="AH31" i="1" s="1"/>
  <c r="AU31" i="1" s="1"/>
  <c r="AG30" i="1"/>
  <c r="AH30" i="1" s="1"/>
  <c r="AU30" i="1" s="1"/>
  <c r="AG29" i="1"/>
  <c r="AH29" i="1" s="1"/>
  <c r="AU29" i="1" s="1"/>
  <c r="AG28" i="1"/>
  <c r="AH28" i="1" s="1"/>
  <c r="AU28" i="1" s="1"/>
  <c r="AG27" i="1"/>
  <c r="AH27" i="1" s="1"/>
  <c r="AU27" i="1" s="1"/>
  <c r="AG26" i="1"/>
  <c r="AH26" i="1" s="1"/>
  <c r="AU26" i="1" s="1"/>
  <c r="AG25" i="1"/>
  <c r="AH25" i="1" s="1"/>
  <c r="AU25" i="1" s="1"/>
  <c r="AG24" i="1"/>
  <c r="AH24" i="1" s="1"/>
  <c r="AU24" i="1" s="1"/>
  <c r="AG23" i="1"/>
  <c r="AH23" i="1" s="1"/>
  <c r="AU23" i="1" s="1"/>
  <c r="AG22" i="1"/>
  <c r="AH22" i="1" s="1"/>
  <c r="AU22" i="1" s="1"/>
  <c r="AG21" i="1"/>
  <c r="AH21" i="1" s="1"/>
  <c r="AU21" i="1" s="1"/>
  <c r="AG20" i="1"/>
  <c r="AH20" i="1" s="1"/>
  <c r="AU20" i="1" s="1"/>
  <c r="AG19" i="1"/>
  <c r="AH19" i="1" s="1"/>
  <c r="AU19" i="1" s="1"/>
  <c r="AG18" i="1"/>
  <c r="AH18" i="1" s="1"/>
  <c r="AU18" i="1" s="1"/>
  <c r="AG17" i="1"/>
  <c r="AH17" i="1" s="1"/>
  <c r="AU17" i="1" s="1"/>
  <c r="AG16" i="1"/>
  <c r="AH16" i="1" s="1"/>
  <c r="AU16" i="1" s="1"/>
  <c r="AG15" i="1"/>
  <c r="AH15" i="1" s="1"/>
  <c r="AU15" i="1" s="1"/>
  <c r="AG14" i="1"/>
  <c r="AH14" i="1" s="1"/>
  <c r="AU14" i="1" s="1"/>
  <c r="AG13" i="1"/>
  <c r="AH13" i="1" s="1"/>
  <c r="AU13" i="1" s="1"/>
  <c r="AG12" i="1"/>
  <c r="AH12" i="1" s="1"/>
  <c r="AU12" i="1" s="1"/>
  <c r="AG11" i="1"/>
  <c r="AH11" i="1" s="1"/>
  <c r="AU11" i="1" s="1"/>
  <c r="AG10" i="1"/>
  <c r="AH10" i="1" s="1"/>
  <c r="AU10" i="1" s="1"/>
  <c r="AG9" i="1"/>
  <c r="AH9" i="1" s="1"/>
  <c r="AU9" i="1" s="1"/>
  <c r="AG8" i="1"/>
  <c r="AH8" i="1" s="1"/>
  <c r="AU8" i="1" s="1"/>
  <c r="AG7" i="1"/>
  <c r="AH7" i="1" s="1"/>
  <c r="AU7" i="1" s="1"/>
  <c r="AG6" i="1"/>
  <c r="AH6" i="1" s="1"/>
  <c r="AU6" i="1" s="1"/>
  <c r="AG5" i="1"/>
  <c r="AH5" i="1" s="1"/>
  <c r="AU5" i="1" s="1"/>
  <c r="AG4" i="1"/>
  <c r="AH4" i="1" s="1"/>
  <c r="AU4" i="1" s="1"/>
  <c r="AD1288" i="1"/>
  <c r="AE1288" i="1" s="1"/>
  <c r="AT1288" i="1" s="1"/>
  <c r="AD1287" i="1"/>
  <c r="AE1287" i="1" s="1"/>
  <c r="AT1287" i="1" s="1"/>
  <c r="AD1286" i="1"/>
  <c r="AE1286" i="1" s="1"/>
  <c r="AT1286" i="1" s="1"/>
  <c r="AD1285" i="1"/>
  <c r="AE1285" i="1" s="1"/>
  <c r="AT1285" i="1" s="1"/>
  <c r="AD1284" i="1"/>
  <c r="AE1284" i="1" s="1"/>
  <c r="AT1284" i="1" s="1"/>
  <c r="AD1283" i="1"/>
  <c r="AE1283" i="1" s="1"/>
  <c r="AT1283" i="1" s="1"/>
  <c r="AD1282" i="1"/>
  <c r="AE1282" i="1" s="1"/>
  <c r="AT1282" i="1" s="1"/>
  <c r="AD1281" i="1"/>
  <c r="AE1281" i="1" s="1"/>
  <c r="AT1281" i="1" s="1"/>
  <c r="AD1280" i="1"/>
  <c r="AE1280" i="1" s="1"/>
  <c r="AT1280" i="1" s="1"/>
  <c r="AD1279" i="1"/>
  <c r="AE1279" i="1" s="1"/>
  <c r="AT1279" i="1" s="1"/>
  <c r="AD1278" i="1"/>
  <c r="AE1278" i="1" s="1"/>
  <c r="AT1278" i="1" s="1"/>
  <c r="AD1277" i="1"/>
  <c r="AE1277" i="1" s="1"/>
  <c r="AT1277" i="1" s="1"/>
  <c r="AD1276" i="1"/>
  <c r="AE1276" i="1" s="1"/>
  <c r="AT1276" i="1" s="1"/>
  <c r="AD1275" i="1"/>
  <c r="AE1275" i="1" s="1"/>
  <c r="AT1275" i="1" s="1"/>
  <c r="AD1274" i="1"/>
  <c r="AE1274" i="1" s="1"/>
  <c r="AT1274" i="1" s="1"/>
  <c r="AD1273" i="1"/>
  <c r="AE1273" i="1" s="1"/>
  <c r="AT1273" i="1" s="1"/>
  <c r="AD1272" i="1"/>
  <c r="AE1272" i="1" s="1"/>
  <c r="AT1272" i="1" s="1"/>
  <c r="AD1271" i="1"/>
  <c r="AE1271" i="1" s="1"/>
  <c r="AT1271" i="1" s="1"/>
  <c r="AD1270" i="1"/>
  <c r="AE1270" i="1" s="1"/>
  <c r="AT1270" i="1" s="1"/>
  <c r="AD1269" i="1"/>
  <c r="AE1269" i="1" s="1"/>
  <c r="AT1269" i="1" s="1"/>
  <c r="AD1268" i="1"/>
  <c r="AE1268" i="1" s="1"/>
  <c r="AT1268" i="1" s="1"/>
  <c r="AD1267" i="1"/>
  <c r="AE1267" i="1" s="1"/>
  <c r="AT1267" i="1" s="1"/>
  <c r="AD1266" i="1"/>
  <c r="AE1266" i="1" s="1"/>
  <c r="AT1266" i="1" s="1"/>
  <c r="AD1265" i="1"/>
  <c r="AE1265" i="1" s="1"/>
  <c r="AT1265" i="1" s="1"/>
  <c r="AD1264" i="1"/>
  <c r="AE1264" i="1" s="1"/>
  <c r="AT1264" i="1" s="1"/>
  <c r="AD1263" i="1"/>
  <c r="AE1263" i="1" s="1"/>
  <c r="AT1263" i="1" s="1"/>
  <c r="AD1262" i="1"/>
  <c r="AE1262" i="1" s="1"/>
  <c r="AT1262" i="1" s="1"/>
  <c r="AD1261" i="1"/>
  <c r="AE1261" i="1" s="1"/>
  <c r="AT1261" i="1" s="1"/>
  <c r="AD1260" i="1"/>
  <c r="AE1260" i="1" s="1"/>
  <c r="AT1260" i="1" s="1"/>
  <c r="AD1259" i="1"/>
  <c r="AE1259" i="1" s="1"/>
  <c r="AT1259" i="1" s="1"/>
  <c r="AD1258" i="1"/>
  <c r="AE1258" i="1" s="1"/>
  <c r="AT1258" i="1" s="1"/>
  <c r="AD1257" i="1"/>
  <c r="AE1257" i="1" s="1"/>
  <c r="AT1257" i="1" s="1"/>
  <c r="AD1256" i="1"/>
  <c r="AE1256" i="1" s="1"/>
  <c r="AT1256" i="1" s="1"/>
  <c r="AD1255" i="1"/>
  <c r="AE1255" i="1" s="1"/>
  <c r="AT1255" i="1" s="1"/>
  <c r="AD1254" i="1"/>
  <c r="AE1254" i="1" s="1"/>
  <c r="AT1254" i="1" s="1"/>
  <c r="AD1253" i="1"/>
  <c r="AE1253" i="1" s="1"/>
  <c r="AT1253" i="1" s="1"/>
  <c r="AD1252" i="1"/>
  <c r="AE1252" i="1" s="1"/>
  <c r="AT1252" i="1" s="1"/>
  <c r="AD1251" i="1"/>
  <c r="AE1251" i="1" s="1"/>
  <c r="AT1251" i="1" s="1"/>
  <c r="AD1250" i="1"/>
  <c r="AE1250" i="1" s="1"/>
  <c r="AT1250" i="1" s="1"/>
  <c r="AD1249" i="1"/>
  <c r="AE1249" i="1" s="1"/>
  <c r="AT1249" i="1" s="1"/>
  <c r="AD1248" i="1"/>
  <c r="AE1248" i="1" s="1"/>
  <c r="AT1248" i="1" s="1"/>
  <c r="AD1247" i="1"/>
  <c r="AE1247" i="1" s="1"/>
  <c r="AT1247" i="1" s="1"/>
  <c r="AD1246" i="1"/>
  <c r="AE1246" i="1" s="1"/>
  <c r="AT1246" i="1" s="1"/>
  <c r="AD1245" i="1"/>
  <c r="AE1245" i="1" s="1"/>
  <c r="AT1245" i="1" s="1"/>
  <c r="AD1244" i="1"/>
  <c r="AE1244" i="1" s="1"/>
  <c r="AT1244" i="1" s="1"/>
  <c r="AD1243" i="1"/>
  <c r="AE1243" i="1" s="1"/>
  <c r="AT1243" i="1" s="1"/>
  <c r="AD1242" i="1"/>
  <c r="AE1242" i="1" s="1"/>
  <c r="AT1242" i="1" s="1"/>
  <c r="AD1241" i="1"/>
  <c r="AE1241" i="1" s="1"/>
  <c r="AT1241" i="1" s="1"/>
  <c r="AD1240" i="1"/>
  <c r="AE1240" i="1" s="1"/>
  <c r="AT1240" i="1" s="1"/>
  <c r="AD1239" i="1"/>
  <c r="AE1239" i="1" s="1"/>
  <c r="AT1239" i="1" s="1"/>
  <c r="AD1238" i="1"/>
  <c r="AE1238" i="1" s="1"/>
  <c r="AT1238" i="1" s="1"/>
  <c r="AD1237" i="1"/>
  <c r="AE1237" i="1" s="1"/>
  <c r="AT1237" i="1" s="1"/>
  <c r="AD1236" i="1"/>
  <c r="AE1236" i="1" s="1"/>
  <c r="AT1236" i="1" s="1"/>
  <c r="AD1235" i="1"/>
  <c r="AE1235" i="1" s="1"/>
  <c r="AT1235" i="1" s="1"/>
  <c r="AD1234" i="1"/>
  <c r="AE1234" i="1" s="1"/>
  <c r="AT1234" i="1" s="1"/>
  <c r="AD1233" i="1"/>
  <c r="AE1233" i="1" s="1"/>
  <c r="AT1233" i="1" s="1"/>
  <c r="AD1232" i="1"/>
  <c r="AE1232" i="1" s="1"/>
  <c r="AT1232" i="1" s="1"/>
  <c r="AD1231" i="1"/>
  <c r="AE1231" i="1" s="1"/>
  <c r="AT1231" i="1" s="1"/>
  <c r="AD1230" i="1"/>
  <c r="AE1230" i="1" s="1"/>
  <c r="AT1230" i="1" s="1"/>
  <c r="AD1229" i="1"/>
  <c r="AE1229" i="1" s="1"/>
  <c r="AT1229" i="1" s="1"/>
  <c r="AD1228" i="1"/>
  <c r="AE1228" i="1" s="1"/>
  <c r="AT1228" i="1" s="1"/>
  <c r="AD1227" i="1"/>
  <c r="AE1227" i="1" s="1"/>
  <c r="AT1227" i="1" s="1"/>
  <c r="AD1226" i="1"/>
  <c r="AE1226" i="1" s="1"/>
  <c r="AT1226" i="1" s="1"/>
  <c r="AD1225" i="1"/>
  <c r="AE1225" i="1" s="1"/>
  <c r="AT1225" i="1" s="1"/>
  <c r="AD1224" i="1"/>
  <c r="AE1224" i="1" s="1"/>
  <c r="AT1224" i="1" s="1"/>
  <c r="AD1223" i="1"/>
  <c r="AE1223" i="1" s="1"/>
  <c r="AT1223" i="1" s="1"/>
  <c r="AD1222" i="1"/>
  <c r="AE1222" i="1" s="1"/>
  <c r="AT1222" i="1" s="1"/>
  <c r="AD1221" i="1"/>
  <c r="AE1221" i="1" s="1"/>
  <c r="AT1221" i="1" s="1"/>
  <c r="AD1220" i="1"/>
  <c r="AE1220" i="1" s="1"/>
  <c r="AT1220" i="1" s="1"/>
  <c r="AD1219" i="1"/>
  <c r="AE1219" i="1" s="1"/>
  <c r="AT1219" i="1" s="1"/>
  <c r="AD1218" i="1"/>
  <c r="AE1218" i="1" s="1"/>
  <c r="AT1218" i="1" s="1"/>
  <c r="AD1217" i="1"/>
  <c r="AE1217" i="1" s="1"/>
  <c r="AT1217" i="1" s="1"/>
  <c r="AD1216" i="1"/>
  <c r="AE1216" i="1" s="1"/>
  <c r="AT1216" i="1" s="1"/>
  <c r="AD1215" i="1"/>
  <c r="AE1215" i="1" s="1"/>
  <c r="AT1215" i="1" s="1"/>
  <c r="AD1214" i="1"/>
  <c r="AE1214" i="1" s="1"/>
  <c r="AT1214" i="1" s="1"/>
  <c r="AD1213" i="1"/>
  <c r="AE1213" i="1" s="1"/>
  <c r="AT1213" i="1" s="1"/>
  <c r="AD1212" i="1"/>
  <c r="AE1212" i="1" s="1"/>
  <c r="AT1212" i="1" s="1"/>
  <c r="AD1211" i="1"/>
  <c r="AE1211" i="1" s="1"/>
  <c r="AT1211" i="1" s="1"/>
  <c r="AD1210" i="1"/>
  <c r="AE1210" i="1" s="1"/>
  <c r="AT1210" i="1" s="1"/>
  <c r="AD1209" i="1"/>
  <c r="AE1209" i="1" s="1"/>
  <c r="AT1209" i="1" s="1"/>
  <c r="AD1208" i="1"/>
  <c r="AE1208" i="1" s="1"/>
  <c r="AT1208" i="1" s="1"/>
  <c r="AD1207" i="1"/>
  <c r="AE1207" i="1" s="1"/>
  <c r="AT1207" i="1" s="1"/>
  <c r="AD1206" i="1"/>
  <c r="AE1206" i="1" s="1"/>
  <c r="AT1206" i="1" s="1"/>
  <c r="AD1205" i="1"/>
  <c r="AE1205" i="1" s="1"/>
  <c r="AT1205" i="1" s="1"/>
  <c r="AD1204" i="1"/>
  <c r="AE1204" i="1" s="1"/>
  <c r="AT1204" i="1" s="1"/>
  <c r="AD1203" i="1"/>
  <c r="AE1203" i="1" s="1"/>
  <c r="AT1203" i="1" s="1"/>
  <c r="AD1202" i="1"/>
  <c r="AE1202" i="1" s="1"/>
  <c r="AT1202" i="1" s="1"/>
  <c r="AD1201" i="1"/>
  <c r="AE1201" i="1" s="1"/>
  <c r="AT1201" i="1" s="1"/>
  <c r="AD1200" i="1"/>
  <c r="AE1200" i="1" s="1"/>
  <c r="AT1200" i="1" s="1"/>
  <c r="AD1199" i="1"/>
  <c r="AE1199" i="1" s="1"/>
  <c r="AT1199" i="1" s="1"/>
  <c r="AD1198" i="1"/>
  <c r="AE1198" i="1" s="1"/>
  <c r="AT1198" i="1" s="1"/>
  <c r="AD1197" i="1"/>
  <c r="AE1197" i="1" s="1"/>
  <c r="AT1197" i="1" s="1"/>
  <c r="AD1196" i="1"/>
  <c r="AE1196" i="1" s="1"/>
  <c r="AT1196" i="1" s="1"/>
  <c r="AD1195" i="1"/>
  <c r="AE1195" i="1" s="1"/>
  <c r="AT1195" i="1" s="1"/>
  <c r="AD1194" i="1"/>
  <c r="AE1194" i="1" s="1"/>
  <c r="AT1194" i="1" s="1"/>
  <c r="AD1193" i="1"/>
  <c r="AE1193" i="1" s="1"/>
  <c r="AT1193" i="1" s="1"/>
  <c r="AD1192" i="1"/>
  <c r="AE1192" i="1" s="1"/>
  <c r="AT1192" i="1" s="1"/>
  <c r="AD1191" i="1"/>
  <c r="AE1191" i="1" s="1"/>
  <c r="AT1191" i="1" s="1"/>
  <c r="AD1190" i="1"/>
  <c r="AE1190" i="1" s="1"/>
  <c r="AT1190" i="1" s="1"/>
  <c r="AD1189" i="1"/>
  <c r="AE1189" i="1" s="1"/>
  <c r="AT1189" i="1" s="1"/>
  <c r="AD1188" i="1"/>
  <c r="AE1188" i="1" s="1"/>
  <c r="AT1188" i="1" s="1"/>
  <c r="AD1187" i="1"/>
  <c r="AE1187" i="1" s="1"/>
  <c r="AT1187" i="1" s="1"/>
  <c r="AD1186" i="1"/>
  <c r="AE1186" i="1" s="1"/>
  <c r="AT1186" i="1" s="1"/>
  <c r="AD1185" i="1"/>
  <c r="AE1185" i="1" s="1"/>
  <c r="AT1185" i="1" s="1"/>
  <c r="AD1184" i="1"/>
  <c r="AE1184" i="1" s="1"/>
  <c r="AT1184" i="1" s="1"/>
  <c r="AD1183" i="1"/>
  <c r="AE1183" i="1" s="1"/>
  <c r="AT1183" i="1" s="1"/>
  <c r="AD1182" i="1"/>
  <c r="AE1182" i="1" s="1"/>
  <c r="AT1182" i="1" s="1"/>
  <c r="AD1181" i="1"/>
  <c r="AE1181" i="1" s="1"/>
  <c r="AT1181" i="1" s="1"/>
  <c r="AD1180" i="1"/>
  <c r="AE1180" i="1" s="1"/>
  <c r="AT1180" i="1" s="1"/>
  <c r="AD1179" i="1"/>
  <c r="AE1179" i="1" s="1"/>
  <c r="AT1179" i="1" s="1"/>
  <c r="AD1178" i="1"/>
  <c r="AE1178" i="1" s="1"/>
  <c r="AT1178" i="1" s="1"/>
  <c r="AD1177" i="1"/>
  <c r="AE1177" i="1" s="1"/>
  <c r="AT1177" i="1" s="1"/>
  <c r="AD1176" i="1"/>
  <c r="AE1176" i="1" s="1"/>
  <c r="AT1176" i="1" s="1"/>
  <c r="AD1175" i="1"/>
  <c r="AE1175" i="1" s="1"/>
  <c r="AT1175" i="1" s="1"/>
  <c r="AD1174" i="1"/>
  <c r="AE1174" i="1" s="1"/>
  <c r="AT1174" i="1" s="1"/>
  <c r="AD1173" i="1"/>
  <c r="AE1173" i="1" s="1"/>
  <c r="AT1173" i="1" s="1"/>
  <c r="AD1172" i="1"/>
  <c r="AE1172" i="1" s="1"/>
  <c r="AT1172" i="1" s="1"/>
  <c r="AD1171" i="1"/>
  <c r="AE1171" i="1" s="1"/>
  <c r="AT1171" i="1" s="1"/>
  <c r="AD1170" i="1"/>
  <c r="AE1170" i="1" s="1"/>
  <c r="AT1170" i="1" s="1"/>
  <c r="AD1169" i="1"/>
  <c r="AE1169" i="1" s="1"/>
  <c r="AT1169" i="1" s="1"/>
  <c r="AD1168" i="1"/>
  <c r="AE1168" i="1" s="1"/>
  <c r="AT1168" i="1" s="1"/>
  <c r="AD1167" i="1"/>
  <c r="AE1167" i="1" s="1"/>
  <c r="AT1167" i="1" s="1"/>
  <c r="AD1166" i="1"/>
  <c r="AE1166" i="1" s="1"/>
  <c r="AT1166" i="1" s="1"/>
  <c r="AD1165" i="1"/>
  <c r="AE1165" i="1" s="1"/>
  <c r="AT1165" i="1" s="1"/>
  <c r="AD1164" i="1"/>
  <c r="AE1164" i="1" s="1"/>
  <c r="AT1164" i="1" s="1"/>
  <c r="AD1163" i="1"/>
  <c r="AE1163" i="1" s="1"/>
  <c r="AT1163" i="1" s="1"/>
  <c r="AD1162" i="1"/>
  <c r="AE1162" i="1" s="1"/>
  <c r="AT1162" i="1" s="1"/>
  <c r="AD1161" i="1"/>
  <c r="AE1161" i="1" s="1"/>
  <c r="AT1161" i="1" s="1"/>
  <c r="AD1160" i="1"/>
  <c r="AE1160" i="1" s="1"/>
  <c r="AT1160" i="1" s="1"/>
  <c r="AD1159" i="1"/>
  <c r="AE1159" i="1" s="1"/>
  <c r="AT1159" i="1" s="1"/>
  <c r="AD1158" i="1"/>
  <c r="AE1158" i="1" s="1"/>
  <c r="AT1158" i="1" s="1"/>
  <c r="AD1157" i="1"/>
  <c r="AE1157" i="1" s="1"/>
  <c r="AT1157" i="1" s="1"/>
  <c r="AD1156" i="1"/>
  <c r="AE1156" i="1" s="1"/>
  <c r="AT1156" i="1" s="1"/>
  <c r="AD1155" i="1"/>
  <c r="AE1155" i="1" s="1"/>
  <c r="AT1155" i="1" s="1"/>
  <c r="AD1154" i="1"/>
  <c r="AE1154" i="1" s="1"/>
  <c r="AT1154" i="1" s="1"/>
  <c r="AD1153" i="1"/>
  <c r="AE1153" i="1" s="1"/>
  <c r="AT1153" i="1" s="1"/>
  <c r="AD1152" i="1"/>
  <c r="AE1152" i="1" s="1"/>
  <c r="AT1152" i="1" s="1"/>
  <c r="AD1151" i="1"/>
  <c r="AE1151" i="1" s="1"/>
  <c r="AT1151" i="1" s="1"/>
  <c r="AD1150" i="1"/>
  <c r="AE1150" i="1" s="1"/>
  <c r="AT1150" i="1" s="1"/>
  <c r="AD1149" i="1"/>
  <c r="AE1149" i="1" s="1"/>
  <c r="AT1149" i="1" s="1"/>
  <c r="AD1148" i="1"/>
  <c r="AE1148" i="1" s="1"/>
  <c r="AT1148" i="1" s="1"/>
  <c r="AD1147" i="1"/>
  <c r="AE1147" i="1" s="1"/>
  <c r="AT1147" i="1" s="1"/>
  <c r="AD1146" i="1"/>
  <c r="AE1146" i="1" s="1"/>
  <c r="AT1146" i="1" s="1"/>
  <c r="AD1145" i="1"/>
  <c r="AE1145" i="1" s="1"/>
  <c r="AT1145" i="1" s="1"/>
  <c r="AD1144" i="1"/>
  <c r="AE1144" i="1" s="1"/>
  <c r="AT1144" i="1" s="1"/>
  <c r="AD1143" i="1"/>
  <c r="AE1143" i="1" s="1"/>
  <c r="AT1143" i="1" s="1"/>
  <c r="AD1142" i="1"/>
  <c r="AE1142" i="1" s="1"/>
  <c r="AT1142" i="1" s="1"/>
  <c r="AD1141" i="1"/>
  <c r="AE1141" i="1" s="1"/>
  <c r="AT1141" i="1" s="1"/>
  <c r="AD1140" i="1"/>
  <c r="AE1140" i="1" s="1"/>
  <c r="AT1140" i="1" s="1"/>
  <c r="AD1139" i="1"/>
  <c r="AE1139" i="1" s="1"/>
  <c r="AT1139" i="1" s="1"/>
  <c r="AD1138" i="1"/>
  <c r="AE1138" i="1" s="1"/>
  <c r="AT1138" i="1" s="1"/>
  <c r="AD1137" i="1"/>
  <c r="AE1137" i="1" s="1"/>
  <c r="AT1137" i="1" s="1"/>
  <c r="AD1136" i="1"/>
  <c r="AE1136" i="1" s="1"/>
  <c r="AT1136" i="1" s="1"/>
  <c r="AD1135" i="1"/>
  <c r="AE1135" i="1" s="1"/>
  <c r="AT1135" i="1" s="1"/>
  <c r="AD1134" i="1"/>
  <c r="AE1134" i="1" s="1"/>
  <c r="AT1134" i="1" s="1"/>
  <c r="AD1133" i="1"/>
  <c r="AE1133" i="1" s="1"/>
  <c r="AT1133" i="1" s="1"/>
  <c r="AD1132" i="1"/>
  <c r="AE1132" i="1" s="1"/>
  <c r="AT1132" i="1" s="1"/>
  <c r="AD1131" i="1"/>
  <c r="AE1131" i="1" s="1"/>
  <c r="AT1131" i="1" s="1"/>
  <c r="AD1130" i="1"/>
  <c r="AE1130" i="1" s="1"/>
  <c r="AT1130" i="1" s="1"/>
  <c r="AD1129" i="1"/>
  <c r="AE1129" i="1" s="1"/>
  <c r="AT1129" i="1" s="1"/>
  <c r="AD1128" i="1"/>
  <c r="AE1128" i="1" s="1"/>
  <c r="AT1128" i="1" s="1"/>
  <c r="AD1127" i="1"/>
  <c r="AE1127" i="1" s="1"/>
  <c r="AT1127" i="1" s="1"/>
  <c r="AD1126" i="1"/>
  <c r="AE1126" i="1" s="1"/>
  <c r="AT1126" i="1" s="1"/>
  <c r="AD1125" i="1"/>
  <c r="AE1125" i="1" s="1"/>
  <c r="AT1125" i="1" s="1"/>
  <c r="AD1124" i="1"/>
  <c r="AE1124" i="1" s="1"/>
  <c r="AT1124" i="1" s="1"/>
  <c r="AD1123" i="1"/>
  <c r="AE1123" i="1" s="1"/>
  <c r="AT1123" i="1" s="1"/>
  <c r="AD1122" i="1"/>
  <c r="AE1122" i="1" s="1"/>
  <c r="AT1122" i="1" s="1"/>
  <c r="AD1121" i="1"/>
  <c r="AE1121" i="1" s="1"/>
  <c r="AT1121" i="1" s="1"/>
  <c r="AD1120" i="1"/>
  <c r="AE1120" i="1" s="1"/>
  <c r="AT1120" i="1" s="1"/>
  <c r="AD1119" i="1"/>
  <c r="AE1119" i="1" s="1"/>
  <c r="AT1119" i="1" s="1"/>
  <c r="AD1118" i="1"/>
  <c r="AE1118" i="1" s="1"/>
  <c r="AT1118" i="1" s="1"/>
  <c r="AD1117" i="1"/>
  <c r="AE1117" i="1" s="1"/>
  <c r="AT1117" i="1" s="1"/>
  <c r="AD1116" i="1"/>
  <c r="AE1116" i="1" s="1"/>
  <c r="AT1116" i="1" s="1"/>
  <c r="AD1115" i="1"/>
  <c r="AE1115" i="1" s="1"/>
  <c r="AT1115" i="1" s="1"/>
  <c r="AD1114" i="1"/>
  <c r="AE1114" i="1" s="1"/>
  <c r="AT1114" i="1" s="1"/>
  <c r="AD1113" i="1"/>
  <c r="AE1113" i="1" s="1"/>
  <c r="AT1113" i="1" s="1"/>
  <c r="AD1112" i="1"/>
  <c r="AE1112" i="1" s="1"/>
  <c r="AT1112" i="1" s="1"/>
  <c r="AD1111" i="1"/>
  <c r="AE1111" i="1" s="1"/>
  <c r="AT1111" i="1" s="1"/>
  <c r="AD1110" i="1"/>
  <c r="AE1110" i="1" s="1"/>
  <c r="AT1110" i="1" s="1"/>
  <c r="AD1109" i="1"/>
  <c r="AE1109" i="1" s="1"/>
  <c r="AT1109" i="1" s="1"/>
  <c r="AD1108" i="1"/>
  <c r="AE1108" i="1" s="1"/>
  <c r="AT1108" i="1" s="1"/>
  <c r="AD1107" i="1"/>
  <c r="AE1107" i="1" s="1"/>
  <c r="AT1107" i="1" s="1"/>
  <c r="AD1106" i="1"/>
  <c r="AE1106" i="1" s="1"/>
  <c r="AT1106" i="1" s="1"/>
  <c r="AD1105" i="1"/>
  <c r="AE1105" i="1" s="1"/>
  <c r="AT1105" i="1" s="1"/>
  <c r="AD1104" i="1"/>
  <c r="AE1104" i="1" s="1"/>
  <c r="AT1104" i="1" s="1"/>
  <c r="AD1103" i="1"/>
  <c r="AE1103" i="1" s="1"/>
  <c r="AT1103" i="1" s="1"/>
  <c r="AD1102" i="1"/>
  <c r="AE1102" i="1" s="1"/>
  <c r="AT1102" i="1" s="1"/>
  <c r="AD1101" i="1"/>
  <c r="AE1101" i="1" s="1"/>
  <c r="AT1101" i="1" s="1"/>
  <c r="AD1100" i="1"/>
  <c r="AE1100" i="1" s="1"/>
  <c r="AT1100" i="1" s="1"/>
  <c r="AD1099" i="1"/>
  <c r="AE1099" i="1" s="1"/>
  <c r="AT1099" i="1" s="1"/>
  <c r="AD1098" i="1"/>
  <c r="AE1098" i="1" s="1"/>
  <c r="AT1098" i="1" s="1"/>
  <c r="AD1097" i="1"/>
  <c r="AE1097" i="1" s="1"/>
  <c r="AT1097" i="1" s="1"/>
  <c r="AD1096" i="1"/>
  <c r="AE1096" i="1" s="1"/>
  <c r="AT1096" i="1" s="1"/>
  <c r="AD1095" i="1"/>
  <c r="AE1095" i="1" s="1"/>
  <c r="AT1095" i="1" s="1"/>
  <c r="AD1094" i="1"/>
  <c r="AE1094" i="1" s="1"/>
  <c r="AT1094" i="1" s="1"/>
  <c r="AD1093" i="1"/>
  <c r="AE1093" i="1" s="1"/>
  <c r="AT1093" i="1" s="1"/>
  <c r="AD1092" i="1"/>
  <c r="AE1092" i="1" s="1"/>
  <c r="AT1092" i="1" s="1"/>
  <c r="AD1091" i="1"/>
  <c r="AE1091" i="1" s="1"/>
  <c r="AT1091" i="1" s="1"/>
  <c r="AD1090" i="1"/>
  <c r="AE1090" i="1" s="1"/>
  <c r="AT1090" i="1" s="1"/>
  <c r="AD1089" i="1"/>
  <c r="AE1089" i="1" s="1"/>
  <c r="AT1089" i="1" s="1"/>
  <c r="AD1088" i="1"/>
  <c r="AE1088" i="1" s="1"/>
  <c r="AT1088" i="1" s="1"/>
  <c r="AD1087" i="1"/>
  <c r="AE1087" i="1" s="1"/>
  <c r="AT1087" i="1" s="1"/>
  <c r="AD1086" i="1"/>
  <c r="AE1086" i="1" s="1"/>
  <c r="AT1086" i="1" s="1"/>
  <c r="AD1085" i="1"/>
  <c r="AE1085" i="1" s="1"/>
  <c r="AT1085" i="1" s="1"/>
  <c r="AD1084" i="1"/>
  <c r="AE1084" i="1" s="1"/>
  <c r="AT1084" i="1" s="1"/>
  <c r="AD1083" i="1"/>
  <c r="AE1083" i="1" s="1"/>
  <c r="AT1083" i="1" s="1"/>
  <c r="AD1082" i="1"/>
  <c r="AE1082" i="1" s="1"/>
  <c r="AT1082" i="1" s="1"/>
  <c r="AD1081" i="1"/>
  <c r="AE1081" i="1" s="1"/>
  <c r="AT1081" i="1" s="1"/>
  <c r="AD1080" i="1"/>
  <c r="AE1080" i="1" s="1"/>
  <c r="AT1080" i="1" s="1"/>
  <c r="AD1079" i="1"/>
  <c r="AE1079" i="1" s="1"/>
  <c r="AT1079" i="1" s="1"/>
  <c r="AD1078" i="1"/>
  <c r="AE1078" i="1" s="1"/>
  <c r="AT1078" i="1" s="1"/>
  <c r="AD1077" i="1"/>
  <c r="AE1077" i="1" s="1"/>
  <c r="AT1077" i="1" s="1"/>
  <c r="AD1076" i="1"/>
  <c r="AE1076" i="1" s="1"/>
  <c r="AT1076" i="1" s="1"/>
  <c r="AD1075" i="1"/>
  <c r="AE1075" i="1" s="1"/>
  <c r="AT1075" i="1" s="1"/>
  <c r="AD1074" i="1"/>
  <c r="AE1074" i="1" s="1"/>
  <c r="AT1074" i="1" s="1"/>
  <c r="AD1073" i="1"/>
  <c r="AE1073" i="1" s="1"/>
  <c r="AT1073" i="1" s="1"/>
  <c r="AD1072" i="1"/>
  <c r="AE1072" i="1" s="1"/>
  <c r="AT1072" i="1" s="1"/>
  <c r="AD1071" i="1"/>
  <c r="AE1071" i="1" s="1"/>
  <c r="AT1071" i="1" s="1"/>
  <c r="AD1070" i="1"/>
  <c r="AE1070" i="1" s="1"/>
  <c r="AT1070" i="1" s="1"/>
  <c r="AD1069" i="1"/>
  <c r="AE1069" i="1" s="1"/>
  <c r="AT1069" i="1" s="1"/>
  <c r="AD1068" i="1"/>
  <c r="AE1068" i="1" s="1"/>
  <c r="AT1068" i="1" s="1"/>
  <c r="AD1067" i="1"/>
  <c r="AE1067" i="1" s="1"/>
  <c r="AT1067" i="1" s="1"/>
  <c r="AD1066" i="1"/>
  <c r="AE1066" i="1" s="1"/>
  <c r="AT1066" i="1" s="1"/>
  <c r="AD1065" i="1"/>
  <c r="AE1065" i="1" s="1"/>
  <c r="AT1065" i="1" s="1"/>
  <c r="AD1064" i="1"/>
  <c r="AE1064" i="1" s="1"/>
  <c r="AT1064" i="1" s="1"/>
  <c r="AD1063" i="1"/>
  <c r="AE1063" i="1" s="1"/>
  <c r="AT1063" i="1" s="1"/>
  <c r="AD1062" i="1"/>
  <c r="AE1062" i="1" s="1"/>
  <c r="AT1062" i="1" s="1"/>
  <c r="AD1061" i="1"/>
  <c r="AE1061" i="1" s="1"/>
  <c r="AT1061" i="1" s="1"/>
  <c r="AD1060" i="1"/>
  <c r="AE1060" i="1" s="1"/>
  <c r="AT1060" i="1" s="1"/>
  <c r="AD1059" i="1"/>
  <c r="AE1059" i="1" s="1"/>
  <c r="AT1059" i="1" s="1"/>
  <c r="AD1058" i="1"/>
  <c r="AE1058" i="1" s="1"/>
  <c r="AT1058" i="1" s="1"/>
  <c r="AD1057" i="1"/>
  <c r="AE1057" i="1" s="1"/>
  <c r="AT1057" i="1" s="1"/>
  <c r="AD1056" i="1"/>
  <c r="AE1056" i="1" s="1"/>
  <c r="AT1056" i="1" s="1"/>
  <c r="AD1055" i="1"/>
  <c r="AE1055" i="1" s="1"/>
  <c r="AT1055" i="1" s="1"/>
  <c r="AD1054" i="1"/>
  <c r="AE1054" i="1" s="1"/>
  <c r="AT1054" i="1" s="1"/>
  <c r="AD1053" i="1"/>
  <c r="AE1053" i="1" s="1"/>
  <c r="AT1053" i="1" s="1"/>
  <c r="AD1052" i="1"/>
  <c r="AE1052" i="1" s="1"/>
  <c r="AT1052" i="1" s="1"/>
  <c r="AD1051" i="1"/>
  <c r="AE1051" i="1" s="1"/>
  <c r="AT1051" i="1" s="1"/>
  <c r="AD1050" i="1"/>
  <c r="AE1050" i="1" s="1"/>
  <c r="AT1050" i="1" s="1"/>
  <c r="AD1049" i="1"/>
  <c r="AE1049" i="1" s="1"/>
  <c r="AT1049" i="1" s="1"/>
  <c r="AD1048" i="1"/>
  <c r="AE1048" i="1" s="1"/>
  <c r="AT1048" i="1" s="1"/>
  <c r="AD1047" i="1"/>
  <c r="AE1047" i="1" s="1"/>
  <c r="AT1047" i="1" s="1"/>
  <c r="AD1046" i="1"/>
  <c r="AE1046" i="1" s="1"/>
  <c r="AT1046" i="1" s="1"/>
  <c r="AD1045" i="1"/>
  <c r="AE1045" i="1" s="1"/>
  <c r="AT1045" i="1" s="1"/>
  <c r="AD1044" i="1"/>
  <c r="AE1044" i="1" s="1"/>
  <c r="AT1044" i="1" s="1"/>
  <c r="AD1043" i="1"/>
  <c r="AE1043" i="1" s="1"/>
  <c r="AT1043" i="1" s="1"/>
  <c r="AD1042" i="1"/>
  <c r="AE1042" i="1" s="1"/>
  <c r="AT1042" i="1" s="1"/>
  <c r="AD1041" i="1"/>
  <c r="AE1041" i="1" s="1"/>
  <c r="AT1041" i="1" s="1"/>
  <c r="AD1040" i="1"/>
  <c r="AE1040" i="1" s="1"/>
  <c r="AT1040" i="1" s="1"/>
  <c r="AD1039" i="1"/>
  <c r="AE1039" i="1" s="1"/>
  <c r="AT1039" i="1" s="1"/>
  <c r="AD1038" i="1"/>
  <c r="AE1038" i="1" s="1"/>
  <c r="AT1038" i="1" s="1"/>
  <c r="AD1037" i="1"/>
  <c r="AE1037" i="1" s="1"/>
  <c r="AT1037" i="1" s="1"/>
  <c r="AD1036" i="1"/>
  <c r="AE1036" i="1" s="1"/>
  <c r="AT1036" i="1" s="1"/>
  <c r="AD1035" i="1"/>
  <c r="AE1035" i="1" s="1"/>
  <c r="AT1035" i="1" s="1"/>
  <c r="AD1034" i="1"/>
  <c r="AE1034" i="1" s="1"/>
  <c r="AT1034" i="1" s="1"/>
  <c r="AD1033" i="1"/>
  <c r="AE1033" i="1" s="1"/>
  <c r="AT1033" i="1" s="1"/>
  <c r="AD1032" i="1"/>
  <c r="AE1032" i="1" s="1"/>
  <c r="AT1032" i="1" s="1"/>
  <c r="AD1031" i="1"/>
  <c r="AE1031" i="1" s="1"/>
  <c r="AT1031" i="1" s="1"/>
  <c r="AD1030" i="1"/>
  <c r="AE1030" i="1" s="1"/>
  <c r="AT1030" i="1" s="1"/>
  <c r="AD1029" i="1"/>
  <c r="AE1029" i="1" s="1"/>
  <c r="AT1029" i="1" s="1"/>
  <c r="AD1028" i="1"/>
  <c r="AE1028" i="1" s="1"/>
  <c r="AT1028" i="1" s="1"/>
  <c r="AD1027" i="1"/>
  <c r="AE1027" i="1" s="1"/>
  <c r="AT1027" i="1" s="1"/>
  <c r="AD1026" i="1"/>
  <c r="AE1026" i="1" s="1"/>
  <c r="AT1026" i="1" s="1"/>
  <c r="AD1025" i="1"/>
  <c r="AE1025" i="1" s="1"/>
  <c r="AT1025" i="1" s="1"/>
  <c r="AD1024" i="1"/>
  <c r="AE1024" i="1" s="1"/>
  <c r="AT1024" i="1" s="1"/>
  <c r="AD1023" i="1"/>
  <c r="AE1023" i="1" s="1"/>
  <c r="AT1023" i="1" s="1"/>
  <c r="AD1022" i="1"/>
  <c r="AE1022" i="1" s="1"/>
  <c r="AT1022" i="1" s="1"/>
  <c r="AD1021" i="1"/>
  <c r="AE1021" i="1" s="1"/>
  <c r="AT1021" i="1" s="1"/>
  <c r="AD1020" i="1"/>
  <c r="AE1020" i="1" s="1"/>
  <c r="AT1020" i="1" s="1"/>
  <c r="AD1019" i="1"/>
  <c r="AE1019" i="1" s="1"/>
  <c r="AT1019" i="1" s="1"/>
  <c r="AD1018" i="1"/>
  <c r="AE1018" i="1" s="1"/>
  <c r="AT1018" i="1" s="1"/>
  <c r="AD1017" i="1"/>
  <c r="AE1017" i="1" s="1"/>
  <c r="AT1017" i="1" s="1"/>
  <c r="AD1016" i="1"/>
  <c r="AE1016" i="1" s="1"/>
  <c r="AT1016" i="1" s="1"/>
  <c r="AD1015" i="1"/>
  <c r="AE1015" i="1" s="1"/>
  <c r="AT1015" i="1" s="1"/>
  <c r="AD1014" i="1"/>
  <c r="AE1014" i="1" s="1"/>
  <c r="AT1014" i="1" s="1"/>
  <c r="AD1013" i="1"/>
  <c r="AE1013" i="1" s="1"/>
  <c r="AT1013" i="1" s="1"/>
  <c r="AD1012" i="1"/>
  <c r="AE1012" i="1" s="1"/>
  <c r="AT1012" i="1" s="1"/>
  <c r="AD1011" i="1"/>
  <c r="AE1011" i="1" s="1"/>
  <c r="AT1011" i="1" s="1"/>
  <c r="AD1010" i="1"/>
  <c r="AE1010" i="1" s="1"/>
  <c r="AT1010" i="1" s="1"/>
  <c r="AD1009" i="1"/>
  <c r="AE1009" i="1" s="1"/>
  <c r="AT1009" i="1" s="1"/>
  <c r="AD1008" i="1"/>
  <c r="AE1008" i="1" s="1"/>
  <c r="AT1008" i="1" s="1"/>
  <c r="AD1007" i="1"/>
  <c r="AE1007" i="1" s="1"/>
  <c r="AT1007" i="1" s="1"/>
  <c r="AD1006" i="1"/>
  <c r="AE1006" i="1" s="1"/>
  <c r="AT1006" i="1" s="1"/>
  <c r="AD1005" i="1"/>
  <c r="AE1005" i="1" s="1"/>
  <c r="AT1005" i="1" s="1"/>
  <c r="AD1004" i="1"/>
  <c r="AE1004" i="1" s="1"/>
  <c r="AT1004" i="1" s="1"/>
  <c r="AD1003" i="1"/>
  <c r="AE1003" i="1" s="1"/>
  <c r="AT1003" i="1" s="1"/>
  <c r="AD1002" i="1"/>
  <c r="AE1002" i="1" s="1"/>
  <c r="AT1002" i="1" s="1"/>
  <c r="AD1001" i="1"/>
  <c r="AE1001" i="1" s="1"/>
  <c r="AT1001" i="1" s="1"/>
  <c r="AD1000" i="1"/>
  <c r="AE1000" i="1" s="1"/>
  <c r="AT1000" i="1" s="1"/>
  <c r="AD999" i="1"/>
  <c r="AE999" i="1" s="1"/>
  <c r="AT999" i="1" s="1"/>
  <c r="AD998" i="1"/>
  <c r="AE998" i="1" s="1"/>
  <c r="AT998" i="1" s="1"/>
  <c r="AD997" i="1"/>
  <c r="AE997" i="1" s="1"/>
  <c r="AT997" i="1" s="1"/>
  <c r="AD996" i="1"/>
  <c r="AE996" i="1" s="1"/>
  <c r="AT996" i="1" s="1"/>
  <c r="AD995" i="1"/>
  <c r="AE995" i="1" s="1"/>
  <c r="AT995" i="1" s="1"/>
  <c r="AD994" i="1"/>
  <c r="AE994" i="1" s="1"/>
  <c r="AT994" i="1" s="1"/>
  <c r="AD993" i="1"/>
  <c r="AE993" i="1" s="1"/>
  <c r="AT993" i="1" s="1"/>
  <c r="AD992" i="1"/>
  <c r="AE992" i="1" s="1"/>
  <c r="AT992" i="1" s="1"/>
  <c r="AD991" i="1"/>
  <c r="AE991" i="1" s="1"/>
  <c r="AT991" i="1" s="1"/>
  <c r="AD990" i="1"/>
  <c r="AE990" i="1" s="1"/>
  <c r="AT990" i="1" s="1"/>
  <c r="AD989" i="1"/>
  <c r="AE989" i="1" s="1"/>
  <c r="AT989" i="1" s="1"/>
  <c r="AD988" i="1"/>
  <c r="AE988" i="1" s="1"/>
  <c r="AT988" i="1" s="1"/>
  <c r="AD987" i="1"/>
  <c r="AE987" i="1" s="1"/>
  <c r="AT987" i="1" s="1"/>
  <c r="AD986" i="1"/>
  <c r="AE986" i="1" s="1"/>
  <c r="AT986" i="1" s="1"/>
  <c r="AD985" i="1"/>
  <c r="AE985" i="1" s="1"/>
  <c r="AT985" i="1" s="1"/>
  <c r="AD984" i="1"/>
  <c r="AE984" i="1" s="1"/>
  <c r="AT984" i="1" s="1"/>
  <c r="AD983" i="1"/>
  <c r="AE983" i="1" s="1"/>
  <c r="AT983" i="1" s="1"/>
  <c r="AD982" i="1"/>
  <c r="AE982" i="1" s="1"/>
  <c r="AT982" i="1" s="1"/>
  <c r="AD981" i="1"/>
  <c r="AE981" i="1" s="1"/>
  <c r="AT981" i="1" s="1"/>
  <c r="AD980" i="1"/>
  <c r="AE980" i="1" s="1"/>
  <c r="AT980" i="1" s="1"/>
  <c r="AD979" i="1"/>
  <c r="AE979" i="1" s="1"/>
  <c r="AT979" i="1" s="1"/>
  <c r="AD978" i="1"/>
  <c r="AE978" i="1" s="1"/>
  <c r="AT978" i="1" s="1"/>
  <c r="AD977" i="1"/>
  <c r="AE977" i="1" s="1"/>
  <c r="AT977" i="1" s="1"/>
  <c r="AD976" i="1"/>
  <c r="AE976" i="1" s="1"/>
  <c r="AT976" i="1" s="1"/>
  <c r="AD975" i="1"/>
  <c r="AE975" i="1" s="1"/>
  <c r="AT975" i="1" s="1"/>
  <c r="AD974" i="1"/>
  <c r="AE974" i="1" s="1"/>
  <c r="AT974" i="1" s="1"/>
  <c r="AD973" i="1"/>
  <c r="AE973" i="1" s="1"/>
  <c r="AT973" i="1" s="1"/>
  <c r="AD972" i="1"/>
  <c r="AE972" i="1" s="1"/>
  <c r="AT972" i="1" s="1"/>
  <c r="AD971" i="1"/>
  <c r="AE971" i="1" s="1"/>
  <c r="AT971" i="1" s="1"/>
  <c r="AD970" i="1"/>
  <c r="AE970" i="1" s="1"/>
  <c r="AT970" i="1" s="1"/>
  <c r="AD969" i="1"/>
  <c r="AE969" i="1" s="1"/>
  <c r="AT969" i="1" s="1"/>
  <c r="AD968" i="1"/>
  <c r="AE968" i="1" s="1"/>
  <c r="AT968" i="1" s="1"/>
  <c r="AD967" i="1"/>
  <c r="AE967" i="1" s="1"/>
  <c r="AT967" i="1" s="1"/>
  <c r="AD966" i="1"/>
  <c r="AE966" i="1" s="1"/>
  <c r="AT966" i="1" s="1"/>
  <c r="AD965" i="1"/>
  <c r="AE965" i="1" s="1"/>
  <c r="AT965" i="1" s="1"/>
  <c r="AD964" i="1"/>
  <c r="AE964" i="1" s="1"/>
  <c r="AT964" i="1" s="1"/>
  <c r="AD963" i="1"/>
  <c r="AE963" i="1" s="1"/>
  <c r="AT963" i="1" s="1"/>
  <c r="AD962" i="1"/>
  <c r="AE962" i="1" s="1"/>
  <c r="AT962" i="1" s="1"/>
  <c r="AD961" i="1"/>
  <c r="AE961" i="1" s="1"/>
  <c r="AT961" i="1" s="1"/>
  <c r="AD960" i="1"/>
  <c r="AE960" i="1" s="1"/>
  <c r="AT960" i="1" s="1"/>
  <c r="AD959" i="1"/>
  <c r="AE959" i="1" s="1"/>
  <c r="AT959" i="1" s="1"/>
  <c r="AD958" i="1"/>
  <c r="AE958" i="1" s="1"/>
  <c r="AT958" i="1" s="1"/>
  <c r="AD957" i="1"/>
  <c r="AE957" i="1" s="1"/>
  <c r="AT957" i="1" s="1"/>
  <c r="AD956" i="1"/>
  <c r="AE956" i="1" s="1"/>
  <c r="AT956" i="1" s="1"/>
  <c r="AD955" i="1"/>
  <c r="AE955" i="1" s="1"/>
  <c r="AT955" i="1" s="1"/>
  <c r="AD954" i="1"/>
  <c r="AE954" i="1" s="1"/>
  <c r="AT954" i="1" s="1"/>
  <c r="AD953" i="1"/>
  <c r="AE953" i="1" s="1"/>
  <c r="AT953" i="1" s="1"/>
  <c r="AD952" i="1"/>
  <c r="AE952" i="1" s="1"/>
  <c r="AT952" i="1" s="1"/>
  <c r="AD951" i="1"/>
  <c r="AE951" i="1" s="1"/>
  <c r="AT951" i="1" s="1"/>
  <c r="AD950" i="1"/>
  <c r="AE950" i="1" s="1"/>
  <c r="AT950" i="1" s="1"/>
  <c r="AD949" i="1"/>
  <c r="AE949" i="1" s="1"/>
  <c r="AT949" i="1" s="1"/>
  <c r="AD948" i="1"/>
  <c r="AE948" i="1" s="1"/>
  <c r="AT948" i="1" s="1"/>
  <c r="AD947" i="1"/>
  <c r="AE947" i="1" s="1"/>
  <c r="AT947" i="1" s="1"/>
  <c r="AD946" i="1"/>
  <c r="AE946" i="1" s="1"/>
  <c r="AT946" i="1" s="1"/>
  <c r="AD945" i="1"/>
  <c r="AE945" i="1" s="1"/>
  <c r="AT945" i="1" s="1"/>
  <c r="AD944" i="1"/>
  <c r="AE944" i="1" s="1"/>
  <c r="AT944" i="1" s="1"/>
  <c r="AD943" i="1"/>
  <c r="AE943" i="1" s="1"/>
  <c r="AT943" i="1" s="1"/>
  <c r="AD942" i="1"/>
  <c r="AE942" i="1" s="1"/>
  <c r="AT942" i="1" s="1"/>
  <c r="AD941" i="1"/>
  <c r="AE941" i="1" s="1"/>
  <c r="AT941" i="1" s="1"/>
  <c r="AD940" i="1"/>
  <c r="AE940" i="1" s="1"/>
  <c r="AT940" i="1" s="1"/>
  <c r="AD939" i="1"/>
  <c r="AE939" i="1" s="1"/>
  <c r="AT939" i="1" s="1"/>
  <c r="AD938" i="1"/>
  <c r="AE938" i="1" s="1"/>
  <c r="AT938" i="1" s="1"/>
  <c r="AD937" i="1"/>
  <c r="AE937" i="1" s="1"/>
  <c r="AT937" i="1" s="1"/>
  <c r="AD936" i="1"/>
  <c r="AE936" i="1" s="1"/>
  <c r="AT936" i="1" s="1"/>
  <c r="AD935" i="1"/>
  <c r="AE935" i="1" s="1"/>
  <c r="AT935" i="1" s="1"/>
  <c r="AD934" i="1"/>
  <c r="AE934" i="1" s="1"/>
  <c r="AT934" i="1" s="1"/>
  <c r="AD933" i="1"/>
  <c r="AE933" i="1" s="1"/>
  <c r="AT933" i="1" s="1"/>
  <c r="AD932" i="1"/>
  <c r="AE932" i="1" s="1"/>
  <c r="AT932" i="1" s="1"/>
  <c r="AD931" i="1"/>
  <c r="AE931" i="1" s="1"/>
  <c r="AT931" i="1" s="1"/>
  <c r="AD930" i="1"/>
  <c r="AE930" i="1" s="1"/>
  <c r="AT930" i="1" s="1"/>
  <c r="AD929" i="1"/>
  <c r="AE929" i="1" s="1"/>
  <c r="AT929" i="1" s="1"/>
  <c r="AD928" i="1"/>
  <c r="AE928" i="1" s="1"/>
  <c r="AT928" i="1" s="1"/>
  <c r="AD927" i="1"/>
  <c r="AE927" i="1" s="1"/>
  <c r="AT927" i="1" s="1"/>
  <c r="AD926" i="1"/>
  <c r="AE926" i="1" s="1"/>
  <c r="AT926" i="1" s="1"/>
  <c r="AD925" i="1"/>
  <c r="AE925" i="1" s="1"/>
  <c r="AT925" i="1" s="1"/>
  <c r="AD924" i="1"/>
  <c r="AE924" i="1" s="1"/>
  <c r="AT924" i="1" s="1"/>
  <c r="AD923" i="1"/>
  <c r="AE923" i="1" s="1"/>
  <c r="AT923" i="1" s="1"/>
  <c r="AD922" i="1"/>
  <c r="AE922" i="1" s="1"/>
  <c r="AT922" i="1" s="1"/>
  <c r="AD921" i="1"/>
  <c r="AE921" i="1" s="1"/>
  <c r="AT921" i="1" s="1"/>
  <c r="AD920" i="1"/>
  <c r="AE920" i="1" s="1"/>
  <c r="AT920" i="1" s="1"/>
  <c r="AD919" i="1"/>
  <c r="AE919" i="1" s="1"/>
  <c r="AT919" i="1" s="1"/>
  <c r="AD918" i="1"/>
  <c r="AE918" i="1" s="1"/>
  <c r="AT918" i="1" s="1"/>
  <c r="AD917" i="1"/>
  <c r="AE917" i="1" s="1"/>
  <c r="AT917" i="1" s="1"/>
  <c r="AD916" i="1"/>
  <c r="AE916" i="1" s="1"/>
  <c r="AT916" i="1" s="1"/>
  <c r="AD915" i="1"/>
  <c r="AE915" i="1" s="1"/>
  <c r="AT915" i="1" s="1"/>
  <c r="AD914" i="1"/>
  <c r="AE914" i="1" s="1"/>
  <c r="AT914" i="1" s="1"/>
  <c r="AD913" i="1"/>
  <c r="AE913" i="1" s="1"/>
  <c r="AT913" i="1" s="1"/>
  <c r="AD912" i="1"/>
  <c r="AE912" i="1" s="1"/>
  <c r="AT912" i="1" s="1"/>
  <c r="AD911" i="1"/>
  <c r="AE911" i="1" s="1"/>
  <c r="AT911" i="1" s="1"/>
  <c r="AD910" i="1"/>
  <c r="AE910" i="1" s="1"/>
  <c r="AT910" i="1" s="1"/>
  <c r="AD909" i="1"/>
  <c r="AE909" i="1" s="1"/>
  <c r="AT909" i="1" s="1"/>
  <c r="AD908" i="1"/>
  <c r="AE908" i="1" s="1"/>
  <c r="AT908" i="1" s="1"/>
  <c r="AD907" i="1"/>
  <c r="AE907" i="1" s="1"/>
  <c r="AT907" i="1" s="1"/>
  <c r="AD906" i="1"/>
  <c r="AE906" i="1" s="1"/>
  <c r="AT906" i="1" s="1"/>
  <c r="AD905" i="1"/>
  <c r="AE905" i="1" s="1"/>
  <c r="AT905" i="1" s="1"/>
  <c r="AD904" i="1"/>
  <c r="AE904" i="1" s="1"/>
  <c r="AT904" i="1" s="1"/>
  <c r="AD903" i="1"/>
  <c r="AE903" i="1" s="1"/>
  <c r="AT903" i="1" s="1"/>
  <c r="AD902" i="1"/>
  <c r="AE902" i="1" s="1"/>
  <c r="AT902" i="1" s="1"/>
  <c r="AD901" i="1"/>
  <c r="AE901" i="1" s="1"/>
  <c r="AT901" i="1" s="1"/>
  <c r="AD900" i="1"/>
  <c r="AE900" i="1" s="1"/>
  <c r="AT900" i="1" s="1"/>
  <c r="AD899" i="1"/>
  <c r="AE899" i="1" s="1"/>
  <c r="AT899" i="1" s="1"/>
  <c r="AD898" i="1"/>
  <c r="AE898" i="1" s="1"/>
  <c r="AT898" i="1" s="1"/>
  <c r="AD897" i="1"/>
  <c r="AE897" i="1" s="1"/>
  <c r="AT897" i="1" s="1"/>
  <c r="AD896" i="1"/>
  <c r="AE896" i="1" s="1"/>
  <c r="AT896" i="1" s="1"/>
  <c r="AD895" i="1"/>
  <c r="AE895" i="1" s="1"/>
  <c r="AT895" i="1" s="1"/>
  <c r="AD894" i="1"/>
  <c r="AE894" i="1" s="1"/>
  <c r="AT894" i="1" s="1"/>
  <c r="AD893" i="1"/>
  <c r="AE893" i="1" s="1"/>
  <c r="AT893" i="1" s="1"/>
  <c r="AD892" i="1"/>
  <c r="AE892" i="1" s="1"/>
  <c r="AT892" i="1" s="1"/>
  <c r="AD891" i="1"/>
  <c r="AE891" i="1" s="1"/>
  <c r="AT891" i="1" s="1"/>
  <c r="AD890" i="1"/>
  <c r="AE890" i="1" s="1"/>
  <c r="AT890" i="1" s="1"/>
  <c r="AD889" i="1"/>
  <c r="AE889" i="1" s="1"/>
  <c r="AT889" i="1" s="1"/>
  <c r="AD888" i="1"/>
  <c r="AE888" i="1" s="1"/>
  <c r="AT888" i="1" s="1"/>
  <c r="AD887" i="1"/>
  <c r="AE887" i="1" s="1"/>
  <c r="AT887" i="1" s="1"/>
  <c r="AD886" i="1"/>
  <c r="AE886" i="1" s="1"/>
  <c r="AT886" i="1" s="1"/>
  <c r="AD885" i="1"/>
  <c r="AE885" i="1" s="1"/>
  <c r="AT885" i="1" s="1"/>
  <c r="AD884" i="1"/>
  <c r="AE884" i="1" s="1"/>
  <c r="AT884" i="1" s="1"/>
  <c r="AD883" i="1"/>
  <c r="AE883" i="1" s="1"/>
  <c r="AT883" i="1" s="1"/>
  <c r="AD882" i="1"/>
  <c r="AE882" i="1" s="1"/>
  <c r="AT882" i="1" s="1"/>
  <c r="AD881" i="1"/>
  <c r="AE881" i="1" s="1"/>
  <c r="AT881" i="1" s="1"/>
  <c r="AD880" i="1"/>
  <c r="AE880" i="1" s="1"/>
  <c r="AT880" i="1" s="1"/>
  <c r="AD879" i="1"/>
  <c r="AE879" i="1" s="1"/>
  <c r="AT879" i="1" s="1"/>
  <c r="AD878" i="1"/>
  <c r="AE878" i="1" s="1"/>
  <c r="AT878" i="1" s="1"/>
  <c r="AD877" i="1"/>
  <c r="AE877" i="1" s="1"/>
  <c r="AT877" i="1" s="1"/>
  <c r="AD876" i="1"/>
  <c r="AE876" i="1" s="1"/>
  <c r="AT876" i="1" s="1"/>
  <c r="AD875" i="1"/>
  <c r="AE875" i="1" s="1"/>
  <c r="AT875" i="1" s="1"/>
  <c r="AD874" i="1"/>
  <c r="AE874" i="1" s="1"/>
  <c r="AT874" i="1" s="1"/>
  <c r="AD873" i="1"/>
  <c r="AE873" i="1" s="1"/>
  <c r="AT873" i="1" s="1"/>
  <c r="AD872" i="1"/>
  <c r="AE872" i="1" s="1"/>
  <c r="AT872" i="1" s="1"/>
  <c r="AD871" i="1"/>
  <c r="AE871" i="1" s="1"/>
  <c r="AT871" i="1" s="1"/>
  <c r="AD870" i="1"/>
  <c r="AE870" i="1" s="1"/>
  <c r="AT870" i="1" s="1"/>
  <c r="AD869" i="1"/>
  <c r="AE869" i="1" s="1"/>
  <c r="AT869" i="1" s="1"/>
  <c r="AD868" i="1"/>
  <c r="AE868" i="1" s="1"/>
  <c r="AT868" i="1" s="1"/>
  <c r="AD867" i="1"/>
  <c r="AE867" i="1" s="1"/>
  <c r="AT867" i="1" s="1"/>
  <c r="AD866" i="1"/>
  <c r="AE866" i="1" s="1"/>
  <c r="AT866" i="1" s="1"/>
  <c r="AD865" i="1"/>
  <c r="AE865" i="1" s="1"/>
  <c r="AT865" i="1" s="1"/>
  <c r="AD864" i="1"/>
  <c r="AE864" i="1" s="1"/>
  <c r="AT864" i="1" s="1"/>
  <c r="AD863" i="1"/>
  <c r="AE863" i="1" s="1"/>
  <c r="AT863" i="1" s="1"/>
  <c r="AD862" i="1"/>
  <c r="AE862" i="1" s="1"/>
  <c r="AT862" i="1" s="1"/>
  <c r="AD861" i="1"/>
  <c r="AE861" i="1" s="1"/>
  <c r="AT861" i="1" s="1"/>
  <c r="AD860" i="1"/>
  <c r="AE860" i="1" s="1"/>
  <c r="AT860" i="1" s="1"/>
  <c r="AD859" i="1"/>
  <c r="AE859" i="1" s="1"/>
  <c r="AT859" i="1" s="1"/>
  <c r="AD858" i="1"/>
  <c r="AE858" i="1" s="1"/>
  <c r="AT858" i="1" s="1"/>
  <c r="AD857" i="1"/>
  <c r="AE857" i="1" s="1"/>
  <c r="AT857" i="1" s="1"/>
  <c r="AD856" i="1"/>
  <c r="AE856" i="1" s="1"/>
  <c r="AT856" i="1" s="1"/>
  <c r="AD855" i="1"/>
  <c r="AE855" i="1" s="1"/>
  <c r="AT855" i="1" s="1"/>
  <c r="AD854" i="1"/>
  <c r="AE854" i="1" s="1"/>
  <c r="AT854" i="1" s="1"/>
  <c r="AD853" i="1"/>
  <c r="AE853" i="1" s="1"/>
  <c r="AT853" i="1" s="1"/>
  <c r="AD852" i="1"/>
  <c r="AE852" i="1" s="1"/>
  <c r="AT852" i="1" s="1"/>
  <c r="AD851" i="1"/>
  <c r="AE851" i="1" s="1"/>
  <c r="AT851" i="1" s="1"/>
  <c r="AD850" i="1"/>
  <c r="AE850" i="1" s="1"/>
  <c r="AT850" i="1" s="1"/>
  <c r="AD849" i="1"/>
  <c r="AE849" i="1" s="1"/>
  <c r="AT849" i="1" s="1"/>
  <c r="AD848" i="1"/>
  <c r="AE848" i="1" s="1"/>
  <c r="AT848" i="1" s="1"/>
  <c r="AD847" i="1"/>
  <c r="AE847" i="1" s="1"/>
  <c r="AT847" i="1" s="1"/>
  <c r="AD846" i="1"/>
  <c r="AE846" i="1" s="1"/>
  <c r="AT846" i="1" s="1"/>
  <c r="AD845" i="1"/>
  <c r="AE845" i="1" s="1"/>
  <c r="AT845" i="1" s="1"/>
  <c r="AD844" i="1"/>
  <c r="AE844" i="1" s="1"/>
  <c r="AT844" i="1" s="1"/>
  <c r="AD843" i="1"/>
  <c r="AE843" i="1" s="1"/>
  <c r="AT843" i="1" s="1"/>
  <c r="AD842" i="1"/>
  <c r="AE842" i="1" s="1"/>
  <c r="AT842" i="1" s="1"/>
  <c r="AD841" i="1"/>
  <c r="AE841" i="1" s="1"/>
  <c r="AT841" i="1" s="1"/>
  <c r="AD840" i="1"/>
  <c r="AE840" i="1" s="1"/>
  <c r="AT840" i="1" s="1"/>
  <c r="AD839" i="1"/>
  <c r="AE839" i="1" s="1"/>
  <c r="AT839" i="1" s="1"/>
  <c r="AD838" i="1"/>
  <c r="AE838" i="1" s="1"/>
  <c r="AT838" i="1" s="1"/>
  <c r="AD837" i="1"/>
  <c r="AE837" i="1" s="1"/>
  <c r="AT837" i="1" s="1"/>
  <c r="AD836" i="1"/>
  <c r="AE836" i="1" s="1"/>
  <c r="AT836" i="1" s="1"/>
  <c r="AD835" i="1"/>
  <c r="AE835" i="1" s="1"/>
  <c r="AT835" i="1" s="1"/>
  <c r="AD834" i="1"/>
  <c r="AE834" i="1" s="1"/>
  <c r="AT834" i="1" s="1"/>
  <c r="AD833" i="1"/>
  <c r="AE833" i="1" s="1"/>
  <c r="AT833" i="1" s="1"/>
  <c r="AD832" i="1"/>
  <c r="AE832" i="1" s="1"/>
  <c r="AT832" i="1" s="1"/>
  <c r="AD831" i="1"/>
  <c r="AE831" i="1" s="1"/>
  <c r="AT831" i="1" s="1"/>
  <c r="AD830" i="1"/>
  <c r="AE830" i="1" s="1"/>
  <c r="AT830" i="1" s="1"/>
  <c r="AD829" i="1"/>
  <c r="AE829" i="1" s="1"/>
  <c r="AT829" i="1" s="1"/>
  <c r="AD828" i="1"/>
  <c r="AE828" i="1" s="1"/>
  <c r="AT828" i="1" s="1"/>
  <c r="AD827" i="1"/>
  <c r="AE827" i="1" s="1"/>
  <c r="AT827" i="1" s="1"/>
  <c r="AD826" i="1"/>
  <c r="AE826" i="1" s="1"/>
  <c r="AT826" i="1" s="1"/>
  <c r="AD825" i="1"/>
  <c r="AE825" i="1" s="1"/>
  <c r="AT825" i="1" s="1"/>
  <c r="AD824" i="1"/>
  <c r="AE824" i="1" s="1"/>
  <c r="AT824" i="1" s="1"/>
  <c r="AD823" i="1"/>
  <c r="AE823" i="1" s="1"/>
  <c r="AT823" i="1" s="1"/>
  <c r="AD822" i="1"/>
  <c r="AE822" i="1" s="1"/>
  <c r="AT822" i="1" s="1"/>
  <c r="AD821" i="1"/>
  <c r="AE821" i="1" s="1"/>
  <c r="AT821" i="1" s="1"/>
  <c r="AD820" i="1"/>
  <c r="AE820" i="1" s="1"/>
  <c r="AT820" i="1" s="1"/>
  <c r="AD819" i="1"/>
  <c r="AE819" i="1" s="1"/>
  <c r="AT819" i="1" s="1"/>
  <c r="AD818" i="1"/>
  <c r="AE818" i="1" s="1"/>
  <c r="AT818" i="1" s="1"/>
  <c r="AD817" i="1"/>
  <c r="AE817" i="1" s="1"/>
  <c r="AT817" i="1" s="1"/>
  <c r="AD816" i="1"/>
  <c r="AE816" i="1" s="1"/>
  <c r="AT816" i="1" s="1"/>
  <c r="AD815" i="1"/>
  <c r="AE815" i="1" s="1"/>
  <c r="AT815" i="1" s="1"/>
  <c r="AD814" i="1"/>
  <c r="AE814" i="1" s="1"/>
  <c r="AT814" i="1" s="1"/>
  <c r="AD813" i="1"/>
  <c r="AE813" i="1" s="1"/>
  <c r="AT813" i="1" s="1"/>
  <c r="AD812" i="1"/>
  <c r="AE812" i="1" s="1"/>
  <c r="AT812" i="1" s="1"/>
  <c r="AD811" i="1"/>
  <c r="AE811" i="1" s="1"/>
  <c r="AT811" i="1" s="1"/>
  <c r="AD810" i="1"/>
  <c r="AE810" i="1" s="1"/>
  <c r="AT810" i="1" s="1"/>
  <c r="AD809" i="1"/>
  <c r="AE809" i="1" s="1"/>
  <c r="AT809" i="1" s="1"/>
  <c r="AD808" i="1"/>
  <c r="AE808" i="1" s="1"/>
  <c r="AT808" i="1" s="1"/>
  <c r="AD807" i="1"/>
  <c r="AE807" i="1" s="1"/>
  <c r="AT807" i="1" s="1"/>
  <c r="AD806" i="1"/>
  <c r="AE806" i="1" s="1"/>
  <c r="AT806" i="1" s="1"/>
  <c r="AD805" i="1"/>
  <c r="AE805" i="1" s="1"/>
  <c r="AT805" i="1" s="1"/>
  <c r="AD804" i="1"/>
  <c r="AE804" i="1" s="1"/>
  <c r="AT804" i="1" s="1"/>
  <c r="AD803" i="1"/>
  <c r="AE803" i="1" s="1"/>
  <c r="AT803" i="1" s="1"/>
  <c r="AD802" i="1"/>
  <c r="AE802" i="1" s="1"/>
  <c r="AT802" i="1" s="1"/>
  <c r="AD801" i="1"/>
  <c r="AE801" i="1" s="1"/>
  <c r="AT801" i="1" s="1"/>
  <c r="AD800" i="1"/>
  <c r="AE800" i="1" s="1"/>
  <c r="AT800" i="1" s="1"/>
  <c r="AD799" i="1"/>
  <c r="AE799" i="1" s="1"/>
  <c r="AT799" i="1" s="1"/>
  <c r="AD798" i="1"/>
  <c r="AE798" i="1" s="1"/>
  <c r="AT798" i="1" s="1"/>
  <c r="AD797" i="1"/>
  <c r="AE797" i="1" s="1"/>
  <c r="AT797" i="1" s="1"/>
  <c r="AD796" i="1"/>
  <c r="AE796" i="1" s="1"/>
  <c r="AT796" i="1" s="1"/>
  <c r="AD795" i="1"/>
  <c r="AE795" i="1" s="1"/>
  <c r="AT795" i="1" s="1"/>
  <c r="AD794" i="1"/>
  <c r="AE794" i="1" s="1"/>
  <c r="AT794" i="1" s="1"/>
  <c r="AD793" i="1"/>
  <c r="AE793" i="1" s="1"/>
  <c r="AT793" i="1" s="1"/>
  <c r="AD792" i="1"/>
  <c r="AE792" i="1" s="1"/>
  <c r="AT792" i="1" s="1"/>
  <c r="AD791" i="1"/>
  <c r="AE791" i="1" s="1"/>
  <c r="AT791" i="1" s="1"/>
  <c r="AD790" i="1"/>
  <c r="AE790" i="1" s="1"/>
  <c r="AT790" i="1" s="1"/>
  <c r="AD789" i="1"/>
  <c r="AE789" i="1" s="1"/>
  <c r="AT789" i="1" s="1"/>
  <c r="AD788" i="1"/>
  <c r="AE788" i="1" s="1"/>
  <c r="AT788" i="1" s="1"/>
  <c r="AD787" i="1"/>
  <c r="AE787" i="1" s="1"/>
  <c r="AT787" i="1" s="1"/>
  <c r="AD786" i="1"/>
  <c r="AE786" i="1" s="1"/>
  <c r="AT786" i="1" s="1"/>
  <c r="AD785" i="1"/>
  <c r="AE785" i="1" s="1"/>
  <c r="AT785" i="1" s="1"/>
  <c r="AD784" i="1"/>
  <c r="AE784" i="1" s="1"/>
  <c r="AT784" i="1" s="1"/>
  <c r="AD783" i="1"/>
  <c r="AE783" i="1" s="1"/>
  <c r="AT783" i="1" s="1"/>
  <c r="AD782" i="1"/>
  <c r="AE782" i="1" s="1"/>
  <c r="AT782" i="1" s="1"/>
  <c r="AD781" i="1"/>
  <c r="AE781" i="1" s="1"/>
  <c r="AT781" i="1" s="1"/>
  <c r="AD780" i="1"/>
  <c r="AE780" i="1" s="1"/>
  <c r="AT780" i="1" s="1"/>
  <c r="AD779" i="1"/>
  <c r="AE779" i="1" s="1"/>
  <c r="AT779" i="1" s="1"/>
  <c r="AD778" i="1"/>
  <c r="AE778" i="1" s="1"/>
  <c r="AT778" i="1" s="1"/>
  <c r="AD777" i="1"/>
  <c r="AE777" i="1" s="1"/>
  <c r="AT777" i="1" s="1"/>
  <c r="AD776" i="1"/>
  <c r="AE776" i="1" s="1"/>
  <c r="AT776" i="1" s="1"/>
  <c r="AD775" i="1"/>
  <c r="AE775" i="1" s="1"/>
  <c r="AT775" i="1" s="1"/>
  <c r="AD774" i="1"/>
  <c r="AE774" i="1" s="1"/>
  <c r="AT774" i="1" s="1"/>
  <c r="AD773" i="1"/>
  <c r="AE773" i="1" s="1"/>
  <c r="AT773" i="1" s="1"/>
  <c r="AD772" i="1"/>
  <c r="AE772" i="1" s="1"/>
  <c r="AT772" i="1" s="1"/>
  <c r="AD771" i="1"/>
  <c r="AE771" i="1" s="1"/>
  <c r="AT771" i="1" s="1"/>
  <c r="AD770" i="1"/>
  <c r="AE770" i="1" s="1"/>
  <c r="AT770" i="1" s="1"/>
  <c r="AD769" i="1"/>
  <c r="AE769" i="1" s="1"/>
  <c r="AT769" i="1" s="1"/>
  <c r="AD768" i="1"/>
  <c r="AE768" i="1" s="1"/>
  <c r="AT768" i="1" s="1"/>
  <c r="AD767" i="1"/>
  <c r="AE767" i="1" s="1"/>
  <c r="AT767" i="1" s="1"/>
  <c r="AD766" i="1"/>
  <c r="AE766" i="1" s="1"/>
  <c r="AT766" i="1" s="1"/>
  <c r="AD765" i="1"/>
  <c r="AE765" i="1" s="1"/>
  <c r="AT765" i="1" s="1"/>
  <c r="AD764" i="1"/>
  <c r="AE764" i="1" s="1"/>
  <c r="AT764" i="1" s="1"/>
  <c r="AD763" i="1"/>
  <c r="AE763" i="1" s="1"/>
  <c r="AT763" i="1" s="1"/>
  <c r="AD762" i="1"/>
  <c r="AE762" i="1" s="1"/>
  <c r="AT762" i="1" s="1"/>
  <c r="AD761" i="1"/>
  <c r="AE761" i="1" s="1"/>
  <c r="AT761" i="1" s="1"/>
  <c r="AD760" i="1"/>
  <c r="AE760" i="1" s="1"/>
  <c r="AT760" i="1" s="1"/>
  <c r="AD759" i="1"/>
  <c r="AE759" i="1" s="1"/>
  <c r="AT759" i="1" s="1"/>
  <c r="AD758" i="1"/>
  <c r="AE758" i="1" s="1"/>
  <c r="AT758" i="1" s="1"/>
  <c r="AD757" i="1"/>
  <c r="AE757" i="1" s="1"/>
  <c r="AT757" i="1" s="1"/>
  <c r="AD756" i="1"/>
  <c r="AE756" i="1" s="1"/>
  <c r="AT756" i="1" s="1"/>
  <c r="AD755" i="1"/>
  <c r="AE755" i="1" s="1"/>
  <c r="AT755" i="1" s="1"/>
  <c r="AD754" i="1"/>
  <c r="AE754" i="1" s="1"/>
  <c r="AT754" i="1" s="1"/>
  <c r="AD753" i="1"/>
  <c r="AE753" i="1" s="1"/>
  <c r="AT753" i="1" s="1"/>
  <c r="AD752" i="1"/>
  <c r="AE752" i="1" s="1"/>
  <c r="AT752" i="1" s="1"/>
  <c r="AD751" i="1"/>
  <c r="AE751" i="1" s="1"/>
  <c r="AT751" i="1" s="1"/>
  <c r="AD750" i="1"/>
  <c r="AE750" i="1" s="1"/>
  <c r="AT750" i="1" s="1"/>
  <c r="AD749" i="1"/>
  <c r="AE749" i="1" s="1"/>
  <c r="AT749" i="1" s="1"/>
  <c r="AD748" i="1"/>
  <c r="AE748" i="1" s="1"/>
  <c r="AT748" i="1" s="1"/>
  <c r="AD747" i="1"/>
  <c r="AE747" i="1" s="1"/>
  <c r="AT747" i="1" s="1"/>
  <c r="AD746" i="1"/>
  <c r="AE746" i="1" s="1"/>
  <c r="AT746" i="1" s="1"/>
  <c r="AD745" i="1"/>
  <c r="AE745" i="1" s="1"/>
  <c r="AT745" i="1" s="1"/>
  <c r="AD744" i="1"/>
  <c r="AE744" i="1" s="1"/>
  <c r="AT744" i="1" s="1"/>
  <c r="AD743" i="1"/>
  <c r="AE743" i="1" s="1"/>
  <c r="AT743" i="1" s="1"/>
  <c r="AD742" i="1"/>
  <c r="AE742" i="1" s="1"/>
  <c r="AT742" i="1" s="1"/>
  <c r="AD741" i="1"/>
  <c r="AE741" i="1" s="1"/>
  <c r="AT741" i="1" s="1"/>
  <c r="AD740" i="1"/>
  <c r="AE740" i="1" s="1"/>
  <c r="AT740" i="1" s="1"/>
  <c r="AD739" i="1"/>
  <c r="AE739" i="1" s="1"/>
  <c r="AT739" i="1" s="1"/>
  <c r="AD738" i="1"/>
  <c r="AE738" i="1" s="1"/>
  <c r="AT738" i="1" s="1"/>
  <c r="AD737" i="1"/>
  <c r="AE737" i="1" s="1"/>
  <c r="AT737" i="1" s="1"/>
  <c r="AD736" i="1"/>
  <c r="AE736" i="1" s="1"/>
  <c r="AT736" i="1" s="1"/>
  <c r="AD735" i="1"/>
  <c r="AE735" i="1" s="1"/>
  <c r="AT735" i="1" s="1"/>
  <c r="AD734" i="1"/>
  <c r="AE734" i="1" s="1"/>
  <c r="AT734" i="1" s="1"/>
  <c r="AD733" i="1"/>
  <c r="AE733" i="1" s="1"/>
  <c r="AT733" i="1" s="1"/>
  <c r="AD732" i="1"/>
  <c r="AE732" i="1" s="1"/>
  <c r="AT732" i="1" s="1"/>
  <c r="AD731" i="1"/>
  <c r="AE731" i="1" s="1"/>
  <c r="AT731" i="1" s="1"/>
  <c r="AD730" i="1"/>
  <c r="AE730" i="1" s="1"/>
  <c r="AT730" i="1" s="1"/>
  <c r="AD729" i="1"/>
  <c r="AE729" i="1" s="1"/>
  <c r="AT729" i="1" s="1"/>
  <c r="AD728" i="1"/>
  <c r="AE728" i="1" s="1"/>
  <c r="AT728" i="1" s="1"/>
  <c r="AD727" i="1"/>
  <c r="AE727" i="1" s="1"/>
  <c r="AT727" i="1" s="1"/>
  <c r="AD726" i="1"/>
  <c r="AE726" i="1" s="1"/>
  <c r="AT726" i="1" s="1"/>
  <c r="AD725" i="1"/>
  <c r="AE725" i="1" s="1"/>
  <c r="AT725" i="1" s="1"/>
  <c r="AD724" i="1"/>
  <c r="AE724" i="1" s="1"/>
  <c r="AT724" i="1" s="1"/>
  <c r="AD723" i="1"/>
  <c r="AE723" i="1" s="1"/>
  <c r="AT723" i="1" s="1"/>
  <c r="AD722" i="1"/>
  <c r="AE722" i="1" s="1"/>
  <c r="AT722" i="1" s="1"/>
  <c r="AD721" i="1"/>
  <c r="AE721" i="1" s="1"/>
  <c r="AT721" i="1" s="1"/>
  <c r="AD720" i="1"/>
  <c r="AE720" i="1" s="1"/>
  <c r="AT720" i="1" s="1"/>
  <c r="AD719" i="1"/>
  <c r="AE719" i="1" s="1"/>
  <c r="AT719" i="1" s="1"/>
  <c r="AD718" i="1"/>
  <c r="AE718" i="1" s="1"/>
  <c r="AT718" i="1" s="1"/>
  <c r="AD717" i="1"/>
  <c r="AE717" i="1" s="1"/>
  <c r="AT717" i="1" s="1"/>
  <c r="AD716" i="1"/>
  <c r="AE716" i="1" s="1"/>
  <c r="AT716" i="1" s="1"/>
  <c r="AD715" i="1"/>
  <c r="AE715" i="1" s="1"/>
  <c r="AT715" i="1" s="1"/>
  <c r="AD714" i="1"/>
  <c r="AE714" i="1" s="1"/>
  <c r="AT714" i="1" s="1"/>
  <c r="AD713" i="1"/>
  <c r="AE713" i="1" s="1"/>
  <c r="AT713" i="1" s="1"/>
  <c r="AD712" i="1"/>
  <c r="AE712" i="1" s="1"/>
  <c r="AT712" i="1" s="1"/>
  <c r="AD711" i="1"/>
  <c r="AE711" i="1" s="1"/>
  <c r="AT711" i="1" s="1"/>
  <c r="AD710" i="1"/>
  <c r="AE710" i="1" s="1"/>
  <c r="AT710" i="1" s="1"/>
  <c r="AD709" i="1"/>
  <c r="AE709" i="1" s="1"/>
  <c r="AT709" i="1" s="1"/>
  <c r="AD708" i="1"/>
  <c r="AE708" i="1" s="1"/>
  <c r="AT708" i="1" s="1"/>
  <c r="AD707" i="1"/>
  <c r="AE707" i="1" s="1"/>
  <c r="AT707" i="1" s="1"/>
  <c r="AD706" i="1"/>
  <c r="AE706" i="1" s="1"/>
  <c r="AT706" i="1" s="1"/>
  <c r="AD705" i="1"/>
  <c r="AE705" i="1" s="1"/>
  <c r="AT705" i="1" s="1"/>
  <c r="AD704" i="1"/>
  <c r="AE704" i="1" s="1"/>
  <c r="AT704" i="1" s="1"/>
  <c r="AD703" i="1"/>
  <c r="AE703" i="1" s="1"/>
  <c r="AT703" i="1" s="1"/>
  <c r="AD702" i="1"/>
  <c r="AE702" i="1" s="1"/>
  <c r="AT702" i="1" s="1"/>
  <c r="AD701" i="1"/>
  <c r="AE701" i="1" s="1"/>
  <c r="AT701" i="1" s="1"/>
  <c r="AD700" i="1"/>
  <c r="AE700" i="1" s="1"/>
  <c r="AT700" i="1" s="1"/>
  <c r="AD699" i="1"/>
  <c r="AE699" i="1" s="1"/>
  <c r="AT699" i="1" s="1"/>
  <c r="AD698" i="1"/>
  <c r="AE698" i="1" s="1"/>
  <c r="AT698" i="1" s="1"/>
  <c r="AD697" i="1"/>
  <c r="AE697" i="1" s="1"/>
  <c r="AT697" i="1" s="1"/>
  <c r="AD696" i="1"/>
  <c r="AE696" i="1" s="1"/>
  <c r="AT696" i="1" s="1"/>
  <c r="AD695" i="1"/>
  <c r="AE695" i="1" s="1"/>
  <c r="AT695" i="1" s="1"/>
  <c r="AD694" i="1"/>
  <c r="AE694" i="1" s="1"/>
  <c r="AT694" i="1" s="1"/>
  <c r="AD693" i="1"/>
  <c r="AE693" i="1" s="1"/>
  <c r="AT693" i="1" s="1"/>
  <c r="AD692" i="1"/>
  <c r="AE692" i="1" s="1"/>
  <c r="AT692" i="1" s="1"/>
  <c r="AD691" i="1"/>
  <c r="AE691" i="1" s="1"/>
  <c r="AT691" i="1" s="1"/>
  <c r="AD690" i="1"/>
  <c r="AE690" i="1" s="1"/>
  <c r="AT690" i="1" s="1"/>
  <c r="AD689" i="1"/>
  <c r="AE689" i="1" s="1"/>
  <c r="AT689" i="1" s="1"/>
  <c r="AD688" i="1"/>
  <c r="AE688" i="1" s="1"/>
  <c r="AT688" i="1" s="1"/>
  <c r="AD687" i="1"/>
  <c r="AE687" i="1" s="1"/>
  <c r="AT687" i="1" s="1"/>
  <c r="AD686" i="1"/>
  <c r="AE686" i="1" s="1"/>
  <c r="AT686" i="1" s="1"/>
  <c r="AD685" i="1"/>
  <c r="AE685" i="1" s="1"/>
  <c r="AT685" i="1" s="1"/>
  <c r="AD684" i="1"/>
  <c r="AE684" i="1" s="1"/>
  <c r="AT684" i="1" s="1"/>
  <c r="AD683" i="1"/>
  <c r="AE683" i="1" s="1"/>
  <c r="AT683" i="1" s="1"/>
  <c r="AD682" i="1"/>
  <c r="AE682" i="1" s="1"/>
  <c r="AT682" i="1" s="1"/>
  <c r="AD681" i="1"/>
  <c r="AE681" i="1" s="1"/>
  <c r="AT681" i="1" s="1"/>
  <c r="AD680" i="1"/>
  <c r="AE680" i="1" s="1"/>
  <c r="AT680" i="1" s="1"/>
  <c r="AD679" i="1"/>
  <c r="AE679" i="1" s="1"/>
  <c r="AT679" i="1" s="1"/>
  <c r="AD678" i="1"/>
  <c r="AE678" i="1" s="1"/>
  <c r="AT678" i="1" s="1"/>
  <c r="AD677" i="1"/>
  <c r="AE677" i="1" s="1"/>
  <c r="AT677" i="1" s="1"/>
  <c r="AD676" i="1"/>
  <c r="AE676" i="1" s="1"/>
  <c r="AT676" i="1" s="1"/>
  <c r="AD675" i="1"/>
  <c r="AE675" i="1" s="1"/>
  <c r="AT675" i="1" s="1"/>
  <c r="AD674" i="1"/>
  <c r="AE674" i="1" s="1"/>
  <c r="AT674" i="1" s="1"/>
  <c r="AD673" i="1"/>
  <c r="AE673" i="1" s="1"/>
  <c r="AT673" i="1" s="1"/>
  <c r="AD672" i="1"/>
  <c r="AE672" i="1" s="1"/>
  <c r="AT672" i="1" s="1"/>
  <c r="AD671" i="1"/>
  <c r="AE671" i="1" s="1"/>
  <c r="AT671" i="1" s="1"/>
  <c r="AD670" i="1"/>
  <c r="AE670" i="1" s="1"/>
  <c r="AT670" i="1" s="1"/>
  <c r="AD669" i="1"/>
  <c r="AE669" i="1" s="1"/>
  <c r="AT669" i="1" s="1"/>
  <c r="AD668" i="1"/>
  <c r="AE668" i="1" s="1"/>
  <c r="AT668" i="1" s="1"/>
  <c r="AD667" i="1"/>
  <c r="AE667" i="1" s="1"/>
  <c r="AT667" i="1" s="1"/>
  <c r="AD666" i="1"/>
  <c r="AE666" i="1" s="1"/>
  <c r="AT666" i="1" s="1"/>
  <c r="AD665" i="1"/>
  <c r="AE665" i="1" s="1"/>
  <c r="AT665" i="1" s="1"/>
  <c r="AD664" i="1"/>
  <c r="AE664" i="1" s="1"/>
  <c r="AT664" i="1" s="1"/>
  <c r="AD663" i="1"/>
  <c r="AE663" i="1" s="1"/>
  <c r="AT663" i="1" s="1"/>
  <c r="AD662" i="1"/>
  <c r="AE662" i="1" s="1"/>
  <c r="AT662" i="1" s="1"/>
  <c r="AD661" i="1"/>
  <c r="AE661" i="1" s="1"/>
  <c r="AT661" i="1" s="1"/>
  <c r="AD660" i="1"/>
  <c r="AE660" i="1" s="1"/>
  <c r="AT660" i="1" s="1"/>
  <c r="AD659" i="1"/>
  <c r="AE659" i="1" s="1"/>
  <c r="AT659" i="1" s="1"/>
  <c r="AD658" i="1"/>
  <c r="AE658" i="1" s="1"/>
  <c r="AT658" i="1" s="1"/>
  <c r="AD657" i="1"/>
  <c r="AE657" i="1" s="1"/>
  <c r="AT657" i="1" s="1"/>
  <c r="AD656" i="1"/>
  <c r="AE656" i="1" s="1"/>
  <c r="AT656" i="1" s="1"/>
  <c r="AD655" i="1"/>
  <c r="AE655" i="1" s="1"/>
  <c r="AT655" i="1" s="1"/>
  <c r="AD654" i="1"/>
  <c r="AE654" i="1" s="1"/>
  <c r="AT654" i="1" s="1"/>
  <c r="AD653" i="1"/>
  <c r="AE653" i="1" s="1"/>
  <c r="AT653" i="1" s="1"/>
  <c r="AD652" i="1"/>
  <c r="AE652" i="1" s="1"/>
  <c r="AT652" i="1" s="1"/>
  <c r="AD651" i="1"/>
  <c r="AE651" i="1" s="1"/>
  <c r="AT651" i="1" s="1"/>
  <c r="AD650" i="1"/>
  <c r="AE650" i="1" s="1"/>
  <c r="AT650" i="1" s="1"/>
  <c r="AD649" i="1"/>
  <c r="AE649" i="1" s="1"/>
  <c r="AT649" i="1" s="1"/>
  <c r="AD648" i="1"/>
  <c r="AE648" i="1" s="1"/>
  <c r="AT648" i="1" s="1"/>
  <c r="AD647" i="1"/>
  <c r="AE647" i="1" s="1"/>
  <c r="AT647" i="1" s="1"/>
  <c r="AD646" i="1"/>
  <c r="AE646" i="1" s="1"/>
  <c r="AT646" i="1" s="1"/>
  <c r="AD645" i="1"/>
  <c r="AE645" i="1" s="1"/>
  <c r="AT645" i="1" s="1"/>
  <c r="AD644" i="1"/>
  <c r="AE644" i="1" s="1"/>
  <c r="AT644" i="1" s="1"/>
  <c r="AD643" i="1"/>
  <c r="AE643" i="1" s="1"/>
  <c r="AT643" i="1" s="1"/>
  <c r="AD642" i="1"/>
  <c r="AE642" i="1" s="1"/>
  <c r="AT642" i="1" s="1"/>
  <c r="AD641" i="1"/>
  <c r="AE641" i="1" s="1"/>
  <c r="AT641" i="1" s="1"/>
  <c r="AD640" i="1"/>
  <c r="AE640" i="1" s="1"/>
  <c r="AT640" i="1" s="1"/>
  <c r="AD639" i="1"/>
  <c r="AE639" i="1" s="1"/>
  <c r="AT639" i="1" s="1"/>
  <c r="AD638" i="1"/>
  <c r="AE638" i="1" s="1"/>
  <c r="AT638" i="1" s="1"/>
  <c r="AD637" i="1"/>
  <c r="AE637" i="1" s="1"/>
  <c r="AT637" i="1" s="1"/>
  <c r="AD636" i="1"/>
  <c r="AE636" i="1" s="1"/>
  <c r="AT636" i="1" s="1"/>
  <c r="AD635" i="1"/>
  <c r="AE635" i="1" s="1"/>
  <c r="AT635" i="1" s="1"/>
  <c r="AD634" i="1"/>
  <c r="AE634" i="1" s="1"/>
  <c r="AT634" i="1" s="1"/>
  <c r="AD633" i="1"/>
  <c r="AE633" i="1" s="1"/>
  <c r="AT633" i="1" s="1"/>
  <c r="AD632" i="1"/>
  <c r="AE632" i="1" s="1"/>
  <c r="AT632" i="1" s="1"/>
  <c r="AD631" i="1"/>
  <c r="AE631" i="1" s="1"/>
  <c r="AT631" i="1" s="1"/>
  <c r="AD630" i="1"/>
  <c r="AE630" i="1" s="1"/>
  <c r="AT630" i="1" s="1"/>
  <c r="AD629" i="1"/>
  <c r="AE629" i="1" s="1"/>
  <c r="AT629" i="1" s="1"/>
  <c r="AD628" i="1"/>
  <c r="AE628" i="1" s="1"/>
  <c r="AT628" i="1" s="1"/>
  <c r="AD627" i="1"/>
  <c r="AE627" i="1" s="1"/>
  <c r="AT627" i="1" s="1"/>
  <c r="AD626" i="1"/>
  <c r="AE626" i="1" s="1"/>
  <c r="AT626" i="1" s="1"/>
  <c r="AD625" i="1"/>
  <c r="AE625" i="1" s="1"/>
  <c r="AT625" i="1" s="1"/>
  <c r="AD624" i="1"/>
  <c r="AE624" i="1" s="1"/>
  <c r="AT624" i="1" s="1"/>
  <c r="AD623" i="1"/>
  <c r="AE623" i="1" s="1"/>
  <c r="AT623" i="1" s="1"/>
  <c r="AD622" i="1"/>
  <c r="AE622" i="1" s="1"/>
  <c r="AT622" i="1" s="1"/>
  <c r="AD621" i="1"/>
  <c r="AE621" i="1" s="1"/>
  <c r="AT621" i="1" s="1"/>
  <c r="AD620" i="1"/>
  <c r="AE620" i="1" s="1"/>
  <c r="AT620" i="1" s="1"/>
  <c r="AD619" i="1"/>
  <c r="AE619" i="1" s="1"/>
  <c r="AT619" i="1" s="1"/>
  <c r="AD618" i="1"/>
  <c r="AE618" i="1" s="1"/>
  <c r="AT618" i="1" s="1"/>
  <c r="AD617" i="1"/>
  <c r="AE617" i="1" s="1"/>
  <c r="AT617" i="1" s="1"/>
  <c r="AD616" i="1"/>
  <c r="AE616" i="1" s="1"/>
  <c r="AT616" i="1" s="1"/>
  <c r="AD615" i="1"/>
  <c r="AE615" i="1" s="1"/>
  <c r="AT615" i="1" s="1"/>
  <c r="AD614" i="1"/>
  <c r="AE614" i="1" s="1"/>
  <c r="AT614" i="1" s="1"/>
  <c r="AD613" i="1"/>
  <c r="AE613" i="1" s="1"/>
  <c r="AT613" i="1" s="1"/>
  <c r="AD612" i="1"/>
  <c r="AE612" i="1" s="1"/>
  <c r="AT612" i="1" s="1"/>
  <c r="AD611" i="1"/>
  <c r="AE611" i="1" s="1"/>
  <c r="AT611" i="1" s="1"/>
  <c r="AD610" i="1"/>
  <c r="AE610" i="1" s="1"/>
  <c r="AT610" i="1" s="1"/>
  <c r="AD609" i="1"/>
  <c r="AE609" i="1" s="1"/>
  <c r="AT609" i="1" s="1"/>
  <c r="AD608" i="1"/>
  <c r="AE608" i="1" s="1"/>
  <c r="AT608" i="1" s="1"/>
  <c r="AD607" i="1"/>
  <c r="AE607" i="1" s="1"/>
  <c r="AT607" i="1" s="1"/>
  <c r="AD606" i="1"/>
  <c r="AE606" i="1" s="1"/>
  <c r="AT606" i="1" s="1"/>
  <c r="AD605" i="1"/>
  <c r="AE605" i="1" s="1"/>
  <c r="AT605" i="1" s="1"/>
  <c r="AD604" i="1"/>
  <c r="AE604" i="1" s="1"/>
  <c r="AT604" i="1" s="1"/>
  <c r="AD603" i="1"/>
  <c r="AE603" i="1" s="1"/>
  <c r="AT603" i="1" s="1"/>
  <c r="AD602" i="1"/>
  <c r="AE602" i="1" s="1"/>
  <c r="AT602" i="1" s="1"/>
  <c r="AD601" i="1"/>
  <c r="AE601" i="1" s="1"/>
  <c r="AT601" i="1" s="1"/>
  <c r="AD600" i="1"/>
  <c r="AE600" i="1" s="1"/>
  <c r="AT600" i="1" s="1"/>
  <c r="AD599" i="1"/>
  <c r="AE599" i="1" s="1"/>
  <c r="AT599" i="1" s="1"/>
  <c r="AD598" i="1"/>
  <c r="AE598" i="1" s="1"/>
  <c r="AT598" i="1" s="1"/>
  <c r="AD597" i="1"/>
  <c r="AE597" i="1" s="1"/>
  <c r="AT597" i="1" s="1"/>
  <c r="AD596" i="1"/>
  <c r="AE596" i="1" s="1"/>
  <c r="AT596" i="1" s="1"/>
  <c r="AD595" i="1"/>
  <c r="AE595" i="1" s="1"/>
  <c r="AT595" i="1" s="1"/>
  <c r="AD594" i="1"/>
  <c r="AE594" i="1" s="1"/>
  <c r="AT594" i="1" s="1"/>
  <c r="AD593" i="1"/>
  <c r="AE593" i="1" s="1"/>
  <c r="AT593" i="1" s="1"/>
  <c r="AD592" i="1"/>
  <c r="AE592" i="1" s="1"/>
  <c r="AT592" i="1" s="1"/>
  <c r="AD591" i="1"/>
  <c r="AE591" i="1" s="1"/>
  <c r="AT591" i="1" s="1"/>
  <c r="AD590" i="1"/>
  <c r="AE590" i="1" s="1"/>
  <c r="AT590" i="1" s="1"/>
  <c r="AD589" i="1"/>
  <c r="AE589" i="1" s="1"/>
  <c r="AT589" i="1" s="1"/>
  <c r="AD588" i="1"/>
  <c r="AE588" i="1" s="1"/>
  <c r="AT588" i="1" s="1"/>
  <c r="AD587" i="1"/>
  <c r="AE587" i="1" s="1"/>
  <c r="AT587" i="1" s="1"/>
  <c r="AD586" i="1"/>
  <c r="AE586" i="1" s="1"/>
  <c r="AT586" i="1" s="1"/>
  <c r="AD585" i="1"/>
  <c r="AE585" i="1" s="1"/>
  <c r="AT585" i="1" s="1"/>
  <c r="AD584" i="1"/>
  <c r="AE584" i="1" s="1"/>
  <c r="AT584" i="1" s="1"/>
  <c r="AD583" i="1"/>
  <c r="AE583" i="1" s="1"/>
  <c r="AT583" i="1" s="1"/>
  <c r="AD582" i="1"/>
  <c r="AE582" i="1" s="1"/>
  <c r="AT582" i="1" s="1"/>
  <c r="AD581" i="1"/>
  <c r="AE581" i="1" s="1"/>
  <c r="AT581" i="1" s="1"/>
  <c r="AD580" i="1"/>
  <c r="AE580" i="1" s="1"/>
  <c r="AT580" i="1" s="1"/>
  <c r="AD579" i="1"/>
  <c r="AE579" i="1" s="1"/>
  <c r="AT579" i="1" s="1"/>
  <c r="AD578" i="1"/>
  <c r="AE578" i="1" s="1"/>
  <c r="AT578" i="1" s="1"/>
  <c r="AD577" i="1"/>
  <c r="AE577" i="1" s="1"/>
  <c r="AT577" i="1" s="1"/>
  <c r="AD576" i="1"/>
  <c r="AE576" i="1" s="1"/>
  <c r="AT576" i="1" s="1"/>
  <c r="AD575" i="1"/>
  <c r="AE575" i="1" s="1"/>
  <c r="AT575" i="1" s="1"/>
  <c r="AD574" i="1"/>
  <c r="AE574" i="1" s="1"/>
  <c r="AT574" i="1" s="1"/>
  <c r="AD573" i="1"/>
  <c r="AE573" i="1" s="1"/>
  <c r="AT573" i="1" s="1"/>
  <c r="AD572" i="1"/>
  <c r="AE572" i="1" s="1"/>
  <c r="AT572" i="1" s="1"/>
  <c r="AD571" i="1"/>
  <c r="AE571" i="1" s="1"/>
  <c r="AT571" i="1" s="1"/>
  <c r="AD570" i="1"/>
  <c r="AE570" i="1" s="1"/>
  <c r="AT570" i="1" s="1"/>
  <c r="AD569" i="1"/>
  <c r="AE569" i="1" s="1"/>
  <c r="AT569" i="1" s="1"/>
  <c r="AD568" i="1"/>
  <c r="AE568" i="1" s="1"/>
  <c r="AT568" i="1" s="1"/>
  <c r="AD567" i="1"/>
  <c r="AE567" i="1" s="1"/>
  <c r="AT567" i="1" s="1"/>
  <c r="AD566" i="1"/>
  <c r="AE566" i="1" s="1"/>
  <c r="AT566" i="1" s="1"/>
  <c r="AD565" i="1"/>
  <c r="AE565" i="1" s="1"/>
  <c r="AT565" i="1" s="1"/>
  <c r="AD564" i="1"/>
  <c r="AE564" i="1" s="1"/>
  <c r="AT564" i="1" s="1"/>
  <c r="AD563" i="1"/>
  <c r="AE563" i="1" s="1"/>
  <c r="AT563" i="1" s="1"/>
  <c r="AD562" i="1"/>
  <c r="AE562" i="1" s="1"/>
  <c r="AT562" i="1" s="1"/>
  <c r="AD561" i="1"/>
  <c r="AE561" i="1" s="1"/>
  <c r="AT561" i="1" s="1"/>
  <c r="AD560" i="1"/>
  <c r="AE560" i="1" s="1"/>
  <c r="AT560" i="1" s="1"/>
  <c r="AD559" i="1"/>
  <c r="AE559" i="1" s="1"/>
  <c r="AT559" i="1" s="1"/>
  <c r="AD558" i="1"/>
  <c r="AE558" i="1" s="1"/>
  <c r="AT558" i="1" s="1"/>
  <c r="AD557" i="1"/>
  <c r="AE557" i="1" s="1"/>
  <c r="AT557" i="1" s="1"/>
  <c r="AD556" i="1"/>
  <c r="AE556" i="1" s="1"/>
  <c r="AT556" i="1" s="1"/>
  <c r="AD555" i="1"/>
  <c r="AE555" i="1" s="1"/>
  <c r="AT555" i="1" s="1"/>
  <c r="AD554" i="1"/>
  <c r="AE554" i="1" s="1"/>
  <c r="AT554" i="1" s="1"/>
  <c r="AD553" i="1"/>
  <c r="AE553" i="1" s="1"/>
  <c r="AT553" i="1" s="1"/>
  <c r="AD552" i="1"/>
  <c r="AE552" i="1" s="1"/>
  <c r="AT552" i="1" s="1"/>
  <c r="AD551" i="1"/>
  <c r="AE551" i="1" s="1"/>
  <c r="AT551" i="1" s="1"/>
  <c r="AD550" i="1"/>
  <c r="AE550" i="1" s="1"/>
  <c r="AT550" i="1" s="1"/>
  <c r="AD549" i="1"/>
  <c r="AE549" i="1" s="1"/>
  <c r="AT549" i="1" s="1"/>
  <c r="AD548" i="1"/>
  <c r="AE548" i="1" s="1"/>
  <c r="AT548" i="1" s="1"/>
  <c r="AD547" i="1"/>
  <c r="AE547" i="1" s="1"/>
  <c r="AT547" i="1" s="1"/>
  <c r="AD546" i="1"/>
  <c r="AE546" i="1" s="1"/>
  <c r="AT546" i="1" s="1"/>
  <c r="AD545" i="1"/>
  <c r="AE545" i="1" s="1"/>
  <c r="AT545" i="1" s="1"/>
  <c r="AD544" i="1"/>
  <c r="AE544" i="1" s="1"/>
  <c r="AT544" i="1" s="1"/>
  <c r="AD543" i="1"/>
  <c r="AE543" i="1" s="1"/>
  <c r="AT543" i="1" s="1"/>
  <c r="AD542" i="1"/>
  <c r="AE542" i="1" s="1"/>
  <c r="AT542" i="1" s="1"/>
  <c r="AD541" i="1"/>
  <c r="AE541" i="1" s="1"/>
  <c r="AT541" i="1" s="1"/>
  <c r="AD540" i="1"/>
  <c r="AE540" i="1" s="1"/>
  <c r="AT540" i="1" s="1"/>
  <c r="AD539" i="1"/>
  <c r="AE539" i="1" s="1"/>
  <c r="AT539" i="1" s="1"/>
  <c r="AD538" i="1"/>
  <c r="AE538" i="1" s="1"/>
  <c r="AT538" i="1" s="1"/>
  <c r="AD537" i="1"/>
  <c r="AE537" i="1" s="1"/>
  <c r="AT537" i="1" s="1"/>
  <c r="AD536" i="1"/>
  <c r="AE536" i="1" s="1"/>
  <c r="AT536" i="1" s="1"/>
  <c r="AD535" i="1"/>
  <c r="AE535" i="1" s="1"/>
  <c r="AT535" i="1" s="1"/>
  <c r="AD534" i="1"/>
  <c r="AE534" i="1" s="1"/>
  <c r="AT534" i="1" s="1"/>
  <c r="AD533" i="1"/>
  <c r="AE533" i="1" s="1"/>
  <c r="AT533" i="1" s="1"/>
  <c r="AD532" i="1"/>
  <c r="AE532" i="1" s="1"/>
  <c r="AT532" i="1" s="1"/>
  <c r="AD531" i="1"/>
  <c r="AE531" i="1" s="1"/>
  <c r="AT531" i="1" s="1"/>
  <c r="AD530" i="1"/>
  <c r="AE530" i="1" s="1"/>
  <c r="AT530" i="1" s="1"/>
  <c r="AD529" i="1"/>
  <c r="AE529" i="1" s="1"/>
  <c r="AT529" i="1" s="1"/>
  <c r="AD528" i="1"/>
  <c r="AE528" i="1" s="1"/>
  <c r="AT528" i="1" s="1"/>
  <c r="AD527" i="1"/>
  <c r="AE527" i="1" s="1"/>
  <c r="AT527" i="1" s="1"/>
  <c r="AD526" i="1"/>
  <c r="AE526" i="1" s="1"/>
  <c r="AT526" i="1" s="1"/>
  <c r="AD525" i="1"/>
  <c r="AE525" i="1" s="1"/>
  <c r="AT525" i="1" s="1"/>
  <c r="AD524" i="1"/>
  <c r="AE524" i="1" s="1"/>
  <c r="AT524" i="1" s="1"/>
  <c r="AD523" i="1"/>
  <c r="AE523" i="1" s="1"/>
  <c r="AT523" i="1" s="1"/>
  <c r="AD522" i="1"/>
  <c r="AE522" i="1" s="1"/>
  <c r="AT522" i="1" s="1"/>
  <c r="AD521" i="1"/>
  <c r="AE521" i="1" s="1"/>
  <c r="AT521" i="1" s="1"/>
  <c r="AD520" i="1"/>
  <c r="AE520" i="1" s="1"/>
  <c r="AT520" i="1" s="1"/>
  <c r="AD519" i="1"/>
  <c r="AE519" i="1" s="1"/>
  <c r="AT519" i="1" s="1"/>
  <c r="AD518" i="1"/>
  <c r="AE518" i="1" s="1"/>
  <c r="AT518" i="1" s="1"/>
  <c r="AD517" i="1"/>
  <c r="AE517" i="1" s="1"/>
  <c r="AT517" i="1" s="1"/>
  <c r="AD516" i="1"/>
  <c r="AE516" i="1" s="1"/>
  <c r="AT516" i="1" s="1"/>
  <c r="AD515" i="1"/>
  <c r="AE515" i="1" s="1"/>
  <c r="AT515" i="1" s="1"/>
  <c r="AD514" i="1"/>
  <c r="AE514" i="1" s="1"/>
  <c r="AT514" i="1" s="1"/>
  <c r="AD513" i="1"/>
  <c r="AE513" i="1" s="1"/>
  <c r="AT513" i="1" s="1"/>
  <c r="AD512" i="1"/>
  <c r="AE512" i="1" s="1"/>
  <c r="AT512" i="1" s="1"/>
  <c r="AD511" i="1"/>
  <c r="AE511" i="1" s="1"/>
  <c r="AT511" i="1" s="1"/>
  <c r="AD510" i="1"/>
  <c r="AE510" i="1" s="1"/>
  <c r="AT510" i="1" s="1"/>
  <c r="AD509" i="1"/>
  <c r="AE509" i="1" s="1"/>
  <c r="AT509" i="1" s="1"/>
  <c r="AD508" i="1"/>
  <c r="AE508" i="1" s="1"/>
  <c r="AT508" i="1" s="1"/>
  <c r="AD507" i="1"/>
  <c r="AE507" i="1" s="1"/>
  <c r="AT507" i="1" s="1"/>
  <c r="AD506" i="1"/>
  <c r="AE506" i="1" s="1"/>
  <c r="AT506" i="1" s="1"/>
  <c r="AD505" i="1"/>
  <c r="AE505" i="1" s="1"/>
  <c r="AT505" i="1" s="1"/>
  <c r="AD504" i="1"/>
  <c r="AE504" i="1" s="1"/>
  <c r="AT504" i="1" s="1"/>
  <c r="AD503" i="1"/>
  <c r="AE503" i="1" s="1"/>
  <c r="AT503" i="1" s="1"/>
  <c r="AD502" i="1"/>
  <c r="AE502" i="1" s="1"/>
  <c r="AT502" i="1" s="1"/>
  <c r="AD501" i="1"/>
  <c r="AE501" i="1" s="1"/>
  <c r="AT501" i="1" s="1"/>
  <c r="AD500" i="1"/>
  <c r="AE500" i="1" s="1"/>
  <c r="AT500" i="1" s="1"/>
  <c r="AD499" i="1"/>
  <c r="AE499" i="1" s="1"/>
  <c r="AT499" i="1" s="1"/>
  <c r="AD498" i="1"/>
  <c r="AE498" i="1" s="1"/>
  <c r="AT498" i="1" s="1"/>
  <c r="AD497" i="1"/>
  <c r="AE497" i="1" s="1"/>
  <c r="AT497" i="1" s="1"/>
  <c r="AD496" i="1"/>
  <c r="AE496" i="1" s="1"/>
  <c r="AT496" i="1" s="1"/>
  <c r="AD495" i="1"/>
  <c r="AE495" i="1" s="1"/>
  <c r="AT495" i="1" s="1"/>
  <c r="AD494" i="1"/>
  <c r="AE494" i="1" s="1"/>
  <c r="AT494" i="1" s="1"/>
  <c r="AD493" i="1"/>
  <c r="AE493" i="1" s="1"/>
  <c r="AT493" i="1" s="1"/>
  <c r="AD492" i="1"/>
  <c r="AE492" i="1" s="1"/>
  <c r="AT492" i="1" s="1"/>
  <c r="AD491" i="1"/>
  <c r="AE491" i="1" s="1"/>
  <c r="AT491" i="1" s="1"/>
  <c r="AD490" i="1"/>
  <c r="AE490" i="1" s="1"/>
  <c r="AT490" i="1" s="1"/>
  <c r="AD489" i="1"/>
  <c r="AE489" i="1" s="1"/>
  <c r="AT489" i="1" s="1"/>
  <c r="AD488" i="1"/>
  <c r="AE488" i="1" s="1"/>
  <c r="AT488" i="1" s="1"/>
  <c r="AD487" i="1"/>
  <c r="AE487" i="1" s="1"/>
  <c r="AT487" i="1" s="1"/>
  <c r="AD486" i="1"/>
  <c r="AE486" i="1" s="1"/>
  <c r="AT486" i="1" s="1"/>
  <c r="AD485" i="1"/>
  <c r="AE485" i="1" s="1"/>
  <c r="AT485" i="1" s="1"/>
  <c r="AD484" i="1"/>
  <c r="AE484" i="1" s="1"/>
  <c r="AT484" i="1" s="1"/>
  <c r="AD483" i="1"/>
  <c r="AE483" i="1" s="1"/>
  <c r="AT483" i="1" s="1"/>
  <c r="AD482" i="1"/>
  <c r="AE482" i="1" s="1"/>
  <c r="AT482" i="1" s="1"/>
  <c r="AD481" i="1"/>
  <c r="AE481" i="1" s="1"/>
  <c r="AT481" i="1" s="1"/>
  <c r="AD480" i="1"/>
  <c r="AE480" i="1" s="1"/>
  <c r="AT480" i="1" s="1"/>
  <c r="AD479" i="1"/>
  <c r="AE479" i="1" s="1"/>
  <c r="AT479" i="1" s="1"/>
  <c r="AD478" i="1"/>
  <c r="AE478" i="1" s="1"/>
  <c r="AT478" i="1" s="1"/>
  <c r="AD477" i="1"/>
  <c r="AE477" i="1" s="1"/>
  <c r="AT477" i="1" s="1"/>
  <c r="AD476" i="1"/>
  <c r="AE476" i="1" s="1"/>
  <c r="AT476" i="1" s="1"/>
  <c r="AD475" i="1"/>
  <c r="AE475" i="1" s="1"/>
  <c r="AT475" i="1" s="1"/>
  <c r="AD474" i="1"/>
  <c r="AE474" i="1" s="1"/>
  <c r="AT474" i="1" s="1"/>
  <c r="AD473" i="1"/>
  <c r="AE473" i="1" s="1"/>
  <c r="AT473" i="1" s="1"/>
  <c r="AD472" i="1"/>
  <c r="AE472" i="1" s="1"/>
  <c r="AT472" i="1" s="1"/>
  <c r="AD471" i="1"/>
  <c r="AE471" i="1" s="1"/>
  <c r="AT471" i="1" s="1"/>
  <c r="AD470" i="1"/>
  <c r="AE470" i="1" s="1"/>
  <c r="AT470" i="1" s="1"/>
  <c r="AD469" i="1"/>
  <c r="AE469" i="1" s="1"/>
  <c r="AT469" i="1" s="1"/>
  <c r="AD468" i="1"/>
  <c r="AE468" i="1" s="1"/>
  <c r="AT468" i="1" s="1"/>
  <c r="AD467" i="1"/>
  <c r="AE467" i="1" s="1"/>
  <c r="AT467" i="1" s="1"/>
  <c r="AD466" i="1"/>
  <c r="AE466" i="1" s="1"/>
  <c r="AT466" i="1" s="1"/>
  <c r="AD465" i="1"/>
  <c r="AE465" i="1" s="1"/>
  <c r="AT465" i="1" s="1"/>
  <c r="AD464" i="1"/>
  <c r="AE464" i="1" s="1"/>
  <c r="AT464" i="1" s="1"/>
  <c r="AD463" i="1"/>
  <c r="AE463" i="1" s="1"/>
  <c r="AT463" i="1" s="1"/>
  <c r="AD462" i="1"/>
  <c r="AE462" i="1" s="1"/>
  <c r="AT462" i="1" s="1"/>
  <c r="AD461" i="1"/>
  <c r="AE461" i="1" s="1"/>
  <c r="AT461" i="1" s="1"/>
  <c r="AD460" i="1"/>
  <c r="AE460" i="1" s="1"/>
  <c r="AT460" i="1" s="1"/>
  <c r="AD459" i="1"/>
  <c r="AE459" i="1" s="1"/>
  <c r="AT459" i="1" s="1"/>
  <c r="AD458" i="1"/>
  <c r="AE458" i="1" s="1"/>
  <c r="AT458" i="1" s="1"/>
  <c r="AD457" i="1"/>
  <c r="AE457" i="1" s="1"/>
  <c r="AT457" i="1" s="1"/>
  <c r="AD456" i="1"/>
  <c r="AE456" i="1" s="1"/>
  <c r="AT456" i="1" s="1"/>
  <c r="AD455" i="1"/>
  <c r="AE455" i="1" s="1"/>
  <c r="AT455" i="1" s="1"/>
  <c r="AD454" i="1"/>
  <c r="AE454" i="1" s="1"/>
  <c r="AT454" i="1" s="1"/>
  <c r="AD453" i="1"/>
  <c r="AE453" i="1" s="1"/>
  <c r="AT453" i="1" s="1"/>
  <c r="AD452" i="1"/>
  <c r="AE452" i="1" s="1"/>
  <c r="AT452" i="1" s="1"/>
  <c r="AD451" i="1"/>
  <c r="AE451" i="1" s="1"/>
  <c r="AT451" i="1" s="1"/>
  <c r="AD450" i="1"/>
  <c r="AE450" i="1" s="1"/>
  <c r="AT450" i="1" s="1"/>
  <c r="AD449" i="1"/>
  <c r="AE449" i="1" s="1"/>
  <c r="AT449" i="1" s="1"/>
  <c r="AD448" i="1"/>
  <c r="AE448" i="1" s="1"/>
  <c r="AT448" i="1" s="1"/>
  <c r="AD447" i="1"/>
  <c r="AE447" i="1" s="1"/>
  <c r="AT447" i="1" s="1"/>
  <c r="AD446" i="1"/>
  <c r="AE446" i="1" s="1"/>
  <c r="AT446" i="1" s="1"/>
  <c r="AD445" i="1"/>
  <c r="AE445" i="1" s="1"/>
  <c r="AT445" i="1" s="1"/>
  <c r="AD444" i="1"/>
  <c r="AE444" i="1" s="1"/>
  <c r="AT444" i="1" s="1"/>
  <c r="AD443" i="1"/>
  <c r="AE443" i="1" s="1"/>
  <c r="AT443" i="1" s="1"/>
  <c r="AD442" i="1"/>
  <c r="AE442" i="1" s="1"/>
  <c r="AT442" i="1" s="1"/>
  <c r="AD441" i="1"/>
  <c r="AE441" i="1" s="1"/>
  <c r="AT441" i="1" s="1"/>
  <c r="AD440" i="1"/>
  <c r="AE440" i="1" s="1"/>
  <c r="AT440" i="1" s="1"/>
  <c r="AD439" i="1"/>
  <c r="AE439" i="1" s="1"/>
  <c r="AT439" i="1" s="1"/>
  <c r="AD438" i="1"/>
  <c r="AE438" i="1" s="1"/>
  <c r="AT438" i="1" s="1"/>
  <c r="AD437" i="1"/>
  <c r="AE437" i="1" s="1"/>
  <c r="AT437" i="1" s="1"/>
  <c r="AD436" i="1"/>
  <c r="AE436" i="1" s="1"/>
  <c r="AT436" i="1" s="1"/>
  <c r="AD435" i="1"/>
  <c r="AE435" i="1" s="1"/>
  <c r="AT435" i="1" s="1"/>
  <c r="AD434" i="1"/>
  <c r="AE434" i="1" s="1"/>
  <c r="AT434" i="1" s="1"/>
  <c r="AD433" i="1"/>
  <c r="AE433" i="1" s="1"/>
  <c r="AT433" i="1" s="1"/>
  <c r="AD432" i="1"/>
  <c r="AE432" i="1" s="1"/>
  <c r="AT432" i="1" s="1"/>
  <c r="AD431" i="1"/>
  <c r="AE431" i="1" s="1"/>
  <c r="AT431" i="1" s="1"/>
  <c r="AD430" i="1"/>
  <c r="AE430" i="1" s="1"/>
  <c r="AT430" i="1" s="1"/>
  <c r="AD429" i="1"/>
  <c r="AE429" i="1" s="1"/>
  <c r="AT429" i="1" s="1"/>
  <c r="AD428" i="1"/>
  <c r="AE428" i="1" s="1"/>
  <c r="AT428" i="1" s="1"/>
  <c r="AD427" i="1"/>
  <c r="AE427" i="1" s="1"/>
  <c r="AT427" i="1" s="1"/>
  <c r="AD426" i="1"/>
  <c r="AE426" i="1" s="1"/>
  <c r="AT426" i="1" s="1"/>
  <c r="AD425" i="1"/>
  <c r="AE425" i="1" s="1"/>
  <c r="AT425" i="1" s="1"/>
  <c r="AD424" i="1"/>
  <c r="AE424" i="1" s="1"/>
  <c r="AT424" i="1" s="1"/>
  <c r="AD423" i="1"/>
  <c r="AE423" i="1" s="1"/>
  <c r="AT423" i="1" s="1"/>
  <c r="AD422" i="1"/>
  <c r="AE422" i="1" s="1"/>
  <c r="AT422" i="1" s="1"/>
  <c r="AD421" i="1"/>
  <c r="AE421" i="1" s="1"/>
  <c r="AT421" i="1" s="1"/>
  <c r="AD420" i="1"/>
  <c r="AE420" i="1" s="1"/>
  <c r="AT420" i="1" s="1"/>
  <c r="AD419" i="1"/>
  <c r="AE419" i="1" s="1"/>
  <c r="AT419" i="1" s="1"/>
  <c r="AD418" i="1"/>
  <c r="AE418" i="1" s="1"/>
  <c r="AT418" i="1" s="1"/>
  <c r="AD417" i="1"/>
  <c r="AE417" i="1" s="1"/>
  <c r="AT417" i="1" s="1"/>
  <c r="AD416" i="1"/>
  <c r="AE416" i="1" s="1"/>
  <c r="AT416" i="1" s="1"/>
  <c r="AD415" i="1"/>
  <c r="AE415" i="1" s="1"/>
  <c r="AT415" i="1" s="1"/>
  <c r="AD414" i="1"/>
  <c r="AE414" i="1" s="1"/>
  <c r="AT414" i="1" s="1"/>
  <c r="AD413" i="1"/>
  <c r="AE413" i="1" s="1"/>
  <c r="AT413" i="1" s="1"/>
  <c r="AD412" i="1"/>
  <c r="AE412" i="1" s="1"/>
  <c r="AT412" i="1" s="1"/>
  <c r="AD411" i="1"/>
  <c r="AE411" i="1" s="1"/>
  <c r="AT411" i="1" s="1"/>
  <c r="AD410" i="1"/>
  <c r="AE410" i="1" s="1"/>
  <c r="AT410" i="1" s="1"/>
  <c r="AD409" i="1"/>
  <c r="AE409" i="1" s="1"/>
  <c r="AT409" i="1" s="1"/>
  <c r="AD408" i="1"/>
  <c r="AE408" i="1" s="1"/>
  <c r="AT408" i="1" s="1"/>
  <c r="AD407" i="1"/>
  <c r="AE407" i="1" s="1"/>
  <c r="AT407" i="1" s="1"/>
  <c r="AD406" i="1"/>
  <c r="AE406" i="1" s="1"/>
  <c r="AT406" i="1" s="1"/>
  <c r="AD405" i="1"/>
  <c r="AE405" i="1" s="1"/>
  <c r="AT405" i="1" s="1"/>
  <c r="AD404" i="1"/>
  <c r="AE404" i="1" s="1"/>
  <c r="AT404" i="1" s="1"/>
  <c r="AD403" i="1"/>
  <c r="AE403" i="1" s="1"/>
  <c r="AT403" i="1" s="1"/>
  <c r="AD402" i="1"/>
  <c r="AE402" i="1" s="1"/>
  <c r="AT402" i="1" s="1"/>
  <c r="AD401" i="1"/>
  <c r="AE401" i="1" s="1"/>
  <c r="AT401" i="1" s="1"/>
  <c r="AD400" i="1"/>
  <c r="AE400" i="1" s="1"/>
  <c r="AT400" i="1" s="1"/>
  <c r="AD399" i="1"/>
  <c r="AE399" i="1" s="1"/>
  <c r="AT399" i="1" s="1"/>
  <c r="AD398" i="1"/>
  <c r="AE398" i="1" s="1"/>
  <c r="AT398" i="1" s="1"/>
  <c r="AD397" i="1"/>
  <c r="AE397" i="1" s="1"/>
  <c r="AT397" i="1" s="1"/>
  <c r="AD396" i="1"/>
  <c r="AE396" i="1" s="1"/>
  <c r="AT396" i="1" s="1"/>
  <c r="AD395" i="1"/>
  <c r="AE395" i="1" s="1"/>
  <c r="AT395" i="1" s="1"/>
  <c r="AD394" i="1"/>
  <c r="AE394" i="1" s="1"/>
  <c r="AT394" i="1" s="1"/>
  <c r="AD393" i="1"/>
  <c r="AE393" i="1" s="1"/>
  <c r="AT393" i="1" s="1"/>
  <c r="AD392" i="1"/>
  <c r="AE392" i="1" s="1"/>
  <c r="AT392" i="1" s="1"/>
  <c r="AD391" i="1"/>
  <c r="AE391" i="1" s="1"/>
  <c r="AT391" i="1" s="1"/>
  <c r="AD390" i="1"/>
  <c r="AE390" i="1" s="1"/>
  <c r="AT390" i="1" s="1"/>
  <c r="AD389" i="1"/>
  <c r="AE389" i="1" s="1"/>
  <c r="AT389" i="1" s="1"/>
  <c r="AD388" i="1"/>
  <c r="AE388" i="1" s="1"/>
  <c r="AT388" i="1" s="1"/>
  <c r="AD387" i="1"/>
  <c r="AE387" i="1" s="1"/>
  <c r="AT387" i="1" s="1"/>
  <c r="AD386" i="1"/>
  <c r="AE386" i="1" s="1"/>
  <c r="AT386" i="1" s="1"/>
  <c r="AD385" i="1"/>
  <c r="AE385" i="1" s="1"/>
  <c r="AT385" i="1" s="1"/>
  <c r="AD384" i="1"/>
  <c r="AE384" i="1" s="1"/>
  <c r="AT384" i="1" s="1"/>
  <c r="AD383" i="1"/>
  <c r="AE383" i="1" s="1"/>
  <c r="AT383" i="1" s="1"/>
  <c r="AD382" i="1"/>
  <c r="AE382" i="1" s="1"/>
  <c r="AT382" i="1" s="1"/>
  <c r="AD381" i="1"/>
  <c r="AE381" i="1" s="1"/>
  <c r="AT381" i="1" s="1"/>
  <c r="AD380" i="1"/>
  <c r="AE380" i="1" s="1"/>
  <c r="AT380" i="1" s="1"/>
  <c r="AD379" i="1"/>
  <c r="AE379" i="1" s="1"/>
  <c r="AT379" i="1" s="1"/>
  <c r="AD378" i="1"/>
  <c r="AE378" i="1" s="1"/>
  <c r="AT378" i="1" s="1"/>
  <c r="AD377" i="1"/>
  <c r="AE377" i="1" s="1"/>
  <c r="AT377" i="1" s="1"/>
  <c r="AD376" i="1"/>
  <c r="AE376" i="1" s="1"/>
  <c r="AT376" i="1" s="1"/>
  <c r="AD375" i="1"/>
  <c r="AE375" i="1" s="1"/>
  <c r="AT375" i="1" s="1"/>
  <c r="AD374" i="1"/>
  <c r="AE374" i="1" s="1"/>
  <c r="AT374" i="1" s="1"/>
  <c r="AD373" i="1"/>
  <c r="AE373" i="1" s="1"/>
  <c r="AT373" i="1" s="1"/>
  <c r="AD372" i="1"/>
  <c r="AE372" i="1" s="1"/>
  <c r="AT372" i="1" s="1"/>
  <c r="AD371" i="1"/>
  <c r="AE371" i="1" s="1"/>
  <c r="AT371" i="1" s="1"/>
  <c r="AD370" i="1"/>
  <c r="AE370" i="1" s="1"/>
  <c r="AT370" i="1" s="1"/>
  <c r="AD369" i="1"/>
  <c r="AE369" i="1" s="1"/>
  <c r="AT369" i="1" s="1"/>
  <c r="AD368" i="1"/>
  <c r="AE368" i="1" s="1"/>
  <c r="AT368" i="1" s="1"/>
  <c r="AD367" i="1"/>
  <c r="AE367" i="1" s="1"/>
  <c r="AT367" i="1" s="1"/>
  <c r="AD366" i="1"/>
  <c r="AE366" i="1" s="1"/>
  <c r="AT366" i="1" s="1"/>
  <c r="AD365" i="1"/>
  <c r="AE365" i="1" s="1"/>
  <c r="AT365" i="1" s="1"/>
  <c r="AD364" i="1"/>
  <c r="AE364" i="1" s="1"/>
  <c r="AT364" i="1" s="1"/>
  <c r="AD363" i="1"/>
  <c r="AE363" i="1" s="1"/>
  <c r="AT363" i="1" s="1"/>
  <c r="AD362" i="1"/>
  <c r="AE362" i="1" s="1"/>
  <c r="AT362" i="1" s="1"/>
  <c r="AD361" i="1"/>
  <c r="AE361" i="1" s="1"/>
  <c r="AT361" i="1" s="1"/>
  <c r="AD360" i="1"/>
  <c r="AE360" i="1" s="1"/>
  <c r="AT360" i="1" s="1"/>
  <c r="AD359" i="1"/>
  <c r="AE359" i="1" s="1"/>
  <c r="AT359" i="1" s="1"/>
  <c r="AD358" i="1"/>
  <c r="AE358" i="1" s="1"/>
  <c r="AT358" i="1" s="1"/>
  <c r="AD357" i="1"/>
  <c r="AE357" i="1" s="1"/>
  <c r="AT357" i="1" s="1"/>
  <c r="AD356" i="1"/>
  <c r="AE356" i="1" s="1"/>
  <c r="AT356" i="1" s="1"/>
  <c r="AD355" i="1"/>
  <c r="AE355" i="1" s="1"/>
  <c r="AT355" i="1" s="1"/>
  <c r="AD354" i="1"/>
  <c r="AE354" i="1" s="1"/>
  <c r="AT354" i="1" s="1"/>
  <c r="AD353" i="1"/>
  <c r="AE353" i="1" s="1"/>
  <c r="AT353" i="1" s="1"/>
  <c r="AD352" i="1"/>
  <c r="AE352" i="1" s="1"/>
  <c r="AT352" i="1" s="1"/>
  <c r="AD351" i="1"/>
  <c r="AE351" i="1" s="1"/>
  <c r="AT351" i="1" s="1"/>
  <c r="AD350" i="1"/>
  <c r="AE350" i="1" s="1"/>
  <c r="AT350" i="1" s="1"/>
  <c r="AD349" i="1"/>
  <c r="AE349" i="1" s="1"/>
  <c r="AT349" i="1" s="1"/>
  <c r="AD348" i="1"/>
  <c r="AE348" i="1" s="1"/>
  <c r="AT348" i="1" s="1"/>
  <c r="AD347" i="1"/>
  <c r="AE347" i="1" s="1"/>
  <c r="AT347" i="1" s="1"/>
  <c r="AD346" i="1"/>
  <c r="AE346" i="1" s="1"/>
  <c r="AT346" i="1" s="1"/>
  <c r="AD345" i="1"/>
  <c r="AE345" i="1" s="1"/>
  <c r="AT345" i="1" s="1"/>
  <c r="AD344" i="1"/>
  <c r="AE344" i="1" s="1"/>
  <c r="AT344" i="1" s="1"/>
  <c r="AD343" i="1"/>
  <c r="AE343" i="1" s="1"/>
  <c r="AT343" i="1" s="1"/>
  <c r="AD342" i="1"/>
  <c r="AE342" i="1" s="1"/>
  <c r="AT342" i="1" s="1"/>
  <c r="AD341" i="1"/>
  <c r="AE341" i="1" s="1"/>
  <c r="AT341" i="1" s="1"/>
  <c r="AD340" i="1"/>
  <c r="AE340" i="1" s="1"/>
  <c r="AT340" i="1" s="1"/>
  <c r="AD339" i="1"/>
  <c r="AE339" i="1" s="1"/>
  <c r="AT339" i="1" s="1"/>
  <c r="AD338" i="1"/>
  <c r="AE338" i="1" s="1"/>
  <c r="AT338" i="1" s="1"/>
  <c r="AD337" i="1"/>
  <c r="AE337" i="1" s="1"/>
  <c r="AT337" i="1" s="1"/>
  <c r="AD336" i="1"/>
  <c r="AE336" i="1" s="1"/>
  <c r="AT336" i="1" s="1"/>
  <c r="AD335" i="1"/>
  <c r="AE335" i="1" s="1"/>
  <c r="AT335" i="1" s="1"/>
  <c r="AD334" i="1"/>
  <c r="AE334" i="1" s="1"/>
  <c r="AT334" i="1" s="1"/>
  <c r="AD333" i="1"/>
  <c r="AE333" i="1" s="1"/>
  <c r="AT333" i="1" s="1"/>
  <c r="AD332" i="1"/>
  <c r="AE332" i="1" s="1"/>
  <c r="AT332" i="1" s="1"/>
  <c r="AD331" i="1"/>
  <c r="AE331" i="1" s="1"/>
  <c r="AT331" i="1" s="1"/>
  <c r="AD330" i="1"/>
  <c r="AE330" i="1" s="1"/>
  <c r="AT330" i="1" s="1"/>
  <c r="AD329" i="1"/>
  <c r="AE329" i="1" s="1"/>
  <c r="AT329" i="1" s="1"/>
  <c r="AD328" i="1"/>
  <c r="AE328" i="1" s="1"/>
  <c r="AT328" i="1" s="1"/>
  <c r="AD327" i="1"/>
  <c r="AE327" i="1" s="1"/>
  <c r="AT327" i="1" s="1"/>
  <c r="AD326" i="1"/>
  <c r="AE326" i="1" s="1"/>
  <c r="AT326" i="1" s="1"/>
  <c r="AD325" i="1"/>
  <c r="AE325" i="1" s="1"/>
  <c r="AT325" i="1" s="1"/>
  <c r="AD324" i="1"/>
  <c r="AE324" i="1" s="1"/>
  <c r="AT324" i="1" s="1"/>
  <c r="AD323" i="1"/>
  <c r="AE323" i="1" s="1"/>
  <c r="AT323" i="1" s="1"/>
  <c r="AD322" i="1"/>
  <c r="AE322" i="1" s="1"/>
  <c r="AT322" i="1" s="1"/>
  <c r="AD321" i="1"/>
  <c r="AE321" i="1" s="1"/>
  <c r="AT321" i="1" s="1"/>
  <c r="AD320" i="1"/>
  <c r="AE320" i="1" s="1"/>
  <c r="AT320" i="1" s="1"/>
  <c r="AD319" i="1"/>
  <c r="AE319" i="1" s="1"/>
  <c r="AT319" i="1" s="1"/>
  <c r="AD318" i="1"/>
  <c r="AE318" i="1" s="1"/>
  <c r="AT318" i="1" s="1"/>
  <c r="AD317" i="1"/>
  <c r="AE317" i="1" s="1"/>
  <c r="AT317" i="1" s="1"/>
  <c r="AD316" i="1"/>
  <c r="AE316" i="1" s="1"/>
  <c r="AT316" i="1" s="1"/>
  <c r="AD315" i="1"/>
  <c r="AE315" i="1" s="1"/>
  <c r="AT315" i="1" s="1"/>
  <c r="AD314" i="1"/>
  <c r="AE314" i="1" s="1"/>
  <c r="AT314" i="1" s="1"/>
  <c r="AD313" i="1"/>
  <c r="AE313" i="1" s="1"/>
  <c r="AT313" i="1" s="1"/>
  <c r="AD312" i="1"/>
  <c r="AE312" i="1" s="1"/>
  <c r="AT312" i="1" s="1"/>
  <c r="AD311" i="1"/>
  <c r="AE311" i="1" s="1"/>
  <c r="AT311" i="1" s="1"/>
  <c r="AD310" i="1"/>
  <c r="AE310" i="1" s="1"/>
  <c r="AT310" i="1" s="1"/>
  <c r="AD309" i="1"/>
  <c r="AE309" i="1" s="1"/>
  <c r="AT309" i="1" s="1"/>
  <c r="AD308" i="1"/>
  <c r="AE308" i="1" s="1"/>
  <c r="AT308" i="1" s="1"/>
  <c r="AD307" i="1"/>
  <c r="AE307" i="1" s="1"/>
  <c r="AT307" i="1" s="1"/>
  <c r="AD306" i="1"/>
  <c r="AE306" i="1" s="1"/>
  <c r="AT306" i="1" s="1"/>
  <c r="AD305" i="1"/>
  <c r="AE305" i="1" s="1"/>
  <c r="AT305" i="1" s="1"/>
  <c r="AD304" i="1"/>
  <c r="AE304" i="1" s="1"/>
  <c r="AT304" i="1" s="1"/>
  <c r="AD303" i="1"/>
  <c r="AE303" i="1" s="1"/>
  <c r="AT303" i="1" s="1"/>
  <c r="AD302" i="1"/>
  <c r="AE302" i="1" s="1"/>
  <c r="AT302" i="1" s="1"/>
  <c r="AD301" i="1"/>
  <c r="AE301" i="1" s="1"/>
  <c r="AT301" i="1" s="1"/>
  <c r="AD300" i="1"/>
  <c r="AE300" i="1" s="1"/>
  <c r="AT300" i="1" s="1"/>
  <c r="AD299" i="1"/>
  <c r="AE299" i="1" s="1"/>
  <c r="AT299" i="1" s="1"/>
  <c r="AD298" i="1"/>
  <c r="AE298" i="1" s="1"/>
  <c r="AT298" i="1" s="1"/>
  <c r="AD297" i="1"/>
  <c r="AE297" i="1" s="1"/>
  <c r="AT297" i="1" s="1"/>
  <c r="AD296" i="1"/>
  <c r="AE296" i="1" s="1"/>
  <c r="AT296" i="1" s="1"/>
  <c r="AD295" i="1"/>
  <c r="AE295" i="1" s="1"/>
  <c r="AT295" i="1" s="1"/>
  <c r="AD294" i="1"/>
  <c r="AE294" i="1" s="1"/>
  <c r="AT294" i="1" s="1"/>
  <c r="AD293" i="1"/>
  <c r="AE293" i="1" s="1"/>
  <c r="AT293" i="1" s="1"/>
  <c r="AD292" i="1"/>
  <c r="AE292" i="1" s="1"/>
  <c r="AT292" i="1" s="1"/>
  <c r="AD291" i="1"/>
  <c r="AE291" i="1" s="1"/>
  <c r="AT291" i="1" s="1"/>
  <c r="AD290" i="1"/>
  <c r="AE290" i="1" s="1"/>
  <c r="AT290" i="1" s="1"/>
  <c r="AD289" i="1"/>
  <c r="AE289" i="1" s="1"/>
  <c r="AT289" i="1" s="1"/>
  <c r="AD288" i="1"/>
  <c r="AE288" i="1" s="1"/>
  <c r="AT288" i="1" s="1"/>
  <c r="AD287" i="1"/>
  <c r="AE287" i="1" s="1"/>
  <c r="AT287" i="1" s="1"/>
  <c r="AD286" i="1"/>
  <c r="AE286" i="1" s="1"/>
  <c r="AT286" i="1" s="1"/>
  <c r="AD285" i="1"/>
  <c r="AE285" i="1" s="1"/>
  <c r="AT285" i="1" s="1"/>
  <c r="AD284" i="1"/>
  <c r="AE284" i="1" s="1"/>
  <c r="AT284" i="1" s="1"/>
  <c r="AD283" i="1"/>
  <c r="AE283" i="1" s="1"/>
  <c r="AT283" i="1" s="1"/>
  <c r="AD282" i="1"/>
  <c r="AE282" i="1" s="1"/>
  <c r="AT282" i="1" s="1"/>
  <c r="AD281" i="1"/>
  <c r="AE281" i="1" s="1"/>
  <c r="AT281" i="1" s="1"/>
  <c r="AD280" i="1"/>
  <c r="AE280" i="1" s="1"/>
  <c r="AT280" i="1" s="1"/>
  <c r="AD279" i="1"/>
  <c r="AE279" i="1" s="1"/>
  <c r="AT279" i="1" s="1"/>
  <c r="AD278" i="1"/>
  <c r="AE278" i="1" s="1"/>
  <c r="AT278" i="1" s="1"/>
  <c r="AD277" i="1"/>
  <c r="AE277" i="1" s="1"/>
  <c r="AT277" i="1" s="1"/>
  <c r="AD276" i="1"/>
  <c r="AE276" i="1" s="1"/>
  <c r="AT276" i="1" s="1"/>
  <c r="AD275" i="1"/>
  <c r="AE275" i="1" s="1"/>
  <c r="AT275" i="1" s="1"/>
  <c r="AD274" i="1"/>
  <c r="AE274" i="1" s="1"/>
  <c r="AT274" i="1" s="1"/>
  <c r="AD273" i="1"/>
  <c r="AE273" i="1" s="1"/>
  <c r="AT273" i="1" s="1"/>
  <c r="AD272" i="1"/>
  <c r="AE272" i="1" s="1"/>
  <c r="AT272" i="1" s="1"/>
  <c r="AD271" i="1"/>
  <c r="AE271" i="1" s="1"/>
  <c r="AT271" i="1" s="1"/>
  <c r="AD270" i="1"/>
  <c r="AE270" i="1" s="1"/>
  <c r="AT270" i="1" s="1"/>
  <c r="AD269" i="1"/>
  <c r="AE269" i="1" s="1"/>
  <c r="AT269" i="1" s="1"/>
  <c r="AD268" i="1"/>
  <c r="AE268" i="1" s="1"/>
  <c r="AT268" i="1" s="1"/>
  <c r="AD267" i="1"/>
  <c r="AE267" i="1" s="1"/>
  <c r="AT267" i="1" s="1"/>
  <c r="AD266" i="1"/>
  <c r="AE266" i="1" s="1"/>
  <c r="AT266" i="1" s="1"/>
  <c r="AD265" i="1"/>
  <c r="AE265" i="1" s="1"/>
  <c r="AT265" i="1" s="1"/>
  <c r="AD264" i="1"/>
  <c r="AE264" i="1" s="1"/>
  <c r="AT264" i="1" s="1"/>
  <c r="AD263" i="1"/>
  <c r="AE263" i="1" s="1"/>
  <c r="AT263" i="1" s="1"/>
  <c r="AD262" i="1"/>
  <c r="AE262" i="1" s="1"/>
  <c r="AT262" i="1" s="1"/>
  <c r="AD261" i="1"/>
  <c r="AE261" i="1" s="1"/>
  <c r="AT261" i="1" s="1"/>
  <c r="AD260" i="1"/>
  <c r="AE260" i="1" s="1"/>
  <c r="AT260" i="1" s="1"/>
  <c r="AD259" i="1"/>
  <c r="AE259" i="1" s="1"/>
  <c r="AT259" i="1" s="1"/>
  <c r="AD258" i="1"/>
  <c r="AE258" i="1" s="1"/>
  <c r="AT258" i="1" s="1"/>
  <c r="AD257" i="1"/>
  <c r="AE257" i="1" s="1"/>
  <c r="AT257" i="1" s="1"/>
  <c r="AD256" i="1"/>
  <c r="AE256" i="1" s="1"/>
  <c r="AT256" i="1" s="1"/>
  <c r="AD255" i="1"/>
  <c r="AE255" i="1" s="1"/>
  <c r="AT255" i="1" s="1"/>
  <c r="AD254" i="1"/>
  <c r="AE254" i="1" s="1"/>
  <c r="AT254" i="1" s="1"/>
  <c r="AD253" i="1"/>
  <c r="AE253" i="1" s="1"/>
  <c r="AT253" i="1" s="1"/>
  <c r="AD252" i="1"/>
  <c r="AE252" i="1" s="1"/>
  <c r="AT252" i="1" s="1"/>
  <c r="AD251" i="1"/>
  <c r="AE251" i="1" s="1"/>
  <c r="AT251" i="1" s="1"/>
  <c r="AD250" i="1"/>
  <c r="AE250" i="1" s="1"/>
  <c r="AT250" i="1" s="1"/>
  <c r="AD249" i="1"/>
  <c r="AE249" i="1" s="1"/>
  <c r="AT249" i="1" s="1"/>
  <c r="AD248" i="1"/>
  <c r="AE248" i="1" s="1"/>
  <c r="AT248" i="1" s="1"/>
  <c r="AD247" i="1"/>
  <c r="AE247" i="1" s="1"/>
  <c r="AT247" i="1" s="1"/>
  <c r="AD246" i="1"/>
  <c r="AE246" i="1" s="1"/>
  <c r="AT246" i="1" s="1"/>
  <c r="AD245" i="1"/>
  <c r="AE245" i="1" s="1"/>
  <c r="AT245" i="1" s="1"/>
  <c r="AD244" i="1"/>
  <c r="AE244" i="1" s="1"/>
  <c r="AT244" i="1" s="1"/>
  <c r="AD243" i="1"/>
  <c r="AE243" i="1" s="1"/>
  <c r="AT243" i="1" s="1"/>
  <c r="AD242" i="1"/>
  <c r="AE242" i="1" s="1"/>
  <c r="AT242" i="1" s="1"/>
  <c r="AD241" i="1"/>
  <c r="AE241" i="1" s="1"/>
  <c r="AT241" i="1" s="1"/>
  <c r="AD240" i="1"/>
  <c r="AE240" i="1" s="1"/>
  <c r="AT240" i="1" s="1"/>
  <c r="AD239" i="1"/>
  <c r="AE239" i="1" s="1"/>
  <c r="AT239" i="1" s="1"/>
  <c r="AD238" i="1"/>
  <c r="AE238" i="1" s="1"/>
  <c r="AT238" i="1" s="1"/>
  <c r="AD237" i="1"/>
  <c r="AE237" i="1" s="1"/>
  <c r="AT237" i="1" s="1"/>
  <c r="AD236" i="1"/>
  <c r="AE236" i="1" s="1"/>
  <c r="AT236" i="1" s="1"/>
  <c r="AD235" i="1"/>
  <c r="AE235" i="1" s="1"/>
  <c r="AT235" i="1" s="1"/>
  <c r="AD234" i="1"/>
  <c r="AE234" i="1" s="1"/>
  <c r="AT234" i="1" s="1"/>
  <c r="AD233" i="1"/>
  <c r="AE233" i="1" s="1"/>
  <c r="AT233" i="1" s="1"/>
  <c r="AD232" i="1"/>
  <c r="AE232" i="1" s="1"/>
  <c r="AT232" i="1" s="1"/>
  <c r="AD231" i="1"/>
  <c r="AE231" i="1" s="1"/>
  <c r="AT231" i="1" s="1"/>
  <c r="AD230" i="1"/>
  <c r="AE230" i="1" s="1"/>
  <c r="AT230" i="1" s="1"/>
  <c r="AD229" i="1"/>
  <c r="AE229" i="1" s="1"/>
  <c r="AT229" i="1" s="1"/>
  <c r="AD228" i="1"/>
  <c r="AE228" i="1" s="1"/>
  <c r="AT228" i="1" s="1"/>
  <c r="AD227" i="1"/>
  <c r="AE227" i="1" s="1"/>
  <c r="AT227" i="1" s="1"/>
  <c r="AD226" i="1"/>
  <c r="AE226" i="1" s="1"/>
  <c r="AT226" i="1" s="1"/>
  <c r="AD225" i="1"/>
  <c r="AE225" i="1" s="1"/>
  <c r="AT225" i="1" s="1"/>
  <c r="AD224" i="1"/>
  <c r="AE224" i="1" s="1"/>
  <c r="AT224" i="1" s="1"/>
  <c r="AD223" i="1"/>
  <c r="AE223" i="1" s="1"/>
  <c r="AT223" i="1" s="1"/>
  <c r="AD222" i="1"/>
  <c r="AE222" i="1" s="1"/>
  <c r="AT222" i="1" s="1"/>
  <c r="AD221" i="1"/>
  <c r="AE221" i="1" s="1"/>
  <c r="AT221" i="1" s="1"/>
  <c r="AD220" i="1"/>
  <c r="AE220" i="1" s="1"/>
  <c r="AT220" i="1" s="1"/>
  <c r="AD219" i="1"/>
  <c r="AE219" i="1" s="1"/>
  <c r="AT219" i="1" s="1"/>
  <c r="AD218" i="1"/>
  <c r="AE218" i="1" s="1"/>
  <c r="AT218" i="1" s="1"/>
  <c r="AD217" i="1"/>
  <c r="AE217" i="1" s="1"/>
  <c r="AT217" i="1" s="1"/>
  <c r="AD216" i="1"/>
  <c r="AE216" i="1" s="1"/>
  <c r="AT216" i="1" s="1"/>
  <c r="AD215" i="1"/>
  <c r="AE215" i="1" s="1"/>
  <c r="AT215" i="1" s="1"/>
  <c r="AD214" i="1"/>
  <c r="AE214" i="1" s="1"/>
  <c r="AT214" i="1" s="1"/>
  <c r="AD213" i="1"/>
  <c r="AE213" i="1" s="1"/>
  <c r="AT213" i="1" s="1"/>
  <c r="AD212" i="1"/>
  <c r="AE212" i="1" s="1"/>
  <c r="AT212" i="1" s="1"/>
  <c r="AD211" i="1"/>
  <c r="AE211" i="1" s="1"/>
  <c r="AT211" i="1" s="1"/>
  <c r="AD210" i="1"/>
  <c r="AE210" i="1" s="1"/>
  <c r="AT210" i="1" s="1"/>
  <c r="AD209" i="1"/>
  <c r="AE209" i="1" s="1"/>
  <c r="AT209" i="1" s="1"/>
  <c r="AD208" i="1"/>
  <c r="AE208" i="1" s="1"/>
  <c r="AT208" i="1" s="1"/>
  <c r="AD207" i="1"/>
  <c r="AE207" i="1" s="1"/>
  <c r="AT207" i="1" s="1"/>
  <c r="AD206" i="1"/>
  <c r="AE206" i="1" s="1"/>
  <c r="AT206" i="1" s="1"/>
  <c r="AD205" i="1"/>
  <c r="AE205" i="1" s="1"/>
  <c r="AT205" i="1" s="1"/>
  <c r="AD204" i="1"/>
  <c r="AE204" i="1" s="1"/>
  <c r="AT204" i="1" s="1"/>
  <c r="AD203" i="1"/>
  <c r="AE203" i="1" s="1"/>
  <c r="AT203" i="1" s="1"/>
  <c r="AD202" i="1"/>
  <c r="AE202" i="1" s="1"/>
  <c r="AT202" i="1" s="1"/>
  <c r="AD201" i="1"/>
  <c r="AE201" i="1" s="1"/>
  <c r="AT201" i="1" s="1"/>
  <c r="AD200" i="1"/>
  <c r="AE200" i="1" s="1"/>
  <c r="AT200" i="1" s="1"/>
  <c r="AD199" i="1"/>
  <c r="AE199" i="1" s="1"/>
  <c r="AT199" i="1" s="1"/>
  <c r="AD198" i="1"/>
  <c r="AE198" i="1" s="1"/>
  <c r="AT198" i="1" s="1"/>
  <c r="AD197" i="1"/>
  <c r="AE197" i="1" s="1"/>
  <c r="AT197" i="1" s="1"/>
  <c r="AD196" i="1"/>
  <c r="AE196" i="1" s="1"/>
  <c r="AT196" i="1" s="1"/>
  <c r="AD195" i="1"/>
  <c r="AE195" i="1" s="1"/>
  <c r="AT195" i="1" s="1"/>
  <c r="AD194" i="1"/>
  <c r="AE194" i="1" s="1"/>
  <c r="AT194" i="1" s="1"/>
  <c r="AD193" i="1"/>
  <c r="AE193" i="1" s="1"/>
  <c r="AT193" i="1" s="1"/>
  <c r="AD192" i="1"/>
  <c r="AE192" i="1" s="1"/>
  <c r="AT192" i="1" s="1"/>
  <c r="AD191" i="1"/>
  <c r="AE191" i="1" s="1"/>
  <c r="AT191" i="1" s="1"/>
  <c r="AD190" i="1"/>
  <c r="AE190" i="1" s="1"/>
  <c r="AT190" i="1" s="1"/>
  <c r="AD189" i="1"/>
  <c r="AE189" i="1" s="1"/>
  <c r="AT189" i="1" s="1"/>
  <c r="AD188" i="1"/>
  <c r="AE188" i="1" s="1"/>
  <c r="AT188" i="1" s="1"/>
  <c r="AD187" i="1"/>
  <c r="AE187" i="1" s="1"/>
  <c r="AT187" i="1" s="1"/>
  <c r="AD186" i="1"/>
  <c r="AE186" i="1" s="1"/>
  <c r="AT186" i="1" s="1"/>
  <c r="AD185" i="1"/>
  <c r="AE185" i="1" s="1"/>
  <c r="AT185" i="1" s="1"/>
  <c r="AD184" i="1"/>
  <c r="AE184" i="1" s="1"/>
  <c r="AT184" i="1" s="1"/>
  <c r="AD183" i="1"/>
  <c r="AE183" i="1" s="1"/>
  <c r="AT183" i="1" s="1"/>
  <c r="AD182" i="1"/>
  <c r="AE182" i="1" s="1"/>
  <c r="AT182" i="1" s="1"/>
  <c r="AD181" i="1"/>
  <c r="AE181" i="1" s="1"/>
  <c r="AT181" i="1" s="1"/>
  <c r="AD180" i="1"/>
  <c r="AE180" i="1" s="1"/>
  <c r="AT180" i="1" s="1"/>
  <c r="AD179" i="1"/>
  <c r="AE179" i="1" s="1"/>
  <c r="AT179" i="1" s="1"/>
  <c r="AD178" i="1"/>
  <c r="AE178" i="1" s="1"/>
  <c r="AT178" i="1" s="1"/>
  <c r="AD177" i="1"/>
  <c r="AE177" i="1" s="1"/>
  <c r="AT177" i="1" s="1"/>
  <c r="AD176" i="1"/>
  <c r="AE176" i="1" s="1"/>
  <c r="AT176" i="1" s="1"/>
  <c r="AD175" i="1"/>
  <c r="AE175" i="1" s="1"/>
  <c r="AT175" i="1" s="1"/>
  <c r="AD174" i="1"/>
  <c r="AE174" i="1" s="1"/>
  <c r="AT174" i="1" s="1"/>
  <c r="AD173" i="1"/>
  <c r="AE173" i="1" s="1"/>
  <c r="AT173" i="1" s="1"/>
  <c r="AD172" i="1"/>
  <c r="AE172" i="1" s="1"/>
  <c r="AT172" i="1" s="1"/>
  <c r="AD171" i="1"/>
  <c r="AE171" i="1" s="1"/>
  <c r="AT171" i="1" s="1"/>
  <c r="AD170" i="1"/>
  <c r="AE170" i="1" s="1"/>
  <c r="AT170" i="1" s="1"/>
  <c r="AD169" i="1"/>
  <c r="AE169" i="1" s="1"/>
  <c r="AT169" i="1" s="1"/>
  <c r="AD168" i="1"/>
  <c r="AE168" i="1" s="1"/>
  <c r="AT168" i="1" s="1"/>
  <c r="AD167" i="1"/>
  <c r="AE167" i="1" s="1"/>
  <c r="AT167" i="1" s="1"/>
  <c r="AD166" i="1"/>
  <c r="AE166" i="1" s="1"/>
  <c r="AT166" i="1" s="1"/>
  <c r="AD165" i="1"/>
  <c r="AE165" i="1" s="1"/>
  <c r="AT165" i="1" s="1"/>
  <c r="AD164" i="1"/>
  <c r="AE164" i="1" s="1"/>
  <c r="AT164" i="1" s="1"/>
  <c r="AD163" i="1"/>
  <c r="AE163" i="1" s="1"/>
  <c r="AT163" i="1" s="1"/>
  <c r="AD162" i="1"/>
  <c r="AE162" i="1" s="1"/>
  <c r="AT162" i="1" s="1"/>
  <c r="AD161" i="1"/>
  <c r="AE161" i="1" s="1"/>
  <c r="AT161" i="1" s="1"/>
  <c r="AD160" i="1"/>
  <c r="AE160" i="1" s="1"/>
  <c r="AT160" i="1" s="1"/>
  <c r="AD159" i="1"/>
  <c r="AE159" i="1" s="1"/>
  <c r="AT159" i="1" s="1"/>
  <c r="AD158" i="1"/>
  <c r="AE158" i="1" s="1"/>
  <c r="AT158" i="1" s="1"/>
  <c r="AD157" i="1"/>
  <c r="AE157" i="1" s="1"/>
  <c r="AT157" i="1" s="1"/>
  <c r="AD156" i="1"/>
  <c r="AE156" i="1" s="1"/>
  <c r="AT156" i="1" s="1"/>
  <c r="AD155" i="1"/>
  <c r="AE155" i="1" s="1"/>
  <c r="AT155" i="1" s="1"/>
  <c r="AD154" i="1"/>
  <c r="AE154" i="1" s="1"/>
  <c r="AT154" i="1" s="1"/>
  <c r="AD153" i="1"/>
  <c r="AE153" i="1" s="1"/>
  <c r="AT153" i="1" s="1"/>
  <c r="AD152" i="1"/>
  <c r="AE152" i="1" s="1"/>
  <c r="AT152" i="1" s="1"/>
  <c r="AD151" i="1"/>
  <c r="AE151" i="1" s="1"/>
  <c r="AT151" i="1" s="1"/>
  <c r="AD150" i="1"/>
  <c r="AE150" i="1" s="1"/>
  <c r="AT150" i="1" s="1"/>
  <c r="AD149" i="1"/>
  <c r="AE149" i="1" s="1"/>
  <c r="AT149" i="1" s="1"/>
  <c r="AD148" i="1"/>
  <c r="AE148" i="1" s="1"/>
  <c r="AT148" i="1" s="1"/>
  <c r="AD147" i="1"/>
  <c r="AE147" i="1" s="1"/>
  <c r="AT147" i="1" s="1"/>
  <c r="AD146" i="1"/>
  <c r="AE146" i="1" s="1"/>
  <c r="AT146" i="1" s="1"/>
  <c r="AD145" i="1"/>
  <c r="AE145" i="1" s="1"/>
  <c r="AT145" i="1" s="1"/>
  <c r="AD144" i="1"/>
  <c r="AE144" i="1" s="1"/>
  <c r="AT144" i="1" s="1"/>
  <c r="AD143" i="1"/>
  <c r="AE143" i="1" s="1"/>
  <c r="AT143" i="1" s="1"/>
  <c r="AD142" i="1"/>
  <c r="AE142" i="1" s="1"/>
  <c r="AT142" i="1" s="1"/>
  <c r="AD141" i="1"/>
  <c r="AE141" i="1" s="1"/>
  <c r="AT141" i="1" s="1"/>
  <c r="AD140" i="1"/>
  <c r="AE140" i="1" s="1"/>
  <c r="AT140" i="1" s="1"/>
  <c r="AD139" i="1"/>
  <c r="AE139" i="1" s="1"/>
  <c r="AT139" i="1" s="1"/>
  <c r="AD138" i="1"/>
  <c r="AE138" i="1" s="1"/>
  <c r="AT138" i="1" s="1"/>
  <c r="AD137" i="1"/>
  <c r="AE137" i="1" s="1"/>
  <c r="AT137" i="1" s="1"/>
  <c r="AD136" i="1"/>
  <c r="AE136" i="1" s="1"/>
  <c r="AT136" i="1" s="1"/>
  <c r="AD135" i="1"/>
  <c r="AE135" i="1" s="1"/>
  <c r="AT135" i="1" s="1"/>
  <c r="AD134" i="1"/>
  <c r="AE134" i="1" s="1"/>
  <c r="AT134" i="1" s="1"/>
  <c r="AD133" i="1"/>
  <c r="AE133" i="1" s="1"/>
  <c r="AT133" i="1" s="1"/>
  <c r="AD132" i="1"/>
  <c r="AE132" i="1" s="1"/>
  <c r="AT132" i="1" s="1"/>
  <c r="AD131" i="1"/>
  <c r="AE131" i="1" s="1"/>
  <c r="AT131" i="1" s="1"/>
  <c r="AD130" i="1"/>
  <c r="AE130" i="1" s="1"/>
  <c r="AT130" i="1" s="1"/>
  <c r="AD129" i="1"/>
  <c r="AE129" i="1" s="1"/>
  <c r="AT129" i="1" s="1"/>
  <c r="AD128" i="1"/>
  <c r="AE128" i="1" s="1"/>
  <c r="AT128" i="1" s="1"/>
  <c r="AD127" i="1"/>
  <c r="AE127" i="1" s="1"/>
  <c r="AT127" i="1" s="1"/>
  <c r="AD126" i="1"/>
  <c r="AE126" i="1" s="1"/>
  <c r="AT126" i="1" s="1"/>
  <c r="AD125" i="1"/>
  <c r="AE125" i="1" s="1"/>
  <c r="AT125" i="1" s="1"/>
  <c r="AD124" i="1"/>
  <c r="AE124" i="1" s="1"/>
  <c r="AT124" i="1" s="1"/>
  <c r="AD123" i="1"/>
  <c r="AE123" i="1" s="1"/>
  <c r="AT123" i="1" s="1"/>
  <c r="AD122" i="1"/>
  <c r="AE122" i="1" s="1"/>
  <c r="AT122" i="1" s="1"/>
  <c r="AD121" i="1"/>
  <c r="AE121" i="1" s="1"/>
  <c r="AT121" i="1" s="1"/>
  <c r="AD120" i="1"/>
  <c r="AE120" i="1" s="1"/>
  <c r="AT120" i="1" s="1"/>
  <c r="AD119" i="1"/>
  <c r="AE119" i="1" s="1"/>
  <c r="AT119" i="1" s="1"/>
  <c r="AD118" i="1"/>
  <c r="AE118" i="1" s="1"/>
  <c r="AT118" i="1" s="1"/>
  <c r="AD117" i="1"/>
  <c r="AE117" i="1" s="1"/>
  <c r="AT117" i="1" s="1"/>
  <c r="AD116" i="1"/>
  <c r="AE116" i="1" s="1"/>
  <c r="AT116" i="1" s="1"/>
  <c r="AD115" i="1"/>
  <c r="AE115" i="1" s="1"/>
  <c r="AT115" i="1" s="1"/>
  <c r="AD114" i="1"/>
  <c r="AE114" i="1" s="1"/>
  <c r="AT114" i="1" s="1"/>
  <c r="AD113" i="1"/>
  <c r="AE113" i="1" s="1"/>
  <c r="AT113" i="1" s="1"/>
  <c r="AD112" i="1"/>
  <c r="AE112" i="1" s="1"/>
  <c r="AT112" i="1" s="1"/>
  <c r="AD111" i="1"/>
  <c r="AE111" i="1" s="1"/>
  <c r="AT111" i="1" s="1"/>
  <c r="AD110" i="1"/>
  <c r="AE110" i="1" s="1"/>
  <c r="AT110" i="1" s="1"/>
  <c r="AD109" i="1"/>
  <c r="AE109" i="1" s="1"/>
  <c r="AT109" i="1" s="1"/>
  <c r="AD108" i="1"/>
  <c r="AE108" i="1" s="1"/>
  <c r="AT108" i="1" s="1"/>
  <c r="AD107" i="1"/>
  <c r="AE107" i="1" s="1"/>
  <c r="AT107" i="1" s="1"/>
  <c r="AD106" i="1"/>
  <c r="AE106" i="1" s="1"/>
  <c r="AT106" i="1" s="1"/>
  <c r="AD105" i="1"/>
  <c r="AE105" i="1" s="1"/>
  <c r="AT105" i="1" s="1"/>
  <c r="AD104" i="1"/>
  <c r="AE104" i="1" s="1"/>
  <c r="AT104" i="1" s="1"/>
  <c r="AD103" i="1"/>
  <c r="AE103" i="1" s="1"/>
  <c r="AT103" i="1" s="1"/>
  <c r="AD102" i="1"/>
  <c r="AE102" i="1" s="1"/>
  <c r="AT102" i="1" s="1"/>
  <c r="AD101" i="1"/>
  <c r="AE101" i="1" s="1"/>
  <c r="AT101" i="1" s="1"/>
  <c r="AD100" i="1"/>
  <c r="AE100" i="1" s="1"/>
  <c r="AT100" i="1" s="1"/>
  <c r="AD99" i="1"/>
  <c r="AE99" i="1" s="1"/>
  <c r="AT99" i="1" s="1"/>
  <c r="AD98" i="1"/>
  <c r="AE98" i="1" s="1"/>
  <c r="AT98" i="1" s="1"/>
  <c r="AD97" i="1"/>
  <c r="AE97" i="1" s="1"/>
  <c r="AT97" i="1" s="1"/>
  <c r="AD96" i="1"/>
  <c r="AE96" i="1" s="1"/>
  <c r="AT96" i="1" s="1"/>
  <c r="AD95" i="1"/>
  <c r="AE95" i="1" s="1"/>
  <c r="AT95" i="1" s="1"/>
  <c r="AD94" i="1"/>
  <c r="AE94" i="1" s="1"/>
  <c r="AT94" i="1" s="1"/>
  <c r="AD93" i="1"/>
  <c r="AE93" i="1" s="1"/>
  <c r="AT93" i="1" s="1"/>
  <c r="AD92" i="1"/>
  <c r="AE92" i="1" s="1"/>
  <c r="AT92" i="1" s="1"/>
  <c r="AD91" i="1"/>
  <c r="AE91" i="1" s="1"/>
  <c r="AT91" i="1" s="1"/>
  <c r="AD90" i="1"/>
  <c r="AE90" i="1" s="1"/>
  <c r="AT90" i="1" s="1"/>
  <c r="AD89" i="1"/>
  <c r="AE89" i="1" s="1"/>
  <c r="AT89" i="1" s="1"/>
  <c r="AD88" i="1"/>
  <c r="AE88" i="1" s="1"/>
  <c r="AT88" i="1" s="1"/>
  <c r="AD87" i="1"/>
  <c r="AE87" i="1" s="1"/>
  <c r="AT87" i="1" s="1"/>
  <c r="AD86" i="1"/>
  <c r="AE86" i="1" s="1"/>
  <c r="AT86" i="1" s="1"/>
  <c r="AD85" i="1"/>
  <c r="AE85" i="1" s="1"/>
  <c r="AT85" i="1" s="1"/>
  <c r="AD84" i="1"/>
  <c r="AE84" i="1" s="1"/>
  <c r="AT84" i="1" s="1"/>
  <c r="AD83" i="1"/>
  <c r="AE83" i="1" s="1"/>
  <c r="AT83" i="1" s="1"/>
  <c r="AD82" i="1"/>
  <c r="AE82" i="1" s="1"/>
  <c r="AT82" i="1" s="1"/>
  <c r="AD81" i="1"/>
  <c r="AE81" i="1" s="1"/>
  <c r="AT81" i="1" s="1"/>
  <c r="AD80" i="1"/>
  <c r="AE80" i="1" s="1"/>
  <c r="AT80" i="1" s="1"/>
  <c r="AD79" i="1"/>
  <c r="AE79" i="1" s="1"/>
  <c r="AT79" i="1" s="1"/>
  <c r="AD78" i="1"/>
  <c r="AE78" i="1" s="1"/>
  <c r="AT78" i="1" s="1"/>
  <c r="AD77" i="1"/>
  <c r="AE77" i="1" s="1"/>
  <c r="AT77" i="1" s="1"/>
  <c r="AD76" i="1"/>
  <c r="AE76" i="1" s="1"/>
  <c r="AT76" i="1" s="1"/>
  <c r="AD75" i="1"/>
  <c r="AE75" i="1" s="1"/>
  <c r="AT75" i="1" s="1"/>
  <c r="AD74" i="1"/>
  <c r="AE74" i="1" s="1"/>
  <c r="AT74" i="1" s="1"/>
  <c r="AD73" i="1"/>
  <c r="AE73" i="1" s="1"/>
  <c r="AT73" i="1" s="1"/>
  <c r="AD72" i="1"/>
  <c r="AE72" i="1" s="1"/>
  <c r="AT72" i="1" s="1"/>
  <c r="AD71" i="1"/>
  <c r="AE71" i="1" s="1"/>
  <c r="AT71" i="1" s="1"/>
  <c r="AD70" i="1"/>
  <c r="AE70" i="1" s="1"/>
  <c r="AT70" i="1" s="1"/>
  <c r="AD69" i="1"/>
  <c r="AE69" i="1" s="1"/>
  <c r="AT69" i="1" s="1"/>
  <c r="AD68" i="1"/>
  <c r="AE68" i="1" s="1"/>
  <c r="AT68" i="1" s="1"/>
  <c r="AD67" i="1"/>
  <c r="AE67" i="1" s="1"/>
  <c r="AT67" i="1" s="1"/>
  <c r="AD66" i="1"/>
  <c r="AE66" i="1" s="1"/>
  <c r="AT66" i="1" s="1"/>
  <c r="AD65" i="1"/>
  <c r="AE65" i="1" s="1"/>
  <c r="AT65" i="1" s="1"/>
  <c r="AD64" i="1"/>
  <c r="AE64" i="1" s="1"/>
  <c r="AT64" i="1" s="1"/>
  <c r="AD63" i="1"/>
  <c r="AE63" i="1" s="1"/>
  <c r="AT63" i="1" s="1"/>
  <c r="AD62" i="1"/>
  <c r="AE62" i="1" s="1"/>
  <c r="AT62" i="1" s="1"/>
  <c r="AD61" i="1"/>
  <c r="AE61" i="1" s="1"/>
  <c r="AT61" i="1" s="1"/>
  <c r="AD60" i="1"/>
  <c r="AE60" i="1" s="1"/>
  <c r="AT60" i="1" s="1"/>
  <c r="AD59" i="1"/>
  <c r="AE59" i="1" s="1"/>
  <c r="AT59" i="1" s="1"/>
  <c r="AD58" i="1"/>
  <c r="AE58" i="1" s="1"/>
  <c r="AT58" i="1" s="1"/>
  <c r="AD57" i="1"/>
  <c r="AE57" i="1" s="1"/>
  <c r="AT57" i="1" s="1"/>
  <c r="AD56" i="1"/>
  <c r="AE56" i="1" s="1"/>
  <c r="AT56" i="1" s="1"/>
  <c r="AD55" i="1"/>
  <c r="AE55" i="1" s="1"/>
  <c r="AT55" i="1" s="1"/>
  <c r="AD54" i="1"/>
  <c r="AE54" i="1" s="1"/>
  <c r="AT54" i="1" s="1"/>
  <c r="AD53" i="1"/>
  <c r="AE53" i="1" s="1"/>
  <c r="AT53" i="1" s="1"/>
  <c r="AD52" i="1"/>
  <c r="AE52" i="1" s="1"/>
  <c r="AT52" i="1" s="1"/>
  <c r="AD51" i="1"/>
  <c r="AE51" i="1" s="1"/>
  <c r="AT51" i="1" s="1"/>
  <c r="AD50" i="1"/>
  <c r="AE50" i="1" s="1"/>
  <c r="AT50" i="1" s="1"/>
  <c r="AD49" i="1"/>
  <c r="AE49" i="1" s="1"/>
  <c r="AT49" i="1" s="1"/>
  <c r="AD48" i="1"/>
  <c r="AE48" i="1" s="1"/>
  <c r="AT48" i="1" s="1"/>
  <c r="AD47" i="1"/>
  <c r="AE47" i="1" s="1"/>
  <c r="AT47" i="1" s="1"/>
  <c r="AD46" i="1"/>
  <c r="AE46" i="1" s="1"/>
  <c r="AT46" i="1" s="1"/>
  <c r="AD45" i="1"/>
  <c r="AE45" i="1" s="1"/>
  <c r="AT45" i="1" s="1"/>
  <c r="AD44" i="1"/>
  <c r="AE44" i="1" s="1"/>
  <c r="AT44" i="1" s="1"/>
  <c r="AD43" i="1"/>
  <c r="AE43" i="1" s="1"/>
  <c r="AT43" i="1" s="1"/>
  <c r="AD42" i="1"/>
  <c r="AE42" i="1" s="1"/>
  <c r="AT42" i="1" s="1"/>
  <c r="AD41" i="1"/>
  <c r="AE41" i="1" s="1"/>
  <c r="AT41" i="1" s="1"/>
  <c r="AD40" i="1"/>
  <c r="AE40" i="1" s="1"/>
  <c r="AT40" i="1" s="1"/>
  <c r="AD39" i="1"/>
  <c r="AE39" i="1" s="1"/>
  <c r="AT39" i="1" s="1"/>
  <c r="AD38" i="1"/>
  <c r="AE38" i="1" s="1"/>
  <c r="AT38" i="1" s="1"/>
  <c r="AD37" i="1"/>
  <c r="AE37" i="1" s="1"/>
  <c r="AT37" i="1" s="1"/>
  <c r="AD36" i="1"/>
  <c r="AE36" i="1" s="1"/>
  <c r="AT36" i="1" s="1"/>
  <c r="AD35" i="1"/>
  <c r="AE35" i="1" s="1"/>
  <c r="AT35" i="1" s="1"/>
  <c r="AD34" i="1"/>
  <c r="AE34" i="1" s="1"/>
  <c r="AT34" i="1" s="1"/>
  <c r="AD33" i="1"/>
  <c r="AE33" i="1" s="1"/>
  <c r="AT33" i="1" s="1"/>
  <c r="AD32" i="1"/>
  <c r="AE32" i="1" s="1"/>
  <c r="AT32" i="1" s="1"/>
  <c r="AD31" i="1"/>
  <c r="AE31" i="1" s="1"/>
  <c r="AT31" i="1" s="1"/>
  <c r="AD30" i="1"/>
  <c r="AE30" i="1" s="1"/>
  <c r="AT30" i="1" s="1"/>
  <c r="AD29" i="1"/>
  <c r="AE29" i="1" s="1"/>
  <c r="AT29" i="1" s="1"/>
  <c r="AD28" i="1"/>
  <c r="AE28" i="1" s="1"/>
  <c r="AT28" i="1" s="1"/>
  <c r="AD27" i="1"/>
  <c r="AE27" i="1" s="1"/>
  <c r="AT27" i="1" s="1"/>
  <c r="AD26" i="1"/>
  <c r="AE26" i="1" s="1"/>
  <c r="AT26" i="1" s="1"/>
  <c r="AD25" i="1"/>
  <c r="AE25" i="1" s="1"/>
  <c r="AT25" i="1" s="1"/>
  <c r="AD24" i="1"/>
  <c r="AE24" i="1" s="1"/>
  <c r="AT24" i="1" s="1"/>
  <c r="AD23" i="1"/>
  <c r="AE23" i="1" s="1"/>
  <c r="AT23" i="1" s="1"/>
  <c r="AD22" i="1"/>
  <c r="AE22" i="1" s="1"/>
  <c r="AT22" i="1" s="1"/>
  <c r="AD21" i="1"/>
  <c r="AE21" i="1" s="1"/>
  <c r="AT21" i="1" s="1"/>
  <c r="AD20" i="1"/>
  <c r="AE20" i="1" s="1"/>
  <c r="AT20" i="1" s="1"/>
  <c r="AD19" i="1"/>
  <c r="AE19" i="1" s="1"/>
  <c r="AT19" i="1" s="1"/>
  <c r="AD18" i="1"/>
  <c r="AE18" i="1" s="1"/>
  <c r="AT18" i="1" s="1"/>
  <c r="AD17" i="1"/>
  <c r="AE17" i="1" s="1"/>
  <c r="AT17" i="1" s="1"/>
  <c r="AD16" i="1"/>
  <c r="AE16" i="1" s="1"/>
  <c r="AT16" i="1" s="1"/>
  <c r="AD15" i="1"/>
  <c r="AE15" i="1" s="1"/>
  <c r="AT15" i="1" s="1"/>
  <c r="AD14" i="1"/>
  <c r="AE14" i="1" s="1"/>
  <c r="AT14" i="1" s="1"/>
  <c r="AD13" i="1"/>
  <c r="AE13" i="1" s="1"/>
  <c r="AT13" i="1" s="1"/>
  <c r="AD12" i="1"/>
  <c r="AE12" i="1" s="1"/>
  <c r="AT12" i="1" s="1"/>
  <c r="AD11" i="1"/>
  <c r="AE11" i="1" s="1"/>
  <c r="AT11" i="1" s="1"/>
  <c r="AD10" i="1"/>
  <c r="AE10" i="1" s="1"/>
  <c r="AT10" i="1" s="1"/>
  <c r="AD9" i="1"/>
  <c r="AE9" i="1" s="1"/>
  <c r="AT9" i="1" s="1"/>
  <c r="AD8" i="1"/>
  <c r="AE8" i="1" s="1"/>
  <c r="AT8" i="1" s="1"/>
  <c r="AD7" i="1"/>
  <c r="AE7" i="1" s="1"/>
  <c r="AT7" i="1" s="1"/>
  <c r="AD6" i="1"/>
  <c r="AE6" i="1" s="1"/>
  <c r="AT6" i="1" s="1"/>
  <c r="AD5" i="1"/>
  <c r="AE5" i="1" s="1"/>
  <c r="AT5" i="1" s="1"/>
  <c r="AD4" i="1"/>
  <c r="AE4" i="1" s="1"/>
  <c r="AT4" i="1" s="1"/>
  <c r="Y1288" i="1"/>
  <c r="Z1288" i="1" s="1"/>
  <c r="AR1288" i="1" s="1"/>
  <c r="Y1287" i="1"/>
  <c r="Z1287" i="1" s="1"/>
  <c r="AR1287" i="1" s="1"/>
  <c r="Y1286" i="1"/>
  <c r="Z1286" i="1" s="1"/>
  <c r="AR1286" i="1" s="1"/>
  <c r="Y1285" i="1"/>
  <c r="Z1285" i="1" s="1"/>
  <c r="AR1285" i="1" s="1"/>
  <c r="Y1284" i="1"/>
  <c r="Z1284" i="1" s="1"/>
  <c r="AR1284" i="1" s="1"/>
  <c r="Y1283" i="1"/>
  <c r="Z1283" i="1" s="1"/>
  <c r="AR1283" i="1" s="1"/>
  <c r="Y1282" i="1"/>
  <c r="Z1282" i="1" s="1"/>
  <c r="AR1282" i="1" s="1"/>
  <c r="Y1281" i="1"/>
  <c r="Z1281" i="1" s="1"/>
  <c r="AR1281" i="1" s="1"/>
  <c r="Y1280" i="1"/>
  <c r="Z1280" i="1" s="1"/>
  <c r="AR1280" i="1" s="1"/>
  <c r="Y1279" i="1"/>
  <c r="Z1279" i="1" s="1"/>
  <c r="AR1279" i="1" s="1"/>
  <c r="Y1278" i="1"/>
  <c r="Z1278" i="1" s="1"/>
  <c r="AR1278" i="1" s="1"/>
  <c r="Y1277" i="1"/>
  <c r="Z1277" i="1" s="1"/>
  <c r="AR1277" i="1" s="1"/>
  <c r="Y1276" i="1"/>
  <c r="Z1276" i="1" s="1"/>
  <c r="AR1276" i="1" s="1"/>
  <c r="Y1275" i="1"/>
  <c r="Z1275" i="1" s="1"/>
  <c r="AR1275" i="1" s="1"/>
  <c r="Y1274" i="1"/>
  <c r="Z1274" i="1" s="1"/>
  <c r="AR1274" i="1" s="1"/>
  <c r="Y1273" i="1"/>
  <c r="Z1273" i="1" s="1"/>
  <c r="AR1273" i="1" s="1"/>
  <c r="Y1272" i="1"/>
  <c r="Z1272" i="1" s="1"/>
  <c r="AR1272" i="1" s="1"/>
  <c r="Y1271" i="1"/>
  <c r="Z1271" i="1" s="1"/>
  <c r="AR1271" i="1" s="1"/>
  <c r="Y1270" i="1"/>
  <c r="Z1270" i="1" s="1"/>
  <c r="AR1270" i="1" s="1"/>
  <c r="Y1269" i="1"/>
  <c r="Z1269" i="1" s="1"/>
  <c r="AR1269" i="1" s="1"/>
  <c r="Y1268" i="1"/>
  <c r="Z1268" i="1" s="1"/>
  <c r="AR1268" i="1" s="1"/>
  <c r="Y1267" i="1"/>
  <c r="Z1267" i="1" s="1"/>
  <c r="AR1267" i="1" s="1"/>
  <c r="Y1266" i="1"/>
  <c r="Z1266" i="1" s="1"/>
  <c r="AR1266" i="1" s="1"/>
  <c r="Y1265" i="1"/>
  <c r="Z1265" i="1" s="1"/>
  <c r="AR1265" i="1" s="1"/>
  <c r="Y1264" i="1"/>
  <c r="Z1264" i="1" s="1"/>
  <c r="AR1264" i="1" s="1"/>
  <c r="Y1263" i="1"/>
  <c r="Z1263" i="1" s="1"/>
  <c r="AR1263" i="1" s="1"/>
  <c r="Y1262" i="1"/>
  <c r="Z1262" i="1" s="1"/>
  <c r="AR1262" i="1" s="1"/>
  <c r="Y1261" i="1"/>
  <c r="Z1261" i="1" s="1"/>
  <c r="AR1261" i="1" s="1"/>
  <c r="Y1260" i="1"/>
  <c r="Z1260" i="1" s="1"/>
  <c r="AR1260" i="1" s="1"/>
  <c r="Y1259" i="1"/>
  <c r="Z1259" i="1" s="1"/>
  <c r="AR1259" i="1" s="1"/>
  <c r="Y1258" i="1"/>
  <c r="Z1258" i="1" s="1"/>
  <c r="AR1258" i="1" s="1"/>
  <c r="Y1257" i="1"/>
  <c r="Z1257" i="1" s="1"/>
  <c r="AR1257" i="1" s="1"/>
  <c r="Y1256" i="1"/>
  <c r="Z1256" i="1" s="1"/>
  <c r="AR1256" i="1" s="1"/>
  <c r="Y1255" i="1"/>
  <c r="Z1255" i="1" s="1"/>
  <c r="AR1255" i="1" s="1"/>
  <c r="Y1254" i="1"/>
  <c r="Z1254" i="1" s="1"/>
  <c r="AR1254" i="1" s="1"/>
  <c r="Y1253" i="1"/>
  <c r="Z1253" i="1" s="1"/>
  <c r="AR1253" i="1" s="1"/>
  <c r="Y1252" i="1"/>
  <c r="Z1252" i="1" s="1"/>
  <c r="AR1252" i="1" s="1"/>
  <c r="Y1251" i="1"/>
  <c r="Z1251" i="1" s="1"/>
  <c r="AR1251" i="1" s="1"/>
  <c r="Y1250" i="1"/>
  <c r="Z1250" i="1" s="1"/>
  <c r="AR1250" i="1" s="1"/>
  <c r="Y1249" i="1"/>
  <c r="Z1249" i="1" s="1"/>
  <c r="AR1249" i="1" s="1"/>
  <c r="Y1248" i="1"/>
  <c r="Z1248" i="1" s="1"/>
  <c r="AR1248" i="1" s="1"/>
  <c r="Y1247" i="1"/>
  <c r="Z1247" i="1" s="1"/>
  <c r="AR1247" i="1" s="1"/>
  <c r="Y1246" i="1"/>
  <c r="Z1246" i="1" s="1"/>
  <c r="AR1246" i="1" s="1"/>
  <c r="Y1245" i="1"/>
  <c r="Z1245" i="1" s="1"/>
  <c r="AR1245" i="1" s="1"/>
  <c r="Y1244" i="1"/>
  <c r="Z1244" i="1" s="1"/>
  <c r="AR1244" i="1" s="1"/>
  <c r="Y1243" i="1"/>
  <c r="Z1243" i="1" s="1"/>
  <c r="AR1243" i="1" s="1"/>
  <c r="Y1242" i="1"/>
  <c r="Z1242" i="1" s="1"/>
  <c r="AR1242" i="1" s="1"/>
  <c r="Y1241" i="1"/>
  <c r="Z1241" i="1" s="1"/>
  <c r="AR1241" i="1" s="1"/>
  <c r="Y1240" i="1"/>
  <c r="Z1240" i="1" s="1"/>
  <c r="AR1240" i="1" s="1"/>
  <c r="Y1239" i="1"/>
  <c r="Z1239" i="1" s="1"/>
  <c r="AR1239" i="1" s="1"/>
  <c r="Y1238" i="1"/>
  <c r="Z1238" i="1" s="1"/>
  <c r="AR1238" i="1" s="1"/>
  <c r="Y1237" i="1"/>
  <c r="Z1237" i="1" s="1"/>
  <c r="AR1237" i="1" s="1"/>
  <c r="Y1236" i="1"/>
  <c r="Z1236" i="1" s="1"/>
  <c r="AR1236" i="1" s="1"/>
  <c r="Y1235" i="1"/>
  <c r="Z1235" i="1" s="1"/>
  <c r="AR1235" i="1" s="1"/>
  <c r="Y1234" i="1"/>
  <c r="Z1234" i="1" s="1"/>
  <c r="AR1234" i="1" s="1"/>
  <c r="Y1233" i="1"/>
  <c r="Z1233" i="1" s="1"/>
  <c r="AR1233" i="1" s="1"/>
  <c r="Y1232" i="1"/>
  <c r="Z1232" i="1" s="1"/>
  <c r="AR1232" i="1" s="1"/>
  <c r="Y1231" i="1"/>
  <c r="Z1231" i="1" s="1"/>
  <c r="AR1231" i="1" s="1"/>
  <c r="Y1230" i="1"/>
  <c r="Z1230" i="1" s="1"/>
  <c r="AR1230" i="1" s="1"/>
  <c r="Y1229" i="1"/>
  <c r="Z1229" i="1" s="1"/>
  <c r="AR1229" i="1" s="1"/>
  <c r="Y1228" i="1"/>
  <c r="Z1228" i="1" s="1"/>
  <c r="AR1228" i="1" s="1"/>
  <c r="Y1227" i="1"/>
  <c r="Z1227" i="1" s="1"/>
  <c r="AR1227" i="1" s="1"/>
  <c r="Y1226" i="1"/>
  <c r="Z1226" i="1" s="1"/>
  <c r="AR1226" i="1" s="1"/>
  <c r="Y1225" i="1"/>
  <c r="Z1225" i="1" s="1"/>
  <c r="AR1225" i="1" s="1"/>
  <c r="Y1224" i="1"/>
  <c r="Z1224" i="1" s="1"/>
  <c r="AR1224" i="1" s="1"/>
  <c r="Y1223" i="1"/>
  <c r="Z1223" i="1" s="1"/>
  <c r="AR1223" i="1" s="1"/>
  <c r="Y1222" i="1"/>
  <c r="Z1222" i="1" s="1"/>
  <c r="AR1222" i="1" s="1"/>
  <c r="Y1221" i="1"/>
  <c r="Z1221" i="1" s="1"/>
  <c r="AR1221" i="1" s="1"/>
  <c r="Y1220" i="1"/>
  <c r="Z1220" i="1" s="1"/>
  <c r="AR1220" i="1" s="1"/>
  <c r="Y1219" i="1"/>
  <c r="Z1219" i="1" s="1"/>
  <c r="AR1219" i="1" s="1"/>
  <c r="Y1218" i="1"/>
  <c r="Z1218" i="1" s="1"/>
  <c r="AR1218" i="1" s="1"/>
  <c r="Y1217" i="1"/>
  <c r="Z1217" i="1" s="1"/>
  <c r="AR1217" i="1" s="1"/>
  <c r="Y1216" i="1"/>
  <c r="Z1216" i="1" s="1"/>
  <c r="AR1216" i="1" s="1"/>
  <c r="Y1215" i="1"/>
  <c r="Z1215" i="1" s="1"/>
  <c r="AR1215" i="1" s="1"/>
  <c r="Y1214" i="1"/>
  <c r="Z1214" i="1" s="1"/>
  <c r="AR1214" i="1" s="1"/>
  <c r="Y1213" i="1"/>
  <c r="Z1213" i="1" s="1"/>
  <c r="AR1213" i="1" s="1"/>
  <c r="Y1212" i="1"/>
  <c r="Z1212" i="1" s="1"/>
  <c r="AR1212" i="1" s="1"/>
  <c r="Y1211" i="1"/>
  <c r="Z1211" i="1" s="1"/>
  <c r="AR1211" i="1" s="1"/>
  <c r="Y1210" i="1"/>
  <c r="Z1210" i="1" s="1"/>
  <c r="AR1210" i="1" s="1"/>
  <c r="Y1209" i="1"/>
  <c r="Z1209" i="1" s="1"/>
  <c r="AR1209" i="1" s="1"/>
  <c r="Y1208" i="1"/>
  <c r="Z1208" i="1" s="1"/>
  <c r="AR1208" i="1" s="1"/>
  <c r="Y1207" i="1"/>
  <c r="Z1207" i="1" s="1"/>
  <c r="AR1207" i="1" s="1"/>
  <c r="Y1206" i="1"/>
  <c r="Z1206" i="1" s="1"/>
  <c r="AR1206" i="1" s="1"/>
  <c r="Y1205" i="1"/>
  <c r="Z1205" i="1" s="1"/>
  <c r="AR1205" i="1" s="1"/>
  <c r="Y1204" i="1"/>
  <c r="Z1204" i="1" s="1"/>
  <c r="AR1204" i="1" s="1"/>
  <c r="Y1203" i="1"/>
  <c r="Z1203" i="1" s="1"/>
  <c r="AR1203" i="1" s="1"/>
  <c r="Y1202" i="1"/>
  <c r="Z1202" i="1" s="1"/>
  <c r="AR1202" i="1" s="1"/>
  <c r="Y1201" i="1"/>
  <c r="Z1201" i="1" s="1"/>
  <c r="AR1201" i="1" s="1"/>
  <c r="Y1200" i="1"/>
  <c r="Z1200" i="1" s="1"/>
  <c r="AR1200" i="1" s="1"/>
  <c r="Y1199" i="1"/>
  <c r="Z1199" i="1" s="1"/>
  <c r="AR1199" i="1" s="1"/>
  <c r="Y1198" i="1"/>
  <c r="Z1198" i="1" s="1"/>
  <c r="AR1198" i="1" s="1"/>
  <c r="Y1197" i="1"/>
  <c r="Z1197" i="1" s="1"/>
  <c r="AR1197" i="1" s="1"/>
  <c r="Y1196" i="1"/>
  <c r="Z1196" i="1" s="1"/>
  <c r="AR1196" i="1" s="1"/>
  <c r="Y1195" i="1"/>
  <c r="Z1195" i="1" s="1"/>
  <c r="AR1195" i="1" s="1"/>
  <c r="Y1194" i="1"/>
  <c r="Z1194" i="1" s="1"/>
  <c r="AR1194" i="1" s="1"/>
  <c r="Y1193" i="1"/>
  <c r="Z1193" i="1" s="1"/>
  <c r="AR1193" i="1" s="1"/>
  <c r="Y1192" i="1"/>
  <c r="Z1192" i="1" s="1"/>
  <c r="AR1192" i="1" s="1"/>
  <c r="Y1191" i="1"/>
  <c r="Z1191" i="1" s="1"/>
  <c r="AR1191" i="1" s="1"/>
  <c r="Y1190" i="1"/>
  <c r="Z1190" i="1" s="1"/>
  <c r="AR1190" i="1" s="1"/>
  <c r="Y1189" i="1"/>
  <c r="Z1189" i="1" s="1"/>
  <c r="AR1189" i="1" s="1"/>
  <c r="Y1188" i="1"/>
  <c r="Z1188" i="1" s="1"/>
  <c r="AR1188" i="1" s="1"/>
  <c r="Y1187" i="1"/>
  <c r="Z1187" i="1" s="1"/>
  <c r="AR1187" i="1" s="1"/>
  <c r="Y1186" i="1"/>
  <c r="Z1186" i="1" s="1"/>
  <c r="AR1186" i="1" s="1"/>
  <c r="Y1185" i="1"/>
  <c r="Z1185" i="1" s="1"/>
  <c r="AR1185" i="1" s="1"/>
  <c r="Y1184" i="1"/>
  <c r="Z1184" i="1" s="1"/>
  <c r="AR1184" i="1" s="1"/>
  <c r="Y1183" i="1"/>
  <c r="Z1183" i="1" s="1"/>
  <c r="AR1183" i="1" s="1"/>
  <c r="Y1182" i="1"/>
  <c r="Z1182" i="1" s="1"/>
  <c r="AR1182" i="1" s="1"/>
  <c r="Y1181" i="1"/>
  <c r="Z1181" i="1" s="1"/>
  <c r="AR1181" i="1" s="1"/>
  <c r="Y1180" i="1"/>
  <c r="Z1180" i="1" s="1"/>
  <c r="AR1180" i="1" s="1"/>
  <c r="Y1179" i="1"/>
  <c r="Z1179" i="1" s="1"/>
  <c r="AR1179" i="1" s="1"/>
  <c r="Y1178" i="1"/>
  <c r="Z1178" i="1" s="1"/>
  <c r="AR1178" i="1" s="1"/>
  <c r="Y1177" i="1"/>
  <c r="Z1177" i="1" s="1"/>
  <c r="AR1177" i="1" s="1"/>
  <c r="Y1176" i="1"/>
  <c r="Z1176" i="1" s="1"/>
  <c r="AR1176" i="1" s="1"/>
  <c r="Y1175" i="1"/>
  <c r="Z1175" i="1" s="1"/>
  <c r="AR1175" i="1" s="1"/>
  <c r="Y1174" i="1"/>
  <c r="Z1174" i="1" s="1"/>
  <c r="AR1174" i="1" s="1"/>
  <c r="Y1173" i="1"/>
  <c r="Z1173" i="1" s="1"/>
  <c r="AR1173" i="1" s="1"/>
  <c r="Y1172" i="1"/>
  <c r="Z1172" i="1" s="1"/>
  <c r="AR1172" i="1" s="1"/>
  <c r="Y1171" i="1"/>
  <c r="Z1171" i="1" s="1"/>
  <c r="AR1171" i="1" s="1"/>
  <c r="Y1170" i="1"/>
  <c r="Z1170" i="1" s="1"/>
  <c r="AR1170" i="1" s="1"/>
  <c r="Y1169" i="1"/>
  <c r="Z1169" i="1" s="1"/>
  <c r="AR1169" i="1" s="1"/>
  <c r="Y1168" i="1"/>
  <c r="Z1168" i="1" s="1"/>
  <c r="AR1168" i="1" s="1"/>
  <c r="Y1167" i="1"/>
  <c r="Z1167" i="1" s="1"/>
  <c r="AR1167" i="1" s="1"/>
  <c r="Y1166" i="1"/>
  <c r="Z1166" i="1" s="1"/>
  <c r="AR1166" i="1" s="1"/>
  <c r="Y1165" i="1"/>
  <c r="Z1165" i="1" s="1"/>
  <c r="AR1165" i="1" s="1"/>
  <c r="Y1164" i="1"/>
  <c r="Z1164" i="1" s="1"/>
  <c r="AR1164" i="1" s="1"/>
  <c r="Y1163" i="1"/>
  <c r="Z1163" i="1" s="1"/>
  <c r="AR1163" i="1" s="1"/>
  <c r="Y1162" i="1"/>
  <c r="Z1162" i="1" s="1"/>
  <c r="AR1162" i="1" s="1"/>
  <c r="Y1161" i="1"/>
  <c r="Z1161" i="1" s="1"/>
  <c r="AR1161" i="1" s="1"/>
  <c r="Y1160" i="1"/>
  <c r="Z1160" i="1" s="1"/>
  <c r="AR1160" i="1" s="1"/>
  <c r="Y1159" i="1"/>
  <c r="Z1159" i="1" s="1"/>
  <c r="AR1159" i="1" s="1"/>
  <c r="Y1158" i="1"/>
  <c r="Z1158" i="1" s="1"/>
  <c r="AR1158" i="1" s="1"/>
  <c r="Y1157" i="1"/>
  <c r="Z1157" i="1" s="1"/>
  <c r="AR1157" i="1" s="1"/>
  <c r="Y1156" i="1"/>
  <c r="Z1156" i="1" s="1"/>
  <c r="AR1156" i="1" s="1"/>
  <c r="Y1155" i="1"/>
  <c r="Z1155" i="1" s="1"/>
  <c r="AR1155" i="1" s="1"/>
  <c r="Y1154" i="1"/>
  <c r="Z1154" i="1" s="1"/>
  <c r="AR1154" i="1" s="1"/>
  <c r="Y1153" i="1"/>
  <c r="Z1153" i="1" s="1"/>
  <c r="AR1153" i="1" s="1"/>
  <c r="Y1152" i="1"/>
  <c r="Z1152" i="1" s="1"/>
  <c r="AR1152" i="1" s="1"/>
  <c r="Y1151" i="1"/>
  <c r="Z1151" i="1" s="1"/>
  <c r="AR1151" i="1" s="1"/>
  <c r="Y1150" i="1"/>
  <c r="Z1150" i="1" s="1"/>
  <c r="AR1150" i="1" s="1"/>
  <c r="Y1149" i="1"/>
  <c r="Z1149" i="1" s="1"/>
  <c r="AR1149" i="1" s="1"/>
  <c r="Y1148" i="1"/>
  <c r="Z1148" i="1" s="1"/>
  <c r="AR1148" i="1" s="1"/>
  <c r="Y1147" i="1"/>
  <c r="Z1147" i="1" s="1"/>
  <c r="AR1147" i="1" s="1"/>
  <c r="Y1146" i="1"/>
  <c r="Z1146" i="1" s="1"/>
  <c r="AR1146" i="1" s="1"/>
  <c r="Y1145" i="1"/>
  <c r="Z1145" i="1" s="1"/>
  <c r="AR1145" i="1" s="1"/>
  <c r="Y1144" i="1"/>
  <c r="Z1144" i="1" s="1"/>
  <c r="AR1144" i="1" s="1"/>
  <c r="Y1143" i="1"/>
  <c r="Z1143" i="1" s="1"/>
  <c r="AR1143" i="1" s="1"/>
  <c r="Y1142" i="1"/>
  <c r="Z1142" i="1" s="1"/>
  <c r="AR1142" i="1" s="1"/>
  <c r="Y1141" i="1"/>
  <c r="Z1141" i="1" s="1"/>
  <c r="AR1141" i="1" s="1"/>
  <c r="Y1140" i="1"/>
  <c r="Z1140" i="1" s="1"/>
  <c r="AR1140" i="1" s="1"/>
  <c r="Y1139" i="1"/>
  <c r="Z1139" i="1" s="1"/>
  <c r="AR1139" i="1" s="1"/>
  <c r="Y1138" i="1"/>
  <c r="Z1138" i="1" s="1"/>
  <c r="AR1138" i="1" s="1"/>
  <c r="Y1137" i="1"/>
  <c r="Z1137" i="1" s="1"/>
  <c r="AR1137" i="1" s="1"/>
  <c r="Y1136" i="1"/>
  <c r="Z1136" i="1" s="1"/>
  <c r="AR1136" i="1" s="1"/>
  <c r="Y1135" i="1"/>
  <c r="Z1135" i="1" s="1"/>
  <c r="AR1135" i="1" s="1"/>
  <c r="Y1134" i="1"/>
  <c r="Z1134" i="1" s="1"/>
  <c r="AR1134" i="1" s="1"/>
  <c r="Y1133" i="1"/>
  <c r="Z1133" i="1" s="1"/>
  <c r="AR1133" i="1" s="1"/>
  <c r="Y1132" i="1"/>
  <c r="Z1132" i="1" s="1"/>
  <c r="AR1132" i="1" s="1"/>
  <c r="Y1131" i="1"/>
  <c r="Z1131" i="1" s="1"/>
  <c r="AR1131" i="1" s="1"/>
  <c r="Y1130" i="1"/>
  <c r="Z1130" i="1" s="1"/>
  <c r="AR1130" i="1" s="1"/>
  <c r="Y1129" i="1"/>
  <c r="Z1129" i="1" s="1"/>
  <c r="AR1129" i="1" s="1"/>
  <c r="Y1128" i="1"/>
  <c r="Z1128" i="1" s="1"/>
  <c r="AR1128" i="1" s="1"/>
  <c r="Y1127" i="1"/>
  <c r="Z1127" i="1" s="1"/>
  <c r="AR1127" i="1" s="1"/>
  <c r="Y1126" i="1"/>
  <c r="Z1126" i="1" s="1"/>
  <c r="AR1126" i="1" s="1"/>
  <c r="Y1125" i="1"/>
  <c r="Z1125" i="1" s="1"/>
  <c r="AR1125" i="1" s="1"/>
  <c r="Y1124" i="1"/>
  <c r="Z1124" i="1" s="1"/>
  <c r="AR1124" i="1" s="1"/>
  <c r="Y1123" i="1"/>
  <c r="Z1123" i="1" s="1"/>
  <c r="AR1123" i="1" s="1"/>
  <c r="Y1122" i="1"/>
  <c r="Z1122" i="1" s="1"/>
  <c r="AR1122" i="1" s="1"/>
  <c r="Y1121" i="1"/>
  <c r="Z1121" i="1" s="1"/>
  <c r="AR1121" i="1" s="1"/>
  <c r="Y1120" i="1"/>
  <c r="Z1120" i="1" s="1"/>
  <c r="AR1120" i="1" s="1"/>
  <c r="Y1119" i="1"/>
  <c r="Z1119" i="1" s="1"/>
  <c r="AR1119" i="1" s="1"/>
  <c r="Y1118" i="1"/>
  <c r="Z1118" i="1" s="1"/>
  <c r="AR1118" i="1" s="1"/>
  <c r="Y1117" i="1"/>
  <c r="Z1117" i="1" s="1"/>
  <c r="AR1117" i="1" s="1"/>
  <c r="Y1116" i="1"/>
  <c r="Z1116" i="1" s="1"/>
  <c r="AR1116" i="1" s="1"/>
  <c r="Y1115" i="1"/>
  <c r="Z1115" i="1" s="1"/>
  <c r="AR1115" i="1" s="1"/>
  <c r="Y1114" i="1"/>
  <c r="Z1114" i="1" s="1"/>
  <c r="AR1114" i="1" s="1"/>
  <c r="Y1113" i="1"/>
  <c r="Z1113" i="1" s="1"/>
  <c r="AR1113" i="1" s="1"/>
  <c r="Y1112" i="1"/>
  <c r="Z1112" i="1" s="1"/>
  <c r="AR1112" i="1" s="1"/>
  <c r="Y1111" i="1"/>
  <c r="Z1111" i="1" s="1"/>
  <c r="AR1111" i="1" s="1"/>
  <c r="Y1110" i="1"/>
  <c r="Z1110" i="1" s="1"/>
  <c r="AR1110" i="1" s="1"/>
  <c r="Y1109" i="1"/>
  <c r="Z1109" i="1" s="1"/>
  <c r="AR1109" i="1" s="1"/>
  <c r="Y1108" i="1"/>
  <c r="Z1108" i="1" s="1"/>
  <c r="AR1108" i="1" s="1"/>
  <c r="Y1107" i="1"/>
  <c r="Z1107" i="1" s="1"/>
  <c r="AR1107" i="1" s="1"/>
  <c r="Y1106" i="1"/>
  <c r="Z1106" i="1" s="1"/>
  <c r="AR1106" i="1" s="1"/>
  <c r="Y1105" i="1"/>
  <c r="Z1105" i="1" s="1"/>
  <c r="AR1105" i="1" s="1"/>
  <c r="Y1104" i="1"/>
  <c r="Z1104" i="1" s="1"/>
  <c r="AR1104" i="1" s="1"/>
  <c r="Y1103" i="1"/>
  <c r="Z1103" i="1" s="1"/>
  <c r="AR1103" i="1" s="1"/>
  <c r="Y1102" i="1"/>
  <c r="Z1102" i="1" s="1"/>
  <c r="AR1102" i="1" s="1"/>
  <c r="Y1101" i="1"/>
  <c r="Z1101" i="1" s="1"/>
  <c r="AR1101" i="1" s="1"/>
  <c r="Y1100" i="1"/>
  <c r="Z1100" i="1" s="1"/>
  <c r="AR1100" i="1" s="1"/>
  <c r="Y1099" i="1"/>
  <c r="Z1099" i="1" s="1"/>
  <c r="AR1099" i="1" s="1"/>
  <c r="Y1098" i="1"/>
  <c r="Z1098" i="1" s="1"/>
  <c r="AR1098" i="1" s="1"/>
  <c r="Y1097" i="1"/>
  <c r="Z1097" i="1" s="1"/>
  <c r="AR1097" i="1" s="1"/>
  <c r="Y1096" i="1"/>
  <c r="Z1096" i="1" s="1"/>
  <c r="AR1096" i="1" s="1"/>
  <c r="Y1095" i="1"/>
  <c r="Z1095" i="1" s="1"/>
  <c r="AR1095" i="1" s="1"/>
  <c r="Y1094" i="1"/>
  <c r="Z1094" i="1" s="1"/>
  <c r="AR1094" i="1" s="1"/>
  <c r="Y1093" i="1"/>
  <c r="Z1093" i="1" s="1"/>
  <c r="AR1093" i="1" s="1"/>
  <c r="Y1092" i="1"/>
  <c r="Z1092" i="1" s="1"/>
  <c r="AR1092" i="1" s="1"/>
  <c r="Y1091" i="1"/>
  <c r="Z1091" i="1" s="1"/>
  <c r="AR1091" i="1" s="1"/>
  <c r="Y1090" i="1"/>
  <c r="Z1090" i="1" s="1"/>
  <c r="AR1090" i="1" s="1"/>
  <c r="Y1089" i="1"/>
  <c r="Z1089" i="1" s="1"/>
  <c r="AR1089" i="1" s="1"/>
  <c r="Y1088" i="1"/>
  <c r="Z1088" i="1" s="1"/>
  <c r="AR1088" i="1" s="1"/>
  <c r="Y1087" i="1"/>
  <c r="Z1087" i="1" s="1"/>
  <c r="AR1087" i="1" s="1"/>
  <c r="Y1086" i="1"/>
  <c r="Z1086" i="1" s="1"/>
  <c r="AR1086" i="1" s="1"/>
  <c r="Y1085" i="1"/>
  <c r="Z1085" i="1" s="1"/>
  <c r="AR1085" i="1" s="1"/>
  <c r="Y1084" i="1"/>
  <c r="Z1084" i="1" s="1"/>
  <c r="AR1084" i="1" s="1"/>
  <c r="Y1083" i="1"/>
  <c r="Z1083" i="1" s="1"/>
  <c r="AR1083" i="1" s="1"/>
  <c r="Y1082" i="1"/>
  <c r="Z1082" i="1" s="1"/>
  <c r="AR1082" i="1" s="1"/>
  <c r="Y1081" i="1"/>
  <c r="Z1081" i="1" s="1"/>
  <c r="AR1081" i="1" s="1"/>
  <c r="Y1080" i="1"/>
  <c r="Z1080" i="1" s="1"/>
  <c r="AR1080" i="1" s="1"/>
  <c r="Y1079" i="1"/>
  <c r="Z1079" i="1" s="1"/>
  <c r="AR1079" i="1" s="1"/>
  <c r="Y1078" i="1"/>
  <c r="Z1078" i="1" s="1"/>
  <c r="AR1078" i="1" s="1"/>
  <c r="Y1077" i="1"/>
  <c r="Z1077" i="1" s="1"/>
  <c r="AR1077" i="1" s="1"/>
  <c r="Y1076" i="1"/>
  <c r="Z1076" i="1" s="1"/>
  <c r="AR1076" i="1" s="1"/>
  <c r="Y1075" i="1"/>
  <c r="Z1075" i="1" s="1"/>
  <c r="AR1075" i="1" s="1"/>
  <c r="Y1074" i="1"/>
  <c r="Z1074" i="1" s="1"/>
  <c r="AR1074" i="1" s="1"/>
  <c r="Y1073" i="1"/>
  <c r="Z1073" i="1" s="1"/>
  <c r="AR1073" i="1" s="1"/>
  <c r="Y1072" i="1"/>
  <c r="Z1072" i="1" s="1"/>
  <c r="AR1072" i="1" s="1"/>
  <c r="Y1071" i="1"/>
  <c r="Z1071" i="1" s="1"/>
  <c r="AR1071" i="1" s="1"/>
  <c r="Y1070" i="1"/>
  <c r="Z1070" i="1" s="1"/>
  <c r="AR1070" i="1" s="1"/>
  <c r="Y1069" i="1"/>
  <c r="Z1069" i="1" s="1"/>
  <c r="AR1069" i="1" s="1"/>
  <c r="Y1068" i="1"/>
  <c r="Z1068" i="1" s="1"/>
  <c r="AR1068" i="1" s="1"/>
  <c r="Y1067" i="1"/>
  <c r="Z1067" i="1" s="1"/>
  <c r="AR1067" i="1" s="1"/>
  <c r="Y1066" i="1"/>
  <c r="Z1066" i="1" s="1"/>
  <c r="AR1066" i="1" s="1"/>
  <c r="Y1065" i="1"/>
  <c r="Z1065" i="1" s="1"/>
  <c r="AR1065" i="1" s="1"/>
  <c r="Y1064" i="1"/>
  <c r="Z1064" i="1" s="1"/>
  <c r="AR1064" i="1" s="1"/>
  <c r="Y1063" i="1"/>
  <c r="Z1063" i="1" s="1"/>
  <c r="AR1063" i="1" s="1"/>
  <c r="Y1062" i="1"/>
  <c r="Z1062" i="1" s="1"/>
  <c r="AR1062" i="1" s="1"/>
  <c r="Y1061" i="1"/>
  <c r="Z1061" i="1" s="1"/>
  <c r="AR1061" i="1" s="1"/>
  <c r="Y1060" i="1"/>
  <c r="Z1060" i="1" s="1"/>
  <c r="AR1060" i="1" s="1"/>
  <c r="Y1059" i="1"/>
  <c r="Z1059" i="1" s="1"/>
  <c r="AR1059" i="1" s="1"/>
  <c r="Y1058" i="1"/>
  <c r="Z1058" i="1" s="1"/>
  <c r="AR1058" i="1" s="1"/>
  <c r="Y1057" i="1"/>
  <c r="Z1057" i="1" s="1"/>
  <c r="AR1057" i="1" s="1"/>
  <c r="Y1056" i="1"/>
  <c r="Z1056" i="1" s="1"/>
  <c r="AR1056" i="1" s="1"/>
  <c r="Y1055" i="1"/>
  <c r="Z1055" i="1" s="1"/>
  <c r="AR1055" i="1" s="1"/>
  <c r="Y1054" i="1"/>
  <c r="Z1054" i="1" s="1"/>
  <c r="AR1054" i="1" s="1"/>
  <c r="Y1053" i="1"/>
  <c r="Z1053" i="1" s="1"/>
  <c r="AR1053" i="1" s="1"/>
  <c r="Y1052" i="1"/>
  <c r="Z1052" i="1" s="1"/>
  <c r="AR1052" i="1" s="1"/>
  <c r="Y1051" i="1"/>
  <c r="Z1051" i="1" s="1"/>
  <c r="AR1051" i="1" s="1"/>
  <c r="Y1050" i="1"/>
  <c r="Z1050" i="1" s="1"/>
  <c r="AR1050" i="1" s="1"/>
  <c r="Y1049" i="1"/>
  <c r="Z1049" i="1" s="1"/>
  <c r="AR1049" i="1" s="1"/>
  <c r="Y1048" i="1"/>
  <c r="Z1048" i="1" s="1"/>
  <c r="AR1048" i="1" s="1"/>
  <c r="Y1047" i="1"/>
  <c r="Z1047" i="1" s="1"/>
  <c r="AR1047" i="1" s="1"/>
  <c r="Y1046" i="1"/>
  <c r="Z1046" i="1" s="1"/>
  <c r="AR1046" i="1" s="1"/>
  <c r="Y1045" i="1"/>
  <c r="Z1045" i="1" s="1"/>
  <c r="AR1045" i="1" s="1"/>
  <c r="Y1044" i="1"/>
  <c r="Z1044" i="1" s="1"/>
  <c r="AR1044" i="1" s="1"/>
  <c r="Y1043" i="1"/>
  <c r="Z1043" i="1" s="1"/>
  <c r="AR1043" i="1" s="1"/>
  <c r="Y1042" i="1"/>
  <c r="Z1042" i="1" s="1"/>
  <c r="AR1042" i="1" s="1"/>
  <c r="Y1041" i="1"/>
  <c r="Z1041" i="1" s="1"/>
  <c r="AR1041" i="1" s="1"/>
  <c r="Y1040" i="1"/>
  <c r="Z1040" i="1" s="1"/>
  <c r="AR1040" i="1" s="1"/>
  <c r="Y1039" i="1"/>
  <c r="Z1039" i="1" s="1"/>
  <c r="AR1039" i="1" s="1"/>
  <c r="Y1038" i="1"/>
  <c r="Z1038" i="1" s="1"/>
  <c r="AR1038" i="1" s="1"/>
  <c r="Y1037" i="1"/>
  <c r="Z1037" i="1" s="1"/>
  <c r="AR1037" i="1" s="1"/>
  <c r="Y1036" i="1"/>
  <c r="Z1036" i="1" s="1"/>
  <c r="AR1036" i="1" s="1"/>
  <c r="Y1035" i="1"/>
  <c r="Z1035" i="1" s="1"/>
  <c r="AR1035" i="1" s="1"/>
  <c r="Y1034" i="1"/>
  <c r="Z1034" i="1" s="1"/>
  <c r="AR1034" i="1" s="1"/>
  <c r="Y1033" i="1"/>
  <c r="Z1033" i="1" s="1"/>
  <c r="AR1033" i="1" s="1"/>
  <c r="Y1032" i="1"/>
  <c r="Z1032" i="1" s="1"/>
  <c r="AR1032" i="1" s="1"/>
  <c r="Y1031" i="1"/>
  <c r="Z1031" i="1" s="1"/>
  <c r="AR1031" i="1" s="1"/>
  <c r="Y1030" i="1"/>
  <c r="Z1030" i="1" s="1"/>
  <c r="AR1030" i="1" s="1"/>
  <c r="Y1029" i="1"/>
  <c r="Z1029" i="1" s="1"/>
  <c r="AR1029" i="1" s="1"/>
  <c r="Y1028" i="1"/>
  <c r="Z1028" i="1" s="1"/>
  <c r="AR1028" i="1" s="1"/>
  <c r="Y1027" i="1"/>
  <c r="Z1027" i="1" s="1"/>
  <c r="AR1027" i="1" s="1"/>
  <c r="Y1026" i="1"/>
  <c r="Z1026" i="1" s="1"/>
  <c r="AR1026" i="1" s="1"/>
  <c r="Y1025" i="1"/>
  <c r="Z1025" i="1" s="1"/>
  <c r="AR1025" i="1" s="1"/>
  <c r="Y1024" i="1"/>
  <c r="Z1024" i="1" s="1"/>
  <c r="AR1024" i="1" s="1"/>
  <c r="Y1023" i="1"/>
  <c r="Z1023" i="1" s="1"/>
  <c r="AR1023" i="1" s="1"/>
  <c r="Y1022" i="1"/>
  <c r="Z1022" i="1" s="1"/>
  <c r="AR1022" i="1" s="1"/>
  <c r="Y1021" i="1"/>
  <c r="Z1021" i="1" s="1"/>
  <c r="AR1021" i="1" s="1"/>
  <c r="Y1020" i="1"/>
  <c r="Z1020" i="1" s="1"/>
  <c r="AR1020" i="1" s="1"/>
  <c r="Y1019" i="1"/>
  <c r="Z1019" i="1" s="1"/>
  <c r="AR1019" i="1" s="1"/>
  <c r="Y1018" i="1"/>
  <c r="Z1018" i="1" s="1"/>
  <c r="AR1018" i="1" s="1"/>
  <c r="Y1017" i="1"/>
  <c r="Z1017" i="1" s="1"/>
  <c r="AR1017" i="1" s="1"/>
  <c r="Y1016" i="1"/>
  <c r="Z1016" i="1" s="1"/>
  <c r="AR1016" i="1" s="1"/>
  <c r="Y1015" i="1"/>
  <c r="Z1015" i="1" s="1"/>
  <c r="AR1015" i="1" s="1"/>
  <c r="Y1014" i="1"/>
  <c r="Z1014" i="1" s="1"/>
  <c r="AR1014" i="1" s="1"/>
  <c r="Y1013" i="1"/>
  <c r="Z1013" i="1" s="1"/>
  <c r="AR1013" i="1" s="1"/>
  <c r="Y1012" i="1"/>
  <c r="Z1012" i="1" s="1"/>
  <c r="AR1012" i="1" s="1"/>
  <c r="Y1011" i="1"/>
  <c r="Z1011" i="1" s="1"/>
  <c r="AR1011" i="1" s="1"/>
  <c r="Y1010" i="1"/>
  <c r="Z1010" i="1" s="1"/>
  <c r="AR1010" i="1" s="1"/>
  <c r="Y1009" i="1"/>
  <c r="Z1009" i="1" s="1"/>
  <c r="AR1009" i="1" s="1"/>
  <c r="Y1008" i="1"/>
  <c r="Z1008" i="1" s="1"/>
  <c r="AR1008" i="1" s="1"/>
  <c r="Y1007" i="1"/>
  <c r="Z1007" i="1" s="1"/>
  <c r="AR1007" i="1" s="1"/>
  <c r="Y1006" i="1"/>
  <c r="Z1006" i="1" s="1"/>
  <c r="AR1006" i="1" s="1"/>
  <c r="Y1005" i="1"/>
  <c r="Z1005" i="1" s="1"/>
  <c r="AR1005" i="1" s="1"/>
  <c r="Y1004" i="1"/>
  <c r="Z1004" i="1" s="1"/>
  <c r="AR1004" i="1" s="1"/>
  <c r="Y1003" i="1"/>
  <c r="Z1003" i="1" s="1"/>
  <c r="AR1003" i="1" s="1"/>
  <c r="Y1002" i="1"/>
  <c r="Z1002" i="1" s="1"/>
  <c r="AR1002" i="1" s="1"/>
  <c r="Y1001" i="1"/>
  <c r="Z1001" i="1" s="1"/>
  <c r="AR1001" i="1" s="1"/>
  <c r="Y1000" i="1"/>
  <c r="Z1000" i="1" s="1"/>
  <c r="AR1000" i="1" s="1"/>
  <c r="Y999" i="1"/>
  <c r="Z999" i="1" s="1"/>
  <c r="AR999" i="1" s="1"/>
  <c r="Y998" i="1"/>
  <c r="Z998" i="1" s="1"/>
  <c r="AR998" i="1" s="1"/>
  <c r="Y997" i="1"/>
  <c r="Z997" i="1" s="1"/>
  <c r="AR997" i="1" s="1"/>
  <c r="Y996" i="1"/>
  <c r="Z996" i="1" s="1"/>
  <c r="AR996" i="1" s="1"/>
  <c r="Y995" i="1"/>
  <c r="Z995" i="1" s="1"/>
  <c r="AR995" i="1" s="1"/>
  <c r="Y994" i="1"/>
  <c r="Z994" i="1" s="1"/>
  <c r="AR994" i="1" s="1"/>
  <c r="Y993" i="1"/>
  <c r="Z993" i="1" s="1"/>
  <c r="AR993" i="1" s="1"/>
  <c r="Y992" i="1"/>
  <c r="Z992" i="1" s="1"/>
  <c r="AR992" i="1" s="1"/>
  <c r="Y991" i="1"/>
  <c r="Z991" i="1" s="1"/>
  <c r="AR991" i="1" s="1"/>
  <c r="Y990" i="1"/>
  <c r="Z990" i="1" s="1"/>
  <c r="AR990" i="1" s="1"/>
  <c r="Y989" i="1"/>
  <c r="Z989" i="1" s="1"/>
  <c r="AR989" i="1" s="1"/>
  <c r="Y988" i="1"/>
  <c r="Z988" i="1" s="1"/>
  <c r="AR988" i="1" s="1"/>
  <c r="Y987" i="1"/>
  <c r="Z987" i="1" s="1"/>
  <c r="AR987" i="1" s="1"/>
  <c r="Y986" i="1"/>
  <c r="Z986" i="1" s="1"/>
  <c r="AR986" i="1" s="1"/>
  <c r="Y985" i="1"/>
  <c r="Z985" i="1" s="1"/>
  <c r="AR985" i="1" s="1"/>
  <c r="Y984" i="1"/>
  <c r="Z984" i="1" s="1"/>
  <c r="AR984" i="1" s="1"/>
  <c r="Y983" i="1"/>
  <c r="Z983" i="1" s="1"/>
  <c r="AR983" i="1" s="1"/>
  <c r="Y982" i="1"/>
  <c r="Z982" i="1" s="1"/>
  <c r="AR982" i="1" s="1"/>
  <c r="Y981" i="1"/>
  <c r="Z981" i="1" s="1"/>
  <c r="AR981" i="1" s="1"/>
  <c r="Y980" i="1"/>
  <c r="Z980" i="1" s="1"/>
  <c r="AR980" i="1" s="1"/>
  <c r="Y979" i="1"/>
  <c r="Z979" i="1" s="1"/>
  <c r="AR979" i="1" s="1"/>
  <c r="Y978" i="1"/>
  <c r="Z978" i="1" s="1"/>
  <c r="AR978" i="1" s="1"/>
  <c r="Y977" i="1"/>
  <c r="Z977" i="1" s="1"/>
  <c r="AR977" i="1" s="1"/>
  <c r="Y976" i="1"/>
  <c r="Z976" i="1" s="1"/>
  <c r="AR976" i="1" s="1"/>
  <c r="Y975" i="1"/>
  <c r="Z975" i="1" s="1"/>
  <c r="AR975" i="1" s="1"/>
  <c r="Y974" i="1"/>
  <c r="Z974" i="1" s="1"/>
  <c r="AR974" i="1" s="1"/>
  <c r="Y973" i="1"/>
  <c r="Z973" i="1" s="1"/>
  <c r="AR973" i="1" s="1"/>
  <c r="Y972" i="1"/>
  <c r="Z972" i="1" s="1"/>
  <c r="AR972" i="1" s="1"/>
  <c r="Y971" i="1"/>
  <c r="Z971" i="1" s="1"/>
  <c r="AR971" i="1" s="1"/>
  <c r="Y970" i="1"/>
  <c r="Z970" i="1" s="1"/>
  <c r="AR970" i="1" s="1"/>
  <c r="Y969" i="1"/>
  <c r="Z969" i="1" s="1"/>
  <c r="AR969" i="1" s="1"/>
  <c r="Y968" i="1"/>
  <c r="Z968" i="1" s="1"/>
  <c r="AR968" i="1" s="1"/>
  <c r="Y967" i="1"/>
  <c r="Z967" i="1" s="1"/>
  <c r="AR967" i="1" s="1"/>
  <c r="Y966" i="1"/>
  <c r="Z966" i="1" s="1"/>
  <c r="AR966" i="1" s="1"/>
  <c r="Y965" i="1"/>
  <c r="Z965" i="1" s="1"/>
  <c r="AR965" i="1" s="1"/>
  <c r="Y964" i="1"/>
  <c r="Z964" i="1" s="1"/>
  <c r="AR964" i="1" s="1"/>
  <c r="Y963" i="1"/>
  <c r="Z963" i="1" s="1"/>
  <c r="AR963" i="1" s="1"/>
  <c r="Y962" i="1"/>
  <c r="Z962" i="1" s="1"/>
  <c r="AR962" i="1" s="1"/>
  <c r="Y961" i="1"/>
  <c r="Z961" i="1" s="1"/>
  <c r="AR961" i="1" s="1"/>
  <c r="Y960" i="1"/>
  <c r="Z960" i="1" s="1"/>
  <c r="AR960" i="1" s="1"/>
  <c r="Y959" i="1"/>
  <c r="Z959" i="1" s="1"/>
  <c r="AR959" i="1" s="1"/>
  <c r="Y958" i="1"/>
  <c r="Z958" i="1" s="1"/>
  <c r="AR958" i="1" s="1"/>
  <c r="Y957" i="1"/>
  <c r="Z957" i="1" s="1"/>
  <c r="AR957" i="1" s="1"/>
  <c r="Y956" i="1"/>
  <c r="Z956" i="1" s="1"/>
  <c r="AR956" i="1" s="1"/>
  <c r="Y955" i="1"/>
  <c r="Z955" i="1" s="1"/>
  <c r="AR955" i="1" s="1"/>
  <c r="Y954" i="1"/>
  <c r="Z954" i="1" s="1"/>
  <c r="AR954" i="1" s="1"/>
  <c r="Y953" i="1"/>
  <c r="Z953" i="1" s="1"/>
  <c r="AR953" i="1" s="1"/>
  <c r="Y952" i="1"/>
  <c r="Z952" i="1" s="1"/>
  <c r="AR952" i="1" s="1"/>
  <c r="Y951" i="1"/>
  <c r="Z951" i="1" s="1"/>
  <c r="AR951" i="1" s="1"/>
  <c r="Y950" i="1"/>
  <c r="Z950" i="1" s="1"/>
  <c r="AR950" i="1" s="1"/>
  <c r="Y949" i="1"/>
  <c r="Z949" i="1" s="1"/>
  <c r="AR949" i="1" s="1"/>
  <c r="Y948" i="1"/>
  <c r="Z948" i="1" s="1"/>
  <c r="AR948" i="1" s="1"/>
  <c r="Y947" i="1"/>
  <c r="Z947" i="1" s="1"/>
  <c r="AR947" i="1" s="1"/>
  <c r="Y946" i="1"/>
  <c r="Z946" i="1" s="1"/>
  <c r="AR946" i="1" s="1"/>
  <c r="Y945" i="1"/>
  <c r="Z945" i="1" s="1"/>
  <c r="AR945" i="1" s="1"/>
  <c r="Y944" i="1"/>
  <c r="Z944" i="1" s="1"/>
  <c r="AR944" i="1" s="1"/>
  <c r="Y943" i="1"/>
  <c r="Z943" i="1" s="1"/>
  <c r="AR943" i="1" s="1"/>
  <c r="Y942" i="1"/>
  <c r="Z942" i="1" s="1"/>
  <c r="AR942" i="1" s="1"/>
  <c r="Y941" i="1"/>
  <c r="Z941" i="1" s="1"/>
  <c r="AR941" i="1" s="1"/>
  <c r="Y940" i="1"/>
  <c r="Z940" i="1" s="1"/>
  <c r="AR940" i="1" s="1"/>
  <c r="Y939" i="1"/>
  <c r="Z939" i="1" s="1"/>
  <c r="AR939" i="1" s="1"/>
  <c r="Y938" i="1"/>
  <c r="Z938" i="1" s="1"/>
  <c r="AR938" i="1" s="1"/>
  <c r="Y937" i="1"/>
  <c r="Z937" i="1" s="1"/>
  <c r="AR937" i="1" s="1"/>
  <c r="Y936" i="1"/>
  <c r="Z936" i="1" s="1"/>
  <c r="AR936" i="1" s="1"/>
  <c r="Y935" i="1"/>
  <c r="Z935" i="1" s="1"/>
  <c r="AR935" i="1" s="1"/>
  <c r="Y934" i="1"/>
  <c r="Z934" i="1" s="1"/>
  <c r="AR934" i="1" s="1"/>
  <c r="Y933" i="1"/>
  <c r="Z933" i="1" s="1"/>
  <c r="AR933" i="1" s="1"/>
  <c r="Y932" i="1"/>
  <c r="Z932" i="1" s="1"/>
  <c r="AR932" i="1" s="1"/>
  <c r="Y931" i="1"/>
  <c r="Z931" i="1" s="1"/>
  <c r="AR931" i="1" s="1"/>
  <c r="Y930" i="1"/>
  <c r="Z930" i="1" s="1"/>
  <c r="AR930" i="1" s="1"/>
  <c r="Y929" i="1"/>
  <c r="Z929" i="1" s="1"/>
  <c r="AR929" i="1" s="1"/>
  <c r="Y928" i="1"/>
  <c r="Z928" i="1" s="1"/>
  <c r="AR928" i="1" s="1"/>
  <c r="Y927" i="1"/>
  <c r="Z927" i="1" s="1"/>
  <c r="AR927" i="1" s="1"/>
  <c r="Y926" i="1"/>
  <c r="Z926" i="1" s="1"/>
  <c r="AR926" i="1" s="1"/>
  <c r="Y925" i="1"/>
  <c r="Z925" i="1" s="1"/>
  <c r="AR925" i="1" s="1"/>
  <c r="Y924" i="1"/>
  <c r="Z924" i="1" s="1"/>
  <c r="AR924" i="1" s="1"/>
  <c r="Y923" i="1"/>
  <c r="Z923" i="1" s="1"/>
  <c r="AR923" i="1" s="1"/>
  <c r="Y922" i="1"/>
  <c r="Z922" i="1" s="1"/>
  <c r="AR922" i="1" s="1"/>
  <c r="Y921" i="1"/>
  <c r="Z921" i="1" s="1"/>
  <c r="AR921" i="1" s="1"/>
  <c r="Y920" i="1"/>
  <c r="Z920" i="1" s="1"/>
  <c r="AR920" i="1" s="1"/>
  <c r="Y919" i="1"/>
  <c r="Z919" i="1" s="1"/>
  <c r="AR919" i="1" s="1"/>
  <c r="Y918" i="1"/>
  <c r="Z918" i="1" s="1"/>
  <c r="AR918" i="1" s="1"/>
  <c r="Y917" i="1"/>
  <c r="Z917" i="1" s="1"/>
  <c r="AR917" i="1" s="1"/>
  <c r="Y916" i="1"/>
  <c r="Z916" i="1" s="1"/>
  <c r="AR916" i="1" s="1"/>
  <c r="Y915" i="1"/>
  <c r="Z915" i="1" s="1"/>
  <c r="AR915" i="1" s="1"/>
  <c r="Y914" i="1"/>
  <c r="Z914" i="1" s="1"/>
  <c r="AR914" i="1" s="1"/>
  <c r="Y913" i="1"/>
  <c r="Z913" i="1" s="1"/>
  <c r="AR913" i="1" s="1"/>
  <c r="Y912" i="1"/>
  <c r="Z912" i="1" s="1"/>
  <c r="AR912" i="1" s="1"/>
  <c r="Y911" i="1"/>
  <c r="Z911" i="1" s="1"/>
  <c r="AR911" i="1" s="1"/>
  <c r="Y910" i="1"/>
  <c r="Z910" i="1" s="1"/>
  <c r="AR910" i="1" s="1"/>
  <c r="Y909" i="1"/>
  <c r="Z909" i="1" s="1"/>
  <c r="AR909" i="1" s="1"/>
  <c r="Y908" i="1"/>
  <c r="Z908" i="1" s="1"/>
  <c r="AR908" i="1" s="1"/>
  <c r="Y907" i="1"/>
  <c r="Z907" i="1" s="1"/>
  <c r="AR907" i="1" s="1"/>
  <c r="Y906" i="1"/>
  <c r="Z906" i="1" s="1"/>
  <c r="AR906" i="1" s="1"/>
  <c r="Y905" i="1"/>
  <c r="Z905" i="1" s="1"/>
  <c r="AR905" i="1" s="1"/>
  <c r="Y904" i="1"/>
  <c r="Z904" i="1" s="1"/>
  <c r="AR904" i="1" s="1"/>
  <c r="Y903" i="1"/>
  <c r="Z903" i="1" s="1"/>
  <c r="AR903" i="1" s="1"/>
  <c r="Y902" i="1"/>
  <c r="Z902" i="1" s="1"/>
  <c r="AR902" i="1" s="1"/>
  <c r="Y901" i="1"/>
  <c r="Z901" i="1" s="1"/>
  <c r="AR901" i="1" s="1"/>
  <c r="Y900" i="1"/>
  <c r="Z900" i="1" s="1"/>
  <c r="AR900" i="1" s="1"/>
  <c r="Y899" i="1"/>
  <c r="Z899" i="1" s="1"/>
  <c r="AR899" i="1" s="1"/>
  <c r="Y898" i="1"/>
  <c r="Z898" i="1" s="1"/>
  <c r="AR898" i="1" s="1"/>
  <c r="Y897" i="1"/>
  <c r="Z897" i="1" s="1"/>
  <c r="AR897" i="1" s="1"/>
  <c r="Y896" i="1"/>
  <c r="Z896" i="1" s="1"/>
  <c r="AR896" i="1" s="1"/>
  <c r="Y895" i="1"/>
  <c r="Z895" i="1" s="1"/>
  <c r="AR895" i="1" s="1"/>
  <c r="Y894" i="1"/>
  <c r="Z894" i="1" s="1"/>
  <c r="AR894" i="1" s="1"/>
  <c r="Y893" i="1"/>
  <c r="Z893" i="1" s="1"/>
  <c r="AR893" i="1" s="1"/>
  <c r="Y892" i="1"/>
  <c r="Z892" i="1" s="1"/>
  <c r="AR892" i="1" s="1"/>
  <c r="Y891" i="1"/>
  <c r="Z891" i="1" s="1"/>
  <c r="AR891" i="1" s="1"/>
  <c r="Y890" i="1"/>
  <c r="Z890" i="1" s="1"/>
  <c r="AR890" i="1" s="1"/>
  <c r="Y889" i="1"/>
  <c r="Z889" i="1" s="1"/>
  <c r="AR889" i="1" s="1"/>
  <c r="Y888" i="1"/>
  <c r="Z888" i="1" s="1"/>
  <c r="AR888" i="1" s="1"/>
  <c r="Y887" i="1"/>
  <c r="Z887" i="1" s="1"/>
  <c r="AR887" i="1" s="1"/>
  <c r="Y886" i="1"/>
  <c r="Z886" i="1" s="1"/>
  <c r="AR886" i="1" s="1"/>
  <c r="Y885" i="1"/>
  <c r="Z885" i="1" s="1"/>
  <c r="AR885" i="1" s="1"/>
  <c r="Y884" i="1"/>
  <c r="Z884" i="1" s="1"/>
  <c r="AR884" i="1" s="1"/>
  <c r="Y883" i="1"/>
  <c r="Z883" i="1" s="1"/>
  <c r="AR883" i="1" s="1"/>
  <c r="Y882" i="1"/>
  <c r="Z882" i="1" s="1"/>
  <c r="AR882" i="1" s="1"/>
  <c r="Y881" i="1"/>
  <c r="Z881" i="1" s="1"/>
  <c r="AR881" i="1" s="1"/>
  <c r="Y880" i="1"/>
  <c r="Z880" i="1" s="1"/>
  <c r="AR880" i="1" s="1"/>
  <c r="Y879" i="1"/>
  <c r="Z879" i="1" s="1"/>
  <c r="AR879" i="1" s="1"/>
  <c r="Y878" i="1"/>
  <c r="Z878" i="1" s="1"/>
  <c r="AR878" i="1" s="1"/>
  <c r="Y877" i="1"/>
  <c r="Z877" i="1" s="1"/>
  <c r="AR877" i="1" s="1"/>
  <c r="Y876" i="1"/>
  <c r="Z876" i="1" s="1"/>
  <c r="AR876" i="1" s="1"/>
  <c r="Y875" i="1"/>
  <c r="Z875" i="1" s="1"/>
  <c r="AR875" i="1" s="1"/>
  <c r="Y874" i="1"/>
  <c r="Z874" i="1" s="1"/>
  <c r="AR874" i="1" s="1"/>
  <c r="Y873" i="1"/>
  <c r="Z873" i="1" s="1"/>
  <c r="AR873" i="1" s="1"/>
  <c r="Y872" i="1"/>
  <c r="Z872" i="1" s="1"/>
  <c r="AR872" i="1" s="1"/>
  <c r="Y871" i="1"/>
  <c r="Z871" i="1" s="1"/>
  <c r="AR871" i="1" s="1"/>
  <c r="Y870" i="1"/>
  <c r="Z870" i="1" s="1"/>
  <c r="AR870" i="1" s="1"/>
  <c r="Y869" i="1"/>
  <c r="Z869" i="1" s="1"/>
  <c r="AR869" i="1" s="1"/>
  <c r="Y868" i="1"/>
  <c r="Z868" i="1" s="1"/>
  <c r="AR868" i="1" s="1"/>
  <c r="Y867" i="1"/>
  <c r="Z867" i="1" s="1"/>
  <c r="AR867" i="1" s="1"/>
  <c r="Y866" i="1"/>
  <c r="Z866" i="1" s="1"/>
  <c r="AR866" i="1" s="1"/>
  <c r="Y865" i="1"/>
  <c r="Z865" i="1" s="1"/>
  <c r="AR865" i="1" s="1"/>
  <c r="Y864" i="1"/>
  <c r="Z864" i="1" s="1"/>
  <c r="AR864" i="1" s="1"/>
  <c r="Y863" i="1"/>
  <c r="Z863" i="1" s="1"/>
  <c r="AR863" i="1" s="1"/>
  <c r="Y862" i="1"/>
  <c r="Z862" i="1" s="1"/>
  <c r="AR862" i="1" s="1"/>
  <c r="Y861" i="1"/>
  <c r="Z861" i="1" s="1"/>
  <c r="AR861" i="1" s="1"/>
  <c r="Y860" i="1"/>
  <c r="Z860" i="1" s="1"/>
  <c r="AR860" i="1" s="1"/>
  <c r="Y859" i="1"/>
  <c r="Z859" i="1" s="1"/>
  <c r="AR859" i="1" s="1"/>
  <c r="Y858" i="1"/>
  <c r="Z858" i="1" s="1"/>
  <c r="AR858" i="1" s="1"/>
  <c r="Y857" i="1"/>
  <c r="Z857" i="1" s="1"/>
  <c r="AR857" i="1" s="1"/>
  <c r="Y856" i="1"/>
  <c r="Z856" i="1" s="1"/>
  <c r="AR856" i="1" s="1"/>
  <c r="Y855" i="1"/>
  <c r="Z855" i="1" s="1"/>
  <c r="AR855" i="1" s="1"/>
  <c r="Y854" i="1"/>
  <c r="Z854" i="1" s="1"/>
  <c r="AR854" i="1" s="1"/>
  <c r="Y853" i="1"/>
  <c r="Z853" i="1" s="1"/>
  <c r="AR853" i="1" s="1"/>
  <c r="Y852" i="1"/>
  <c r="Z852" i="1" s="1"/>
  <c r="AR852" i="1" s="1"/>
  <c r="Y851" i="1"/>
  <c r="Z851" i="1" s="1"/>
  <c r="AR851" i="1" s="1"/>
  <c r="Y850" i="1"/>
  <c r="Z850" i="1" s="1"/>
  <c r="AR850" i="1" s="1"/>
  <c r="Y849" i="1"/>
  <c r="Z849" i="1" s="1"/>
  <c r="AR849" i="1" s="1"/>
  <c r="Y848" i="1"/>
  <c r="Z848" i="1" s="1"/>
  <c r="AR848" i="1" s="1"/>
  <c r="Y847" i="1"/>
  <c r="Z847" i="1" s="1"/>
  <c r="AR847" i="1" s="1"/>
  <c r="Y846" i="1"/>
  <c r="Z846" i="1" s="1"/>
  <c r="AR846" i="1" s="1"/>
  <c r="Y845" i="1"/>
  <c r="Z845" i="1" s="1"/>
  <c r="AR845" i="1" s="1"/>
  <c r="Y844" i="1"/>
  <c r="Z844" i="1" s="1"/>
  <c r="AR844" i="1" s="1"/>
  <c r="Y843" i="1"/>
  <c r="Z843" i="1" s="1"/>
  <c r="AR843" i="1" s="1"/>
  <c r="Y842" i="1"/>
  <c r="Z842" i="1" s="1"/>
  <c r="AR842" i="1" s="1"/>
  <c r="Y841" i="1"/>
  <c r="Z841" i="1" s="1"/>
  <c r="AR841" i="1" s="1"/>
  <c r="Y840" i="1"/>
  <c r="Z840" i="1" s="1"/>
  <c r="AR840" i="1" s="1"/>
  <c r="Y839" i="1"/>
  <c r="Z839" i="1" s="1"/>
  <c r="AR839" i="1" s="1"/>
  <c r="Y838" i="1"/>
  <c r="Z838" i="1" s="1"/>
  <c r="AR838" i="1" s="1"/>
  <c r="Y837" i="1"/>
  <c r="Z837" i="1" s="1"/>
  <c r="AR837" i="1" s="1"/>
  <c r="Y836" i="1"/>
  <c r="Z836" i="1" s="1"/>
  <c r="AR836" i="1" s="1"/>
  <c r="Y835" i="1"/>
  <c r="Z835" i="1" s="1"/>
  <c r="AR835" i="1" s="1"/>
  <c r="Y834" i="1"/>
  <c r="Z834" i="1" s="1"/>
  <c r="AR834" i="1" s="1"/>
  <c r="Y833" i="1"/>
  <c r="Z833" i="1" s="1"/>
  <c r="AR833" i="1" s="1"/>
  <c r="Y832" i="1"/>
  <c r="Z832" i="1" s="1"/>
  <c r="AR832" i="1" s="1"/>
  <c r="Y831" i="1"/>
  <c r="Z831" i="1" s="1"/>
  <c r="AR831" i="1" s="1"/>
  <c r="Y830" i="1"/>
  <c r="Z830" i="1" s="1"/>
  <c r="AR830" i="1" s="1"/>
  <c r="Y829" i="1"/>
  <c r="Z829" i="1" s="1"/>
  <c r="AR829" i="1" s="1"/>
  <c r="Y828" i="1"/>
  <c r="Z828" i="1" s="1"/>
  <c r="AR828" i="1" s="1"/>
  <c r="Y827" i="1"/>
  <c r="Z827" i="1" s="1"/>
  <c r="AR827" i="1" s="1"/>
  <c r="Y826" i="1"/>
  <c r="Z826" i="1" s="1"/>
  <c r="AR826" i="1" s="1"/>
  <c r="Y825" i="1"/>
  <c r="Z825" i="1" s="1"/>
  <c r="AR825" i="1" s="1"/>
  <c r="Y824" i="1"/>
  <c r="Z824" i="1" s="1"/>
  <c r="AR824" i="1" s="1"/>
  <c r="Y823" i="1"/>
  <c r="Z823" i="1" s="1"/>
  <c r="AR823" i="1" s="1"/>
  <c r="Y822" i="1"/>
  <c r="Z822" i="1" s="1"/>
  <c r="AR822" i="1" s="1"/>
  <c r="Y821" i="1"/>
  <c r="Z821" i="1" s="1"/>
  <c r="AR821" i="1" s="1"/>
  <c r="Y820" i="1"/>
  <c r="Z820" i="1" s="1"/>
  <c r="AR820" i="1" s="1"/>
  <c r="Y819" i="1"/>
  <c r="Z819" i="1" s="1"/>
  <c r="AR819" i="1" s="1"/>
  <c r="Y818" i="1"/>
  <c r="Z818" i="1" s="1"/>
  <c r="AR818" i="1" s="1"/>
  <c r="Y817" i="1"/>
  <c r="Z817" i="1" s="1"/>
  <c r="AR817" i="1" s="1"/>
  <c r="Y816" i="1"/>
  <c r="Z816" i="1" s="1"/>
  <c r="AR816" i="1" s="1"/>
  <c r="Y815" i="1"/>
  <c r="Z815" i="1" s="1"/>
  <c r="AR815" i="1" s="1"/>
  <c r="Y814" i="1"/>
  <c r="Z814" i="1" s="1"/>
  <c r="AR814" i="1" s="1"/>
  <c r="Y813" i="1"/>
  <c r="Z813" i="1" s="1"/>
  <c r="AR813" i="1" s="1"/>
  <c r="Y812" i="1"/>
  <c r="Z812" i="1" s="1"/>
  <c r="AR812" i="1" s="1"/>
  <c r="Y811" i="1"/>
  <c r="Z811" i="1" s="1"/>
  <c r="AR811" i="1" s="1"/>
  <c r="Y810" i="1"/>
  <c r="Z810" i="1" s="1"/>
  <c r="AR810" i="1" s="1"/>
  <c r="Y809" i="1"/>
  <c r="Z809" i="1" s="1"/>
  <c r="AR809" i="1" s="1"/>
  <c r="Y808" i="1"/>
  <c r="Z808" i="1" s="1"/>
  <c r="AR808" i="1" s="1"/>
  <c r="Y807" i="1"/>
  <c r="Z807" i="1" s="1"/>
  <c r="AR807" i="1" s="1"/>
  <c r="Y806" i="1"/>
  <c r="Z806" i="1" s="1"/>
  <c r="AR806" i="1" s="1"/>
  <c r="Y805" i="1"/>
  <c r="Z805" i="1" s="1"/>
  <c r="AR805" i="1" s="1"/>
  <c r="Y804" i="1"/>
  <c r="Z804" i="1" s="1"/>
  <c r="AR804" i="1" s="1"/>
  <c r="Y803" i="1"/>
  <c r="Z803" i="1" s="1"/>
  <c r="AR803" i="1" s="1"/>
  <c r="Y802" i="1"/>
  <c r="Z802" i="1" s="1"/>
  <c r="AR802" i="1" s="1"/>
  <c r="Y801" i="1"/>
  <c r="Z801" i="1" s="1"/>
  <c r="AR801" i="1" s="1"/>
  <c r="Y800" i="1"/>
  <c r="Z800" i="1" s="1"/>
  <c r="AR800" i="1" s="1"/>
  <c r="Y799" i="1"/>
  <c r="Z799" i="1" s="1"/>
  <c r="AR799" i="1" s="1"/>
  <c r="Y798" i="1"/>
  <c r="Z798" i="1" s="1"/>
  <c r="AR798" i="1" s="1"/>
  <c r="Y797" i="1"/>
  <c r="Z797" i="1" s="1"/>
  <c r="AR797" i="1" s="1"/>
  <c r="Y796" i="1"/>
  <c r="Z796" i="1" s="1"/>
  <c r="AR796" i="1" s="1"/>
  <c r="Y795" i="1"/>
  <c r="Z795" i="1" s="1"/>
  <c r="AR795" i="1" s="1"/>
  <c r="Y794" i="1"/>
  <c r="Z794" i="1" s="1"/>
  <c r="AR794" i="1" s="1"/>
  <c r="Y793" i="1"/>
  <c r="Z793" i="1" s="1"/>
  <c r="AR793" i="1" s="1"/>
  <c r="Y792" i="1"/>
  <c r="Z792" i="1" s="1"/>
  <c r="AR792" i="1" s="1"/>
  <c r="Y791" i="1"/>
  <c r="Z791" i="1" s="1"/>
  <c r="AR791" i="1" s="1"/>
  <c r="Y790" i="1"/>
  <c r="Z790" i="1" s="1"/>
  <c r="AR790" i="1" s="1"/>
  <c r="Y789" i="1"/>
  <c r="Z789" i="1" s="1"/>
  <c r="AR789" i="1" s="1"/>
  <c r="Y788" i="1"/>
  <c r="Z788" i="1" s="1"/>
  <c r="AR788" i="1" s="1"/>
  <c r="Y787" i="1"/>
  <c r="Z787" i="1" s="1"/>
  <c r="AR787" i="1" s="1"/>
  <c r="Y786" i="1"/>
  <c r="Z786" i="1" s="1"/>
  <c r="AR786" i="1" s="1"/>
  <c r="Y785" i="1"/>
  <c r="Z785" i="1" s="1"/>
  <c r="AR785" i="1" s="1"/>
  <c r="Y784" i="1"/>
  <c r="Z784" i="1" s="1"/>
  <c r="AR784" i="1" s="1"/>
  <c r="Y783" i="1"/>
  <c r="Z783" i="1" s="1"/>
  <c r="AR783" i="1" s="1"/>
  <c r="Y782" i="1"/>
  <c r="Z782" i="1" s="1"/>
  <c r="AR782" i="1" s="1"/>
  <c r="Y781" i="1"/>
  <c r="Z781" i="1" s="1"/>
  <c r="AR781" i="1" s="1"/>
  <c r="Y780" i="1"/>
  <c r="Z780" i="1" s="1"/>
  <c r="AR780" i="1" s="1"/>
  <c r="Y779" i="1"/>
  <c r="Z779" i="1" s="1"/>
  <c r="AR779" i="1" s="1"/>
  <c r="Y778" i="1"/>
  <c r="Z778" i="1" s="1"/>
  <c r="AR778" i="1" s="1"/>
  <c r="Y777" i="1"/>
  <c r="Z777" i="1" s="1"/>
  <c r="AR777" i="1" s="1"/>
  <c r="Y776" i="1"/>
  <c r="Z776" i="1" s="1"/>
  <c r="AR776" i="1" s="1"/>
  <c r="Y775" i="1"/>
  <c r="Z775" i="1" s="1"/>
  <c r="AR775" i="1" s="1"/>
  <c r="Y774" i="1"/>
  <c r="Z774" i="1" s="1"/>
  <c r="AR774" i="1" s="1"/>
  <c r="Y773" i="1"/>
  <c r="Z773" i="1" s="1"/>
  <c r="AR773" i="1" s="1"/>
  <c r="Y772" i="1"/>
  <c r="Z772" i="1" s="1"/>
  <c r="AR772" i="1" s="1"/>
  <c r="Y771" i="1"/>
  <c r="Z771" i="1" s="1"/>
  <c r="AR771" i="1" s="1"/>
  <c r="Y770" i="1"/>
  <c r="Z770" i="1" s="1"/>
  <c r="AR770" i="1" s="1"/>
  <c r="Y769" i="1"/>
  <c r="Z769" i="1" s="1"/>
  <c r="AR769" i="1" s="1"/>
  <c r="Y768" i="1"/>
  <c r="Z768" i="1" s="1"/>
  <c r="AR768" i="1" s="1"/>
  <c r="Y767" i="1"/>
  <c r="Z767" i="1" s="1"/>
  <c r="AR767" i="1" s="1"/>
  <c r="Y766" i="1"/>
  <c r="Z766" i="1" s="1"/>
  <c r="AR766" i="1" s="1"/>
  <c r="Y765" i="1"/>
  <c r="Z765" i="1" s="1"/>
  <c r="AR765" i="1" s="1"/>
  <c r="Y764" i="1"/>
  <c r="Z764" i="1" s="1"/>
  <c r="AR764" i="1" s="1"/>
  <c r="Y763" i="1"/>
  <c r="Z763" i="1" s="1"/>
  <c r="AR763" i="1" s="1"/>
  <c r="Y762" i="1"/>
  <c r="Z762" i="1" s="1"/>
  <c r="AR762" i="1" s="1"/>
  <c r="Y761" i="1"/>
  <c r="Z761" i="1" s="1"/>
  <c r="AR761" i="1" s="1"/>
  <c r="Y760" i="1"/>
  <c r="Z760" i="1" s="1"/>
  <c r="AR760" i="1" s="1"/>
  <c r="Y759" i="1"/>
  <c r="Z759" i="1" s="1"/>
  <c r="AR759" i="1" s="1"/>
  <c r="Y758" i="1"/>
  <c r="Z758" i="1" s="1"/>
  <c r="AR758" i="1" s="1"/>
  <c r="Y757" i="1"/>
  <c r="Z757" i="1" s="1"/>
  <c r="AR757" i="1" s="1"/>
  <c r="Y756" i="1"/>
  <c r="Z756" i="1" s="1"/>
  <c r="AR756" i="1" s="1"/>
  <c r="Y755" i="1"/>
  <c r="Z755" i="1" s="1"/>
  <c r="AR755" i="1" s="1"/>
  <c r="Y754" i="1"/>
  <c r="Z754" i="1" s="1"/>
  <c r="AR754" i="1" s="1"/>
  <c r="Y753" i="1"/>
  <c r="Z753" i="1" s="1"/>
  <c r="AR753" i="1" s="1"/>
  <c r="Y752" i="1"/>
  <c r="Z752" i="1" s="1"/>
  <c r="AR752" i="1" s="1"/>
  <c r="Y751" i="1"/>
  <c r="Z751" i="1" s="1"/>
  <c r="AR751" i="1" s="1"/>
  <c r="Y750" i="1"/>
  <c r="Z750" i="1" s="1"/>
  <c r="AR750" i="1" s="1"/>
  <c r="Y749" i="1"/>
  <c r="Z749" i="1" s="1"/>
  <c r="AR749" i="1" s="1"/>
  <c r="Y748" i="1"/>
  <c r="Z748" i="1" s="1"/>
  <c r="AR748" i="1" s="1"/>
  <c r="Y747" i="1"/>
  <c r="Z747" i="1" s="1"/>
  <c r="AR747" i="1" s="1"/>
  <c r="Y746" i="1"/>
  <c r="Z746" i="1" s="1"/>
  <c r="AR746" i="1" s="1"/>
  <c r="Y745" i="1"/>
  <c r="Z745" i="1" s="1"/>
  <c r="AR745" i="1" s="1"/>
  <c r="Y744" i="1"/>
  <c r="Z744" i="1" s="1"/>
  <c r="AR744" i="1" s="1"/>
  <c r="Y743" i="1"/>
  <c r="Z743" i="1" s="1"/>
  <c r="AR743" i="1" s="1"/>
  <c r="Y742" i="1"/>
  <c r="Z742" i="1" s="1"/>
  <c r="AR742" i="1" s="1"/>
  <c r="Y741" i="1"/>
  <c r="Z741" i="1" s="1"/>
  <c r="AR741" i="1" s="1"/>
  <c r="Y740" i="1"/>
  <c r="Z740" i="1" s="1"/>
  <c r="AR740" i="1" s="1"/>
  <c r="Y739" i="1"/>
  <c r="Z739" i="1" s="1"/>
  <c r="AR739" i="1" s="1"/>
  <c r="Y738" i="1"/>
  <c r="Z738" i="1" s="1"/>
  <c r="AR738" i="1" s="1"/>
  <c r="Y737" i="1"/>
  <c r="Z737" i="1" s="1"/>
  <c r="AR737" i="1" s="1"/>
  <c r="Y736" i="1"/>
  <c r="Z736" i="1" s="1"/>
  <c r="AR736" i="1" s="1"/>
  <c r="Y735" i="1"/>
  <c r="Z735" i="1" s="1"/>
  <c r="AR735" i="1" s="1"/>
  <c r="Y734" i="1"/>
  <c r="Z734" i="1" s="1"/>
  <c r="AR734" i="1" s="1"/>
  <c r="Y733" i="1"/>
  <c r="Z733" i="1" s="1"/>
  <c r="AR733" i="1" s="1"/>
  <c r="Y732" i="1"/>
  <c r="Z732" i="1" s="1"/>
  <c r="AR732" i="1" s="1"/>
  <c r="Y731" i="1"/>
  <c r="Z731" i="1" s="1"/>
  <c r="AR731" i="1" s="1"/>
  <c r="Y730" i="1"/>
  <c r="Z730" i="1" s="1"/>
  <c r="AR730" i="1" s="1"/>
  <c r="Y729" i="1"/>
  <c r="Z729" i="1" s="1"/>
  <c r="AR729" i="1" s="1"/>
  <c r="Y728" i="1"/>
  <c r="Z728" i="1" s="1"/>
  <c r="AR728" i="1" s="1"/>
  <c r="Y727" i="1"/>
  <c r="Z727" i="1" s="1"/>
  <c r="AR727" i="1" s="1"/>
  <c r="Y726" i="1"/>
  <c r="Z726" i="1" s="1"/>
  <c r="AR726" i="1" s="1"/>
  <c r="Y725" i="1"/>
  <c r="Z725" i="1" s="1"/>
  <c r="AR725" i="1" s="1"/>
  <c r="Y724" i="1"/>
  <c r="Z724" i="1" s="1"/>
  <c r="AR724" i="1" s="1"/>
  <c r="Y723" i="1"/>
  <c r="Z723" i="1" s="1"/>
  <c r="AR723" i="1" s="1"/>
  <c r="Y722" i="1"/>
  <c r="Z722" i="1" s="1"/>
  <c r="AR722" i="1" s="1"/>
  <c r="Y721" i="1"/>
  <c r="Z721" i="1" s="1"/>
  <c r="AR721" i="1" s="1"/>
  <c r="Y720" i="1"/>
  <c r="Z720" i="1" s="1"/>
  <c r="AR720" i="1" s="1"/>
  <c r="Y719" i="1"/>
  <c r="Z719" i="1" s="1"/>
  <c r="AR719" i="1" s="1"/>
  <c r="Y718" i="1"/>
  <c r="Z718" i="1" s="1"/>
  <c r="AR718" i="1" s="1"/>
  <c r="Y717" i="1"/>
  <c r="Z717" i="1" s="1"/>
  <c r="AR717" i="1" s="1"/>
  <c r="Y716" i="1"/>
  <c r="Z716" i="1" s="1"/>
  <c r="AR716" i="1" s="1"/>
  <c r="Y715" i="1"/>
  <c r="Z715" i="1" s="1"/>
  <c r="AR715" i="1" s="1"/>
  <c r="Y714" i="1"/>
  <c r="Z714" i="1" s="1"/>
  <c r="AR714" i="1" s="1"/>
  <c r="Y713" i="1"/>
  <c r="Z713" i="1" s="1"/>
  <c r="AR713" i="1" s="1"/>
  <c r="Y712" i="1"/>
  <c r="Z712" i="1" s="1"/>
  <c r="AR712" i="1" s="1"/>
  <c r="Y711" i="1"/>
  <c r="Z711" i="1" s="1"/>
  <c r="AR711" i="1" s="1"/>
  <c r="Y710" i="1"/>
  <c r="Z710" i="1" s="1"/>
  <c r="AR710" i="1" s="1"/>
  <c r="Y709" i="1"/>
  <c r="Z709" i="1" s="1"/>
  <c r="AR709" i="1" s="1"/>
  <c r="Y708" i="1"/>
  <c r="Z708" i="1" s="1"/>
  <c r="AR708" i="1" s="1"/>
  <c r="Y707" i="1"/>
  <c r="Z707" i="1" s="1"/>
  <c r="AR707" i="1" s="1"/>
  <c r="Y706" i="1"/>
  <c r="Z706" i="1" s="1"/>
  <c r="AR706" i="1" s="1"/>
  <c r="Y705" i="1"/>
  <c r="Z705" i="1" s="1"/>
  <c r="AR705" i="1" s="1"/>
  <c r="Y704" i="1"/>
  <c r="Z704" i="1" s="1"/>
  <c r="AR704" i="1" s="1"/>
  <c r="Y703" i="1"/>
  <c r="Z703" i="1" s="1"/>
  <c r="AR703" i="1" s="1"/>
  <c r="Y702" i="1"/>
  <c r="Z702" i="1" s="1"/>
  <c r="AR702" i="1" s="1"/>
  <c r="Y701" i="1"/>
  <c r="Z701" i="1" s="1"/>
  <c r="AR701" i="1" s="1"/>
  <c r="Y700" i="1"/>
  <c r="Z700" i="1" s="1"/>
  <c r="AR700" i="1" s="1"/>
  <c r="Y699" i="1"/>
  <c r="Z699" i="1" s="1"/>
  <c r="AR699" i="1" s="1"/>
  <c r="Y698" i="1"/>
  <c r="Z698" i="1" s="1"/>
  <c r="AR698" i="1" s="1"/>
  <c r="Y697" i="1"/>
  <c r="Z697" i="1" s="1"/>
  <c r="AR697" i="1" s="1"/>
  <c r="Y696" i="1"/>
  <c r="Z696" i="1" s="1"/>
  <c r="AR696" i="1" s="1"/>
  <c r="Y695" i="1"/>
  <c r="Z695" i="1" s="1"/>
  <c r="AR695" i="1" s="1"/>
  <c r="Y694" i="1"/>
  <c r="Z694" i="1" s="1"/>
  <c r="AR694" i="1" s="1"/>
  <c r="Y693" i="1"/>
  <c r="Z693" i="1" s="1"/>
  <c r="AR693" i="1" s="1"/>
  <c r="Y692" i="1"/>
  <c r="Z692" i="1" s="1"/>
  <c r="AR692" i="1" s="1"/>
  <c r="Y691" i="1"/>
  <c r="Z691" i="1" s="1"/>
  <c r="AR691" i="1" s="1"/>
  <c r="Y690" i="1"/>
  <c r="Z690" i="1" s="1"/>
  <c r="AR690" i="1" s="1"/>
  <c r="Y689" i="1"/>
  <c r="Z689" i="1" s="1"/>
  <c r="AR689" i="1" s="1"/>
  <c r="Y688" i="1"/>
  <c r="Z688" i="1" s="1"/>
  <c r="AR688" i="1" s="1"/>
  <c r="Y687" i="1"/>
  <c r="Z687" i="1" s="1"/>
  <c r="AR687" i="1" s="1"/>
  <c r="Y686" i="1"/>
  <c r="Z686" i="1" s="1"/>
  <c r="AR686" i="1" s="1"/>
  <c r="Y685" i="1"/>
  <c r="Z685" i="1" s="1"/>
  <c r="AR685" i="1" s="1"/>
  <c r="Y684" i="1"/>
  <c r="Z684" i="1" s="1"/>
  <c r="AR684" i="1" s="1"/>
  <c r="Y683" i="1"/>
  <c r="Z683" i="1" s="1"/>
  <c r="AR683" i="1" s="1"/>
  <c r="Y682" i="1"/>
  <c r="Z682" i="1" s="1"/>
  <c r="AR682" i="1" s="1"/>
  <c r="Y681" i="1"/>
  <c r="Z681" i="1" s="1"/>
  <c r="AR681" i="1" s="1"/>
  <c r="Y680" i="1"/>
  <c r="Z680" i="1" s="1"/>
  <c r="AR680" i="1" s="1"/>
  <c r="Y679" i="1"/>
  <c r="Z679" i="1" s="1"/>
  <c r="AR679" i="1" s="1"/>
  <c r="Y678" i="1"/>
  <c r="Z678" i="1" s="1"/>
  <c r="AR678" i="1" s="1"/>
  <c r="Y677" i="1"/>
  <c r="Z677" i="1" s="1"/>
  <c r="AR677" i="1" s="1"/>
  <c r="Y676" i="1"/>
  <c r="Z676" i="1" s="1"/>
  <c r="AR676" i="1" s="1"/>
  <c r="Y675" i="1"/>
  <c r="Z675" i="1" s="1"/>
  <c r="AR675" i="1" s="1"/>
  <c r="Y674" i="1"/>
  <c r="Z674" i="1" s="1"/>
  <c r="AR674" i="1" s="1"/>
  <c r="Y673" i="1"/>
  <c r="Z673" i="1" s="1"/>
  <c r="AR673" i="1" s="1"/>
  <c r="Y672" i="1"/>
  <c r="Z672" i="1" s="1"/>
  <c r="AR672" i="1" s="1"/>
  <c r="Y671" i="1"/>
  <c r="Z671" i="1" s="1"/>
  <c r="AR671" i="1" s="1"/>
  <c r="Y670" i="1"/>
  <c r="Z670" i="1" s="1"/>
  <c r="AR670" i="1" s="1"/>
  <c r="Y669" i="1"/>
  <c r="Z669" i="1" s="1"/>
  <c r="AR669" i="1" s="1"/>
  <c r="Y668" i="1"/>
  <c r="Z668" i="1" s="1"/>
  <c r="AR668" i="1" s="1"/>
  <c r="Y667" i="1"/>
  <c r="Z667" i="1" s="1"/>
  <c r="AR667" i="1" s="1"/>
  <c r="Y666" i="1"/>
  <c r="Z666" i="1" s="1"/>
  <c r="AR666" i="1" s="1"/>
  <c r="Y665" i="1"/>
  <c r="Z665" i="1" s="1"/>
  <c r="AR665" i="1" s="1"/>
  <c r="Y664" i="1"/>
  <c r="Z664" i="1" s="1"/>
  <c r="AR664" i="1" s="1"/>
  <c r="Y663" i="1"/>
  <c r="Z663" i="1" s="1"/>
  <c r="AR663" i="1" s="1"/>
  <c r="Y662" i="1"/>
  <c r="Z662" i="1" s="1"/>
  <c r="AR662" i="1" s="1"/>
  <c r="Y661" i="1"/>
  <c r="Z661" i="1" s="1"/>
  <c r="AR661" i="1" s="1"/>
  <c r="Y660" i="1"/>
  <c r="Z660" i="1" s="1"/>
  <c r="AR660" i="1" s="1"/>
  <c r="Y659" i="1"/>
  <c r="Z659" i="1" s="1"/>
  <c r="AR659" i="1" s="1"/>
  <c r="Y658" i="1"/>
  <c r="Z658" i="1" s="1"/>
  <c r="AR658" i="1" s="1"/>
  <c r="Y657" i="1"/>
  <c r="Z657" i="1" s="1"/>
  <c r="AR657" i="1" s="1"/>
  <c r="Y656" i="1"/>
  <c r="Z656" i="1" s="1"/>
  <c r="AR656" i="1" s="1"/>
  <c r="Y655" i="1"/>
  <c r="Z655" i="1" s="1"/>
  <c r="AR655" i="1" s="1"/>
  <c r="Y654" i="1"/>
  <c r="Z654" i="1" s="1"/>
  <c r="AR654" i="1" s="1"/>
  <c r="Y653" i="1"/>
  <c r="Z653" i="1" s="1"/>
  <c r="AR653" i="1" s="1"/>
  <c r="Y652" i="1"/>
  <c r="Z652" i="1" s="1"/>
  <c r="AR652" i="1" s="1"/>
  <c r="Y651" i="1"/>
  <c r="Z651" i="1" s="1"/>
  <c r="AR651" i="1" s="1"/>
  <c r="Y650" i="1"/>
  <c r="Z650" i="1" s="1"/>
  <c r="AR650" i="1" s="1"/>
  <c r="Y649" i="1"/>
  <c r="Z649" i="1" s="1"/>
  <c r="AR649" i="1" s="1"/>
  <c r="Y648" i="1"/>
  <c r="Z648" i="1" s="1"/>
  <c r="AR648" i="1" s="1"/>
  <c r="Y647" i="1"/>
  <c r="Z647" i="1" s="1"/>
  <c r="AR647" i="1" s="1"/>
  <c r="Y646" i="1"/>
  <c r="Z646" i="1" s="1"/>
  <c r="AR646" i="1" s="1"/>
  <c r="Y645" i="1"/>
  <c r="Z645" i="1" s="1"/>
  <c r="AR645" i="1" s="1"/>
  <c r="Y644" i="1"/>
  <c r="Z644" i="1" s="1"/>
  <c r="AR644" i="1" s="1"/>
  <c r="Y643" i="1"/>
  <c r="Z643" i="1" s="1"/>
  <c r="AR643" i="1" s="1"/>
  <c r="Y642" i="1"/>
  <c r="Z642" i="1" s="1"/>
  <c r="AR642" i="1" s="1"/>
  <c r="Y641" i="1"/>
  <c r="Z641" i="1" s="1"/>
  <c r="AR641" i="1" s="1"/>
  <c r="Y640" i="1"/>
  <c r="Z640" i="1" s="1"/>
  <c r="AR640" i="1" s="1"/>
  <c r="Y639" i="1"/>
  <c r="Z639" i="1" s="1"/>
  <c r="AR639" i="1" s="1"/>
  <c r="Y638" i="1"/>
  <c r="Z638" i="1" s="1"/>
  <c r="AR638" i="1" s="1"/>
  <c r="Y637" i="1"/>
  <c r="Z637" i="1" s="1"/>
  <c r="AR637" i="1" s="1"/>
  <c r="Y636" i="1"/>
  <c r="Z636" i="1" s="1"/>
  <c r="AR636" i="1" s="1"/>
  <c r="Y635" i="1"/>
  <c r="Z635" i="1" s="1"/>
  <c r="AR635" i="1" s="1"/>
  <c r="Y634" i="1"/>
  <c r="Z634" i="1" s="1"/>
  <c r="AR634" i="1" s="1"/>
  <c r="Y633" i="1"/>
  <c r="Z633" i="1" s="1"/>
  <c r="AR633" i="1" s="1"/>
  <c r="Y632" i="1"/>
  <c r="Z632" i="1" s="1"/>
  <c r="AR632" i="1" s="1"/>
  <c r="Y631" i="1"/>
  <c r="Z631" i="1" s="1"/>
  <c r="AR631" i="1" s="1"/>
  <c r="Y630" i="1"/>
  <c r="Z630" i="1" s="1"/>
  <c r="AR630" i="1" s="1"/>
  <c r="Y629" i="1"/>
  <c r="Z629" i="1" s="1"/>
  <c r="AR629" i="1" s="1"/>
  <c r="Y628" i="1"/>
  <c r="Z628" i="1" s="1"/>
  <c r="AR628" i="1" s="1"/>
  <c r="Y627" i="1"/>
  <c r="Z627" i="1" s="1"/>
  <c r="AR627" i="1" s="1"/>
  <c r="Y626" i="1"/>
  <c r="Z626" i="1" s="1"/>
  <c r="AR626" i="1" s="1"/>
  <c r="Y625" i="1"/>
  <c r="Z625" i="1" s="1"/>
  <c r="AR625" i="1" s="1"/>
  <c r="Y624" i="1"/>
  <c r="Z624" i="1" s="1"/>
  <c r="AR624" i="1" s="1"/>
  <c r="Y623" i="1"/>
  <c r="Z623" i="1" s="1"/>
  <c r="AR623" i="1" s="1"/>
  <c r="Y622" i="1"/>
  <c r="Z622" i="1" s="1"/>
  <c r="AR622" i="1" s="1"/>
  <c r="Y621" i="1"/>
  <c r="Z621" i="1" s="1"/>
  <c r="AR621" i="1" s="1"/>
  <c r="Y620" i="1"/>
  <c r="Z620" i="1" s="1"/>
  <c r="AR620" i="1" s="1"/>
  <c r="Y619" i="1"/>
  <c r="Z619" i="1" s="1"/>
  <c r="AR619" i="1" s="1"/>
  <c r="Y618" i="1"/>
  <c r="Z618" i="1" s="1"/>
  <c r="AR618" i="1" s="1"/>
  <c r="Y617" i="1"/>
  <c r="Z617" i="1" s="1"/>
  <c r="AR617" i="1" s="1"/>
  <c r="Y616" i="1"/>
  <c r="Z616" i="1" s="1"/>
  <c r="AR616" i="1" s="1"/>
  <c r="Y615" i="1"/>
  <c r="Z615" i="1" s="1"/>
  <c r="AR615" i="1" s="1"/>
  <c r="Y614" i="1"/>
  <c r="Z614" i="1" s="1"/>
  <c r="AR614" i="1" s="1"/>
  <c r="Y613" i="1"/>
  <c r="Z613" i="1" s="1"/>
  <c r="AR613" i="1" s="1"/>
  <c r="Y612" i="1"/>
  <c r="Z612" i="1" s="1"/>
  <c r="AR612" i="1" s="1"/>
  <c r="Y611" i="1"/>
  <c r="Z611" i="1" s="1"/>
  <c r="AR611" i="1" s="1"/>
  <c r="Y610" i="1"/>
  <c r="Z610" i="1" s="1"/>
  <c r="AR610" i="1" s="1"/>
  <c r="Y609" i="1"/>
  <c r="Z609" i="1" s="1"/>
  <c r="AR609" i="1" s="1"/>
  <c r="Y608" i="1"/>
  <c r="Z608" i="1" s="1"/>
  <c r="AR608" i="1" s="1"/>
  <c r="Y607" i="1"/>
  <c r="Z607" i="1" s="1"/>
  <c r="AR607" i="1" s="1"/>
  <c r="Y606" i="1"/>
  <c r="Z606" i="1" s="1"/>
  <c r="AR606" i="1" s="1"/>
  <c r="Y605" i="1"/>
  <c r="Z605" i="1" s="1"/>
  <c r="AR605" i="1" s="1"/>
  <c r="Y604" i="1"/>
  <c r="Z604" i="1" s="1"/>
  <c r="AR604" i="1" s="1"/>
  <c r="Y603" i="1"/>
  <c r="Z603" i="1" s="1"/>
  <c r="AR603" i="1" s="1"/>
  <c r="Y602" i="1"/>
  <c r="Z602" i="1" s="1"/>
  <c r="AR602" i="1" s="1"/>
  <c r="Y601" i="1"/>
  <c r="Z601" i="1" s="1"/>
  <c r="AR601" i="1" s="1"/>
  <c r="Y600" i="1"/>
  <c r="Z600" i="1" s="1"/>
  <c r="AR600" i="1" s="1"/>
  <c r="Y599" i="1"/>
  <c r="Z599" i="1" s="1"/>
  <c r="AR599" i="1" s="1"/>
  <c r="Y598" i="1"/>
  <c r="Z598" i="1" s="1"/>
  <c r="AR598" i="1" s="1"/>
  <c r="Y597" i="1"/>
  <c r="Z597" i="1" s="1"/>
  <c r="AR597" i="1" s="1"/>
  <c r="Y596" i="1"/>
  <c r="Z596" i="1" s="1"/>
  <c r="AR596" i="1" s="1"/>
  <c r="Y595" i="1"/>
  <c r="Z595" i="1" s="1"/>
  <c r="AR595" i="1" s="1"/>
  <c r="Y594" i="1"/>
  <c r="Z594" i="1" s="1"/>
  <c r="AR594" i="1" s="1"/>
  <c r="Y593" i="1"/>
  <c r="Z593" i="1" s="1"/>
  <c r="AR593" i="1" s="1"/>
  <c r="Y592" i="1"/>
  <c r="Z592" i="1" s="1"/>
  <c r="AR592" i="1" s="1"/>
  <c r="Y591" i="1"/>
  <c r="Z591" i="1" s="1"/>
  <c r="AR591" i="1" s="1"/>
  <c r="Y590" i="1"/>
  <c r="Z590" i="1" s="1"/>
  <c r="AR590" i="1" s="1"/>
  <c r="Y589" i="1"/>
  <c r="Z589" i="1" s="1"/>
  <c r="AR589" i="1" s="1"/>
  <c r="Y588" i="1"/>
  <c r="Z588" i="1" s="1"/>
  <c r="AR588" i="1" s="1"/>
  <c r="Y587" i="1"/>
  <c r="Z587" i="1" s="1"/>
  <c r="AR587" i="1" s="1"/>
  <c r="Y586" i="1"/>
  <c r="Z586" i="1" s="1"/>
  <c r="AR586" i="1" s="1"/>
  <c r="Y585" i="1"/>
  <c r="Z585" i="1" s="1"/>
  <c r="AR585" i="1" s="1"/>
  <c r="Y584" i="1"/>
  <c r="Z584" i="1" s="1"/>
  <c r="AR584" i="1" s="1"/>
  <c r="Y583" i="1"/>
  <c r="Z583" i="1" s="1"/>
  <c r="AR583" i="1" s="1"/>
  <c r="Y582" i="1"/>
  <c r="Z582" i="1" s="1"/>
  <c r="AR582" i="1" s="1"/>
  <c r="Y581" i="1"/>
  <c r="Z581" i="1" s="1"/>
  <c r="AR581" i="1" s="1"/>
  <c r="Y580" i="1"/>
  <c r="Z580" i="1" s="1"/>
  <c r="AR580" i="1" s="1"/>
  <c r="Y579" i="1"/>
  <c r="Z579" i="1" s="1"/>
  <c r="AR579" i="1" s="1"/>
  <c r="Y578" i="1"/>
  <c r="Z578" i="1" s="1"/>
  <c r="AR578" i="1" s="1"/>
  <c r="Y577" i="1"/>
  <c r="Z577" i="1" s="1"/>
  <c r="AR577" i="1" s="1"/>
  <c r="Y576" i="1"/>
  <c r="Z576" i="1" s="1"/>
  <c r="AR576" i="1" s="1"/>
  <c r="Y575" i="1"/>
  <c r="Z575" i="1" s="1"/>
  <c r="AR575" i="1" s="1"/>
  <c r="Y574" i="1"/>
  <c r="Z574" i="1" s="1"/>
  <c r="AR574" i="1" s="1"/>
  <c r="Y573" i="1"/>
  <c r="Z573" i="1" s="1"/>
  <c r="AR573" i="1" s="1"/>
  <c r="Y572" i="1"/>
  <c r="Z572" i="1" s="1"/>
  <c r="AR572" i="1" s="1"/>
  <c r="Y571" i="1"/>
  <c r="Z571" i="1" s="1"/>
  <c r="AR571" i="1" s="1"/>
  <c r="Y570" i="1"/>
  <c r="Z570" i="1" s="1"/>
  <c r="AR570" i="1" s="1"/>
  <c r="Y569" i="1"/>
  <c r="Z569" i="1" s="1"/>
  <c r="AR569" i="1" s="1"/>
  <c r="Y568" i="1"/>
  <c r="Z568" i="1" s="1"/>
  <c r="AR568" i="1" s="1"/>
  <c r="Y567" i="1"/>
  <c r="Z567" i="1" s="1"/>
  <c r="AR567" i="1" s="1"/>
  <c r="Y566" i="1"/>
  <c r="Z566" i="1" s="1"/>
  <c r="AR566" i="1" s="1"/>
  <c r="Y565" i="1"/>
  <c r="Z565" i="1" s="1"/>
  <c r="AR565" i="1" s="1"/>
  <c r="Y564" i="1"/>
  <c r="Z564" i="1" s="1"/>
  <c r="AR564" i="1" s="1"/>
  <c r="Y563" i="1"/>
  <c r="Z563" i="1" s="1"/>
  <c r="AR563" i="1" s="1"/>
  <c r="Y562" i="1"/>
  <c r="Z562" i="1" s="1"/>
  <c r="AR562" i="1" s="1"/>
  <c r="Y561" i="1"/>
  <c r="Z561" i="1" s="1"/>
  <c r="AR561" i="1" s="1"/>
  <c r="Y560" i="1"/>
  <c r="Z560" i="1" s="1"/>
  <c r="Y559" i="1"/>
  <c r="Z559" i="1" s="1"/>
  <c r="AR559" i="1" s="1"/>
  <c r="Y558" i="1"/>
  <c r="Z558" i="1" s="1"/>
  <c r="AR558" i="1" s="1"/>
  <c r="Y557" i="1"/>
  <c r="Z557" i="1" s="1"/>
  <c r="AR557" i="1" s="1"/>
  <c r="Y556" i="1"/>
  <c r="Z556" i="1" s="1"/>
  <c r="AR556" i="1" s="1"/>
  <c r="Y555" i="1"/>
  <c r="Z555" i="1" s="1"/>
  <c r="AR555" i="1" s="1"/>
  <c r="Y554" i="1"/>
  <c r="Z554" i="1" s="1"/>
  <c r="AR554" i="1" s="1"/>
  <c r="Y553" i="1"/>
  <c r="Z553" i="1" s="1"/>
  <c r="AR553" i="1" s="1"/>
  <c r="Y552" i="1"/>
  <c r="Z552" i="1" s="1"/>
  <c r="AR552" i="1" s="1"/>
  <c r="Y551" i="1"/>
  <c r="Z551" i="1" s="1"/>
  <c r="AR551" i="1" s="1"/>
  <c r="Y550" i="1"/>
  <c r="Z550" i="1" s="1"/>
  <c r="AR550" i="1" s="1"/>
  <c r="Y549" i="1"/>
  <c r="Z549" i="1" s="1"/>
  <c r="AR549" i="1" s="1"/>
  <c r="Y548" i="1"/>
  <c r="Z548" i="1" s="1"/>
  <c r="AR548" i="1" s="1"/>
  <c r="Y547" i="1"/>
  <c r="Z547" i="1" s="1"/>
  <c r="AR547" i="1" s="1"/>
  <c r="Y546" i="1"/>
  <c r="Z546" i="1" s="1"/>
  <c r="AR546" i="1" s="1"/>
  <c r="Y545" i="1"/>
  <c r="Z545" i="1" s="1"/>
  <c r="AR545" i="1" s="1"/>
  <c r="Y544" i="1"/>
  <c r="Z544" i="1" s="1"/>
  <c r="AR544" i="1" s="1"/>
  <c r="Y543" i="1"/>
  <c r="Z543" i="1" s="1"/>
  <c r="AR543" i="1" s="1"/>
  <c r="Y542" i="1"/>
  <c r="Z542" i="1" s="1"/>
  <c r="AR542" i="1" s="1"/>
  <c r="Y541" i="1"/>
  <c r="Z541" i="1" s="1"/>
  <c r="AR541" i="1" s="1"/>
  <c r="Y540" i="1"/>
  <c r="Z540" i="1" s="1"/>
  <c r="AR540" i="1" s="1"/>
  <c r="Y539" i="1"/>
  <c r="Z539" i="1" s="1"/>
  <c r="AR539" i="1" s="1"/>
  <c r="Y538" i="1"/>
  <c r="Z538" i="1" s="1"/>
  <c r="AR538" i="1" s="1"/>
  <c r="Y537" i="1"/>
  <c r="Z537" i="1" s="1"/>
  <c r="AR537" i="1" s="1"/>
  <c r="Y536" i="1"/>
  <c r="Z536" i="1" s="1"/>
  <c r="AR536" i="1" s="1"/>
  <c r="Y535" i="1"/>
  <c r="Z535" i="1" s="1"/>
  <c r="AR535" i="1" s="1"/>
  <c r="Y534" i="1"/>
  <c r="Z534" i="1" s="1"/>
  <c r="AR534" i="1" s="1"/>
  <c r="Y533" i="1"/>
  <c r="Z533" i="1" s="1"/>
  <c r="AR533" i="1" s="1"/>
  <c r="Y532" i="1"/>
  <c r="Z532" i="1" s="1"/>
  <c r="AR532" i="1" s="1"/>
  <c r="Y531" i="1"/>
  <c r="Z531" i="1" s="1"/>
  <c r="AR531" i="1" s="1"/>
  <c r="Y530" i="1"/>
  <c r="Z530" i="1" s="1"/>
  <c r="AR530" i="1" s="1"/>
  <c r="Y529" i="1"/>
  <c r="Z529" i="1" s="1"/>
  <c r="AR529" i="1" s="1"/>
  <c r="Y528" i="1"/>
  <c r="Z528" i="1" s="1"/>
  <c r="AR528" i="1" s="1"/>
  <c r="Y527" i="1"/>
  <c r="Z527" i="1" s="1"/>
  <c r="AR527" i="1" s="1"/>
  <c r="Y526" i="1"/>
  <c r="Z526" i="1" s="1"/>
  <c r="AR526" i="1" s="1"/>
  <c r="Y525" i="1"/>
  <c r="Z525" i="1" s="1"/>
  <c r="AR525" i="1" s="1"/>
  <c r="Y524" i="1"/>
  <c r="Z524" i="1" s="1"/>
  <c r="AR524" i="1" s="1"/>
  <c r="Y523" i="1"/>
  <c r="Z523" i="1" s="1"/>
  <c r="AR523" i="1" s="1"/>
  <c r="Y522" i="1"/>
  <c r="Z522" i="1" s="1"/>
  <c r="AR522" i="1" s="1"/>
  <c r="Y521" i="1"/>
  <c r="Z521" i="1" s="1"/>
  <c r="AR521" i="1" s="1"/>
  <c r="Y520" i="1"/>
  <c r="Z520" i="1" s="1"/>
  <c r="AR520" i="1" s="1"/>
  <c r="Y519" i="1"/>
  <c r="Z519" i="1" s="1"/>
  <c r="AR519" i="1" s="1"/>
  <c r="Y518" i="1"/>
  <c r="Z518" i="1" s="1"/>
  <c r="AR518" i="1" s="1"/>
  <c r="Y517" i="1"/>
  <c r="Z517" i="1" s="1"/>
  <c r="AR517" i="1" s="1"/>
  <c r="Y516" i="1"/>
  <c r="Z516" i="1" s="1"/>
  <c r="AR516" i="1" s="1"/>
  <c r="Y515" i="1"/>
  <c r="Z515" i="1" s="1"/>
  <c r="AR515" i="1" s="1"/>
  <c r="Y514" i="1"/>
  <c r="Z514" i="1" s="1"/>
  <c r="AR514" i="1" s="1"/>
  <c r="Y513" i="1"/>
  <c r="Z513" i="1" s="1"/>
  <c r="AR513" i="1" s="1"/>
  <c r="Y512" i="1"/>
  <c r="Z512" i="1" s="1"/>
  <c r="AR512" i="1" s="1"/>
  <c r="Y511" i="1"/>
  <c r="Z511" i="1" s="1"/>
  <c r="AR511" i="1" s="1"/>
  <c r="Y510" i="1"/>
  <c r="Z510" i="1" s="1"/>
  <c r="AR510" i="1" s="1"/>
  <c r="Y509" i="1"/>
  <c r="Z509" i="1" s="1"/>
  <c r="AR509" i="1" s="1"/>
  <c r="Y508" i="1"/>
  <c r="Z508" i="1" s="1"/>
  <c r="AR508" i="1" s="1"/>
  <c r="Y507" i="1"/>
  <c r="Z507" i="1" s="1"/>
  <c r="AR507" i="1" s="1"/>
  <c r="Y506" i="1"/>
  <c r="Z506" i="1" s="1"/>
  <c r="AR506" i="1" s="1"/>
  <c r="Y505" i="1"/>
  <c r="Z505" i="1" s="1"/>
  <c r="AR505" i="1" s="1"/>
  <c r="Y504" i="1"/>
  <c r="Z504" i="1" s="1"/>
  <c r="AR504" i="1" s="1"/>
  <c r="Y503" i="1"/>
  <c r="Z503" i="1" s="1"/>
  <c r="AR503" i="1" s="1"/>
  <c r="Y502" i="1"/>
  <c r="Z502" i="1" s="1"/>
  <c r="AR502" i="1" s="1"/>
  <c r="Y501" i="1"/>
  <c r="Z501" i="1" s="1"/>
  <c r="AR501" i="1" s="1"/>
  <c r="Y500" i="1"/>
  <c r="Z500" i="1" s="1"/>
  <c r="AR500" i="1" s="1"/>
  <c r="Y499" i="1"/>
  <c r="Z499" i="1" s="1"/>
  <c r="AR499" i="1" s="1"/>
  <c r="Y498" i="1"/>
  <c r="Z498" i="1" s="1"/>
  <c r="AR498" i="1" s="1"/>
  <c r="Y497" i="1"/>
  <c r="Z497" i="1" s="1"/>
  <c r="AR497" i="1" s="1"/>
  <c r="Y496" i="1"/>
  <c r="Z496" i="1" s="1"/>
  <c r="AR496" i="1" s="1"/>
  <c r="Y495" i="1"/>
  <c r="Z495" i="1" s="1"/>
  <c r="AR495" i="1" s="1"/>
  <c r="Y494" i="1"/>
  <c r="Z494" i="1" s="1"/>
  <c r="AR494" i="1" s="1"/>
  <c r="Y493" i="1"/>
  <c r="Z493" i="1" s="1"/>
  <c r="AR493" i="1" s="1"/>
  <c r="Y492" i="1"/>
  <c r="Z492" i="1" s="1"/>
  <c r="AR492" i="1" s="1"/>
  <c r="Y491" i="1"/>
  <c r="Z491" i="1" s="1"/>
  <c r="AR491" i="1" s="1"/>
  <c r="Y490" i="1"/>
  <c r="Z490" i="1" s="1"/>
  <c r="AR490" i="1" s="1"/>
  <c r="Y489" i="1"/>
  <c r="Z489" i="1" s="1"/>
  <c r="AR489" i="1" s="1"/>
  <c r="Y488" i="1"/>
  <c r="Z488" i="1" s="1"/>
  <c r="AR488" i="1" s="1"/>
  <c r="Y487" i="1"/>
  <c r="Z487" i="1" s="1"/>
  <c r="AR487" i="1" s="1"/>
  <c r="Y486" i="1"/>
  <c r="Z486" i="1" s="1"/>
  <c r="AR486" i="1" s="1"/>
  <c r="Y485" i="1"/>
  <c r="Z485" i="1" s="1"/>
  <c r="AR485" i="1" s="1"/>
  <c r="Y484" i="1"/>
  <c r="Z484" i="1" s="1"/>
  <c r="AR484" i="1" s="1"/>
  <c r="Y483" i="1"/>
  <c r="Z483" i="1" s="1"/>
  <c r="AR483" i="1" s="1"/>
  <c r="Y482" i="1"/>
  <c r="Z482" i="1" s="1"/>
  <c r="AR482" i="1" s="1"/>
  <c r="Y481" i="1"/>
  <c r="Z481" i="1" s="1"/>
  <c r="AR481" i="1" s="1"/>
  <c r="Y480" i="1"/>
  <c r="Z480" i="1" s="1"/>
  <c r="AR480" i="1" s="1"/>
  <c r="Y479" i="1"/>
  <c r="Z479" i="1" s="1"/>
  <c r="AR479" i="1" s="1"/>
  <c r="Y478" i="1"/>
  <c r="Z478" i="1" s="1"/>
  <c r="AR478" i="1" s="1"/>
  <c r="Y477" i="1"/>
  <c r="Z477" i="1" s="1"/>
  <c r="AR477" i="1" s="1"/>
  <c r="Y476" i="1"/>
  <c r="Z476" i="1" s="1"/>
  <c r="AR476" i="1" s="1"/>
  <c r="Y475" i="1"/>
  <c r="Z475" i="1" s="1"/>
  <c r="AR475" i="1" s="1"/>
  <c r="Y474" i="1"/>
  <c r="Z474" i="1" s="1"/>
  <c r="AR474" i="1" s="1"/>
  <c r="Y473" i="1"/>
  <c r="Z473" i="1" s="1"/>
  <c r="AR473" i="1" s="1"/>
  <c r="Y472" i="1"/>
  <c r="Z472" i="1" s="1"/>
  <c r="AR472" i="1" s="1"/>
  <c r="Y471" i="1"/>
  <c r="Z471" i="1" s="1"/>
  <c r="AR471" i="1" s="1"/>
  <c r="Y470" i="1"/>
  <c r="Z470" i="1" s="1"/>
  <c r="AR470" i="1" s="1"/>
  <c r="Y469" i="1"/>
  <c r="Z469" i="1" s="1"/>
  <c r="AR469" i="1" s="1"/>
  <c r="Y468" i="1"/>
  <c r="Z468" i="1" s="1"/>
  <c r="AR468" i="1" s="1"/>
  <c r="Y467" i="1"/>
  <c r="Z467" i="1" s="1"/>
  <c r="AR467" i="1" s="1"/>
  <c r="Y466" i="1"/>
  <c r="Z466" i="1" s="1"/>
  <c r="AR466" i="1" s="1"/>
  <c r="Y465" i="1"/>
  <c r="Z465" i="1" s="1"/>
  <c r="AR465" i="1" s="1"/>
  <c r="Y464" i="1"/>
  <c r="Z464" i="1" s="1"/>
  <c r="AR464" i="1" s="1"/>
  <c r="Y463" i="1"/>
  <c r="Z463" i="1" s="1"/>
  <c r="AR463" i="1" s="1"/>
  <c r="Y462" i="1"/>
  <c r="Z462" i="1" s="1"/>
  <c r="AR462" i="1" s="1"/>
  <c r="Y461" i="1"/>
  <c r="Z461" i="1" s="1"/>
  <c r="AR461" i="1" s="1"/>
  <c r="Y460" i="1"/>
  <c r="Z460" i="1" s="1"/>
  <c r="AR460" i="1" s="1"/>
  <c r="Y459" i="1"/>
  <c r="Z459" i="1" s="1"/>
  <c r="AR459" i="1" s="1"/>
  <c r="Y458" i="1"/>
  <c r="Z458" i="1" s="1"/>
  <c r="AR458" i="1" s="1"/>
  <c r="Y457" i="1"/>
  <c r="Z457" i="1" s="1"/>
  <c r="AR457" i="1" s="1"/>
  <c r="Y456" i="1"/>
  <c r="Z456" i="1" s="1"/>
  <c r="AR456" i="1" s="1"/>
  <c r="Y455" i="1"/>
  <c r="Z455" i="1" s="1"/>
  <c r="AR455" i="1" s="1"/>
  <c r="Y454" i="1"/>
  <c r="Z454" i="1" s="1"/>
  <c r="AR454" i="1" s="1"/>
  <c r="Y453" i="1"/>
  <c r="Z453" i="1" s="1"/>
  <c r="AR453" i="1" s="1"/>
  <c r="Y452" i="1"/>
  <c r="Z452" i="1" s="1"/>
  <c r="AR452" i="1" s="1"/>
  <c r="Y451" i="1"/>
  <c r="Z451" i="1" s="1"/>
  <c r="AR451" i="1" s="1"/>
  <c r="Y450" i="1"/>
  <c r="Z450" i="1" s="1"/>
  <c r="AR450" i="1" s="1"/>
  <c r="Y449" i="1"/>
  <c r="Z449" i="1" s="1"/>
  <c r="AR449" i="1" s="1"/>
  <c r="Y448" i="1"/>
  <c r="Z448" i="1" s="1"/>
  <c r="AR448" i="1" s="1"/>
  <c r="Y447" i="1"/>
  <c r="Z447" i="1" s="1"/>
  <c r="AR447" i="1" s="1"/>
  <c r="Y446" i="1"/>
  <c r="Z446" i="1" s="1"/>
  <c r="AR446" i="1" s="1"/>
  <c r="Y445" i="1"/>
  <c r="Z445" i="1" s="1"/>
  <c r="AR445" i="1" s="1"/>
  <c r="Y444" i="1"/>
  <c r="Z444" i="1" s="1"/>
  <c r="AR444" i="1" s="1"/>
  <c r="Y443" i="1"/>
  <c r="Z443" i="1" s="1"/>
  <c r="AR443" i="1" s="1"/>
  <c r="Y442" i="1"/>
  <c r="Z442" i="1" s="1"/>
  <c r="AR442" i="1" s="1"/>
  <c r="Y441" i="1"/>
  <c r="Z441" i="1" s="1"/>
  <c r="AR441" i="1" s="1"/>
  <c r="Y440" i="1"/>
  <c r="Z440" i="1" s="1"/>
  <c r="AR440" i="1" s="1"/>
  <c r="Y439" i="1"/>
  <c r="Z439" i="1" s="1"/>
  <c r="AR439" i="1" s="1"/>
  <c r="Y438" i="1"/>
  <c r="Z438" i="1" s="1"/>
  <c r="AR438" i="1" s="1"/>
  <c r="Y437" i="1"/>
  <c r="Z437" i="1" s="1"/>
  <c r="AR437" i="1" s="1"/>
  <c r="Y436" i="1"/>
  <c r="Z436" i="1" s="1"/>
  <c r="AR436" i="1" s="1"/>
  <c r="Y435" i="1"/>
  <c r="Z435" i="1" s="1"/>
  <c r="AR435" i="1" s="1"/>
  <c r="Y434" i="1"/>
  <c r="Z434" i="1" s="1"/>
  <c r="AR434" i="1" s="1"/>
  <c r="Y433" i="1"/>
  <c r="Z433" i="1" s="1"/>
  <c r="AR433" i="1" s="1"/>
  <c r="Y432" i="1"/>
  <c r="Z432" i="1" s="1"/>
  <c r="AR432" i="1" s="1"/>
  <c r="Y431" i="1"/>
  <c r="Z431" i="1" s="1"/>
  <c r="AR431" i="1" s="1"/>
  <c r="Y430" i="1"/>
  <c r="Z430" i="1" s="1"/>
  <c r="AR430" i="1" s="1"/>
  <c r="Y429" i="1"/>
  <c r="Z429" i="1" s="1"/>
  <c r="AR429" i="1" s="1"/>
  <c r="Y428" i="1"/>
  <c r="Z428" i="1" s="1"/>
  <c r="AR428" i="1" s="1"/>
  <c r="Y427" i="1"/>
  <c r="Z427" i="1" s="1"/>
  <c r="AR427" i="1" s="1"/>
  <c r="Y426" i="1"/>
  <c r="Z426" i="1" s="1"/>
  <c r="AR426" i="1" s="1"/>
  <c r="Y425" i="1"/>
  <c r="Z425" i="1" s="1"/>
  <c r="AR425" i="1" s="1"/>
  <c r="Y424" i="1"/>
  <c r="Z424" i="1" s="1"/>
  <c r="AR424" i="1" s="1"/>
  <c r="Y423" i="1"/>
  <c r="Z423" i="1" s="1"/>
  <c r="AR423" i="1" s="1"/>
  <c r="Y422" i="1"/>
  <c r="Z422" i="1" s="1"/>
  <c r="AR422" i="1" s="1"/>
  <c r="Y421" i="1"/>
  <c r="Z421" i="1" s="1"/>
  <c r="AR421" i="1" s="1"/>
  <c r="Y420" i="1"/>
  <c r="Z420" i="1" s="1"/>
  <c r="AR420" i="1" s="1"/>
  <c r="Y419" i="1"/>
  <c r="Z419" i="1" s="1"/>
  <c r="AR419" i="1" s="1"/>
  <c r="Y418" i="1"/>
  <c r="Z418" i="1" s="1"/>
  <c r="AR418" i="1" s="1"/>
  <c r="Y417" i="1"/>
  <c r="Z417" i="1" s="1"/>
  <c r="AR417" i="1" s="1"/>
  <c r="Y416" i="1"/>
  <c r="Z416" i="1" s="1"/>
  <c r="AR416" i="1" s="1"/>
  <c r="Y415" i="1"/>
  <c r="Z415" i="1" s="1"/>
  <c r="AR415" i="1" s="1"/>
  <c r="Y414" i="1"/>
  <c r="Z414" i="1" s="1"/>
  <c r="AR414" i="1" s="1"/>
  <c r="Y413" i="1"/>
  <c r="Z413" i="1" s="1"/>
  <c r="AR413" i="1" s="1"/>
  <c r="Y412" i="1"/>
  <c r="Z412" i="1" s="1"/>
  <c r="AR412" i="1" s="1"/>
  <c r="Y411" i="1"/>
  <c r="Z411" i="1" s="1"/>
  <c r="AR411" i="1" s="1"/>
  <c r="Y410" i="1"/>
  <c r="Z410" i="1" s="1"/>
  <c r="AR410" i="1" s="1"/>
  <c r="Y409" i="1"/>
  <c r="Z409" i="1" s="1"/>
  <c r="AR409" i="1" s="1"/>
  <c r="Y408" i="1"/>
  <c r="Z408" i="1" s="1"/>
  <c r="AR408" i="1" s="1"/>
  <c r="Y407" i="1"/>
  <c r="Z407" i="1" s="1"/>
  <c r="AR407" i="1" s="1"/>
  <c r="Y406" i="1"/>
  <c r="Z406" i="1" s="1"/>
  <c r="AR406" i="1" s="1"/>
  <c r="Y405" i="1"/>
  <c r="Z405" i="1" s="1"/>
  <c r="AR405" i="1" s="1"/>
  <c r="Y404" i="1"/>
  <c r="Z404" i="1" s="1"/>
  <c r="AR404" i="1" s="1"/>
  <c r="Y403" i="1"/>
  <c r="Z403" i="1" s="1"/>
  <c r="AR403" i="1" s="1"/>
  <c r="Y402" i="1"/>
  <c r="Z402" i="1" s="1"/>
  <c r="AR402" i="1" s="1"/>
  <c r="Y401" i="1"/>
  <c r="Z401" i="1" s="1"/>
  <c r="AR401" i="1" s="1"/>
  <c r="Y400" i="1"/>
  <c r="Z400" i="1" s="1"/>
  <c r="AR400" i="1" s="1"/>
  <c r="Y399" i="1"/>
  <c r="Z399" i="1" s="1"/>
  <c r="AR399" i="1" s="1"/>
  <c r="Y398" i="1"/>
  <c r="Z398" i="1" s="1"/>
  <c r="AR398" i="1" s="1"/>
  <c r="Y397" i="1"/>
  <c r="Z397" i="1" s="1"/>
  <c r="AR397" i="1" s="1"/>
  <c r="Y396" i="1"/>
  <c r="Z396" i="1" s="1"/>
  <c r="AR396" i="1" s="1"/>
  <c r="Y395" i="1"/>
  <c r="Z395" i="1" s="1"/>
  <c r="AR395" i="1" s="1"/>
  <c r="Y394" i="1"/>
  <c r="Z394" i="1" s="1"/>
  <c r="AR394" i="1" s="1"/>
  <c r="Y393" i="1"/>
  <c r="Z393" i="1" s="1"/>
  <c r="AR393" i="1" s="1"/>
  <c r="Y392" i="1"/>
  <c r="Z392" i="1" s="1"/>
  <c r="AR392" i="1" s="1"/>
  <c r="Y391" i="1"/>
  <c r="Z391" i="1" s="1"/>
  <c r="AR391" i="1" s="1"/>
  <c r="Y390" i="1"/>
  <c r="Z390" i="1" s="1"/>
  <c r="AR390" i="1" s="1"/>
  <c r="Y389" i="1"/>
  <c r="Z389" i="1" s="1"/>
  <c r="AR389" i="1" s="1"/>
  <c r="Y388" i="1"/>
  <c r="Z388" i="1" s="1"/>
  <c r="AR388" i="1" s="1"/>
  <c r="Y387" i="1"/>
  <c r="Z387" i="1" s="1"/>
  <c r="AR387" i="1" s="1"/>
  <c r="Y386" i="1"/>
  <c r="Z386" i="1" s="1"/>
  <c r="AR386" i="1" s="1"/>
  <c r="Y385" i="1"/>
  <c r="Z385" i="1" s="1"/>
  <c r="AR385" i="1" s="1"/>
  <c r="Y384" i="1"/>
  <c r="Z384" i="1" s="1"/>
  <c r="AR384" i="1" s="1"/>
  <c r="Y383" i="1"/>
  <c r="Z383" i="1" s="1"/>
  <c r="AR383" i="1" s="1"/>
  <c r="Y382" i="1"/>
  <c r="Z382" i="1" s="1"/>
  <c r="AR382" i="1" s="1"/>
  <c r="Y381" i="1"/>
  <c r="Z381" i="1" s="1"/>
  <c r="AR381" i="1" s="1"/>
  <c r="Y380" i="1"/>
  <c r="Z380" i="1" s="1"/>
  <c r="AR380" i="1" s="1"/>
  <c r="Y379" i="1"/>
  <c r="Z379" i="1" s="1"/>
  <c r="AR379" i="1" s="1"/>
  <c r="Y378" i="1"/>
  <c r="Z378" i="1" s="1"/>
  <c r="AR378" i="1" s="1"/>
  <c r="Y377" i="1"/>
  <c r="Z377" i="1" s="1"/>
  <c r="AR377" i="1" s="1"/>
  <c r="Y376" i="1"/>
  <c r="Z376" i="1" s="1"/>
  <c r="AR376" i="1" s="1"/>
  <c r="Y375" i="1"/>
  <c r="Z375" i="1" s="1"/>
  <c r="AR375" i="1" s="1"/>
  <c r="Y374" i="1"/>
  <c r="Z374" i="1" s="1"/>
  <c r="AR374" i="1" s="1"/>
  <c r="Y373" i="1"/>
  <c r="Z373" i="1" s="1"/>
  <c r="AR373" i="1" s="1"/>
  <c r="Y372" i="1"/>
  <c r="Z372" i="1" s="1"/>
  <c r="AR372" i="1" s="1"/>
  <c r="Y371" i="1"/>
  <c r="Z371" i="1" s="1"/>
  <c r="AR371" i="1" s="1"/>
  <c r="Y370" i="1"/>
  <c r="Z370" i="1" s="1"/>
  <c r="AR370" i="1" s="1"/>
  <c r="Y369" i="1"/>
  <c r="Z369" i="1" s="1"/>
  <c r="AR369" i="1" s="1"/>
  <c r="Y368" i="1"/>
  <c r="Z368" i="1" s="1"/>
  <c r="AR368" i="1" s="1"/>
  <c r="Y367" i="1"/>
  <c r="Z367" i="1" s="1"/>
  <c r="AR367" i="1" s="1"/>
  <c r="Y366" i="1"/>
  <c r="Z366" i="1" s="1"/>
  <c r="AR366" i="1" s="1"/>
  <c r="Y365" i="1"/>
  <c r="Z365" i="1" s="1"/>
  <c r="AR365" i="1" s="1"/>
  <c r="Y364" i="1"/>
  <c r="Z364" i="1" s="1"/>
  <c r="AR364" i="1" s="1"/>
  <c r="Y363" i="1"/>
  <c r="Z363" i="1" s="1"/>
  <c r="AR363" i="1" s="1"/>
  <c r="Y362" i="1"/>
  <c r="Z362" i="1" s="1"/>
  <c r="AR362" i="1" s="1"/>
  <c r="Y361" i="1"/>
  <c r="Z361" i="1" s="1"/>
  <c r="AR361" i="1" s="1"/>
  <c r="Y360" i="1"/>
  <c r="Z360" i="1" s="1"/>
  <c r="AR360" i="1" s="1"/>
  <c r="Y359" i="1"/>
  <c r="Z359" i="1" s="1"/>
  <c r="AR359" i="1" s="1"/>
  <c r="Y358" i="1"/>
  <c r="Z358" i="1" s="1"/>
  <c r="AR358" i="1" s="1"/>
  <c r="Y357" i="1"/>
  <c r="Z357" i="1" s="1"/>
  <c r="AR357" i="1" s="1"/>
  <c r="Y356" i="1"/>
  <c r="Z356" i="1" s="1"/>
  <c r="AR356" i="1" s="1"/>
  <c r="Y355" i="1"/>
  <c r="Z355" i="1" s="1"/>
  <c r="AR355" i="1" s="1"/>
  <c r="Y354" i="1"/>
  <c r="Z354" i="1" s="1"/>
  <c r="AR354" i="1" s="1"/>
  <c r="Y353" i="1"/>
  <c r="Z353" i="1" s="1"/>
  <c r="AR353" i="1" s="1"/>
  <c r="Y352" i="1"/>
  <c r="Z352" i="1" s="1"/>
  <c r="AR352" i="1" s="1"/>
  <c r="Y351" i="1"/>
  <c r="Z351" i="1" s="1"/>
  <c r="AR351" i="1" s="1"/>
  <c r="Y350" i="1"/>
  <c r="Z350" i="1" s="1"/>
  <c r="AR350" i="1" s="1"/>
  <c r="Y349" i="1"/>
  <c r="Z349" i="1" s="1"/>
  <c r="AR349" i="1" s="1"/>
  <c r="Y348" i="1"/>
  <c r="Z348" i="1" s="1"/>
  <c r="AR348" i="1" s="1"/>
  <c r="Y347" i="1"/>
  <c r="Z347" i="1" s="1"/>
  <c r="AR347" i="1" s="1"/>
  <c r="Y346" i="1"/>
  <c r="Z346" i="1" s="1"/>
  <c r="AR346" i="1" s="1"/>
  <c r="Y345" i="1"/>
  <c r="Z345" i="1" s="1"/>
  <c r="AR345" i="1" s="1"/>
  <c r="Y344" i="1"/>
  <c r="Z344" i="1" s="1"/>
  <c r="AR344" i="1" s="1"/>
  <c r="Y343" i="1"/>
  <c r="Z343" i="1" s="1"/>
  <c r="AR343" i="1" s="1"/>
  <c r="Y342" i="1"/>
  <c r="Z342" i="1" s="1"/>
  <c r="AR342" i="1" s="1"/>
  <c r="Y341" i="1"/>
  <c r="Z341" i="1" s="1"/>
  <c r="AR341" i="1" s="1"/>
  <c r="Y340" i="1"/>
  <c r="Z340" i="1" s="1"/>
  <c r="AR340" i="1" s="1"/>
  <c r="Y339" i="1"/>
  <c r="Z339" i="1" s="1"/>
  <c r="AR339" i="1" s="1"/>
  <c r="Y338" i="1"/>
  <c r="Z338" i="1" s="1"/>
  <c r="AR338" i="1" s="1"/>
  <c r="Y337" i="1"/>
  <c r="Z337" i="1" s="1"/>
  <c r="AR337" i="1" s="1"/>
  <c r="Y336" i="1"/>
  <c r="Z336" i="1" s="1"/>
  <c r="AR336" i="1" s="1"/>
  <c r="Y335" i="1"/>
  <c r="Z335" i="1" s="1"/>
  <c r="AR335" i="1" s="1"/>
  <c r="Y334" i="1"/>
  <c r="Z334" i="1" s="1"/>
  <c r="AR334" i="1" s="1"/>
  <c r="Y333" i="1"/>
  <c r="Z333" i="1" s="1"/>
  <c r="AR333" i="1" s="1"/>
  <c r="Y332" i="1"/>
  <c r="Z332" i="1" s="1"/>
  <c r="AR332" i="1" s="1"/>
  <c r="Y331" i="1"/>
  <c r="Z331" i="1" s="1"/>
  <c r="AR331" i="1" s="1"/>
  <c r="Y330" i="1"/>
  <c r="Z330" i="1" s="1"/>
  <c r="AR330" i="1" s="1"/>
  <c r="Y329" i="1"/>
  <c r="Z329" i="1" s="1"/>
  <c r="AR329" i="1" s="1"/>
  <c r="Y328" i="1"/>
  <c r="Z328" i="1" s="1"/>
  <c r="AR328" i="1" s="1"/>
  <c r="Y327" i="1"/>
  <c r="Z327" i="1" s="1"/>
  <c r="AR327" i="1" s="1"/>
  <c r="Y326" i="1"/>
  <c r="Z326" i="1" s="1"/>
  <c r="AR326" i="1" s="1"/>
  <c r="Y325" i="1"/>
  <c r="Z325" i="1" s="1"/>
  <c r="AR325" i="1" s="1"/>
  <c r="Y324" i="1"/>
  <c r="Z324" i="1" s="1"/>
  <c r="AR324" i="1" s="1"/>
  <c r="Y323" i="1"/>
  <c r="Z323" i="1" s="1"/>
  <c r="AR323" i="1" s="1"/>
  <c r="Y322" i="1"/>
  <c r="Z322" i="1" s="1"/>
  <c r="AR322" i="1" s="1"/>
  <c r="Y321" i="1"/>
  <c r="Z321" i="1" s="1"/>
  <c r="AR321" i="1" s="1"/>
  <c r="Y320" i="1"/>
  <c r="Z320" i="1" s="1"/>
  <c r="AR320" i="1" s="1"/>
  <c r="Y319" i="1"/>
  <c r="Z319" i="1" s="1"/>
  <c r="AR319" i="1" s="1"/>
  <c r="Y318" i="1"/>
  <c r="Z318" i="1" s="1"/>
  <c r="AR318" i="1" s="1"/>
  <c r="Y317" i="1"/>
  <c r="Z317" i="1" s="1"/>
  <c r="AR317" i="1" s="1"/>
  <c r="Y316" i="1"/>
  <c r="Z316" i="1" s="1"/>
  <c r="AR316" i="1" s="1"/>
  <c r="Y315" i="1"/>
  <c r="Z315" i="1" s="1"/>
  <c r="AR315" i="1" s="1"/>
  <c r="Y314" i="1"/>
  <c r="Z314" i="1" s="1"/>
  <c r="AR314" i="1" s="1"/>
  <c r="Y313" i="1"/>
  <c r="Z313" i="1" s="1"/>
  <c r="AR313" i="1" s="1"/>
  <c r="Y312" i="1"/>
  <c r="Z312" i="1" s="1"/>
  <c r="AR312" i="1" s="1"/>
  <c r="Y311" i="1"/>
  <c r="Z311" i="1" s="1"/>
  <c r="AR311" i="1" s="1"/>
  <c r="Y310" i="1"/>
  <c r="Z310" i="1" s="1"/>
  <c r="AR310" i="1" s="1"/>
  <c r="Y309" i="1"/>
  <c r="Z309" i="1" s="1"/>
  <c r="AR309" i="1" s="1"/>
  <c r="Y308" i="1"/>
  <c r="Z308" i="1" s="1"/>
  <c r="AR308" i="1" s="1"/>
  <c r="Y307" i="1"/>
  <c r="Z307" i="1" s="1"/>
  <c r="AR307" i="1" s="1"/>
  <c r="Y306" i="1"/>
  <c r="Z306" i="1" s="1"/>
  <c r="AR306" i="1" s="1"/>
  <c r="Y305" i="1"/>
  <c r="Z305" i="1" s="1"/>
  <c r="AR305" i="1" s="1"/>
  <c r="Y304" i="1"/>
  <c r="Z304" i="1" s="1"/>
  <c r="AR304" i="1" s="1"/>
  <c r="Y303" i="1"/>
  <c r="Z303" i="1" s="1"/>
  <c r="AR303" i="1" s="1"/>
  <c r="Y302" i="1"/>
  <c r="Z302" i="1" s="1"/>
  <c r="AR302" i="1" s="1"/>
  <c r="Y301" i="1"/>
  <c r="Z301" i="1" s="1"/>
  <c r="AR301" i="1" s="1"/>
  <c r="Y300" i="1"/>
  <c r="Z300" i="1" s="1"/>
  <c r="AR300" i="1" s="1"/>
  <c r="Y299" i="1"/>
  <c r="Z299" i="1" s="1"/>
  <c r="AR299" i="1" s="1"/>
  <c r="Y298" i="1"/>
  <c r="Z298" i="1" s="1"/>
  <c r="AR298" i="1" s="1"/>
  <c r="Y297" i="1"/>
  <c r="Z297" i="1" s="1"/>
  <c r="AR297" i="1" s="1"/>
  <c r="Y296" i="1"/>
  <c r="Z296" i="1" s="1"/>
  <c r="AR296" i="1" s="1"/>
  <c r="Y295" i="1"/>
  <c r="Z295" i="1" s="1"/>
  <c r="AR295" i="1" s="1"/>
  <c r="Y294" i="1"/>
  <c r="Z294" i="1" s="1"/>
  <c r="AR294" i="1" s="1"/>
  <c r="Y293" i="1"/>
  <c r="Z293" i="1" s="1"/>
  <c r="AR293" i="1" s="1"/>
  <c r="Y292" i="1"/>
  <c r="Z292" i="1" s="1"/>
  <c r="AR292" i="1" s="1"/>
  <c r="Y291" i="1"/>
  <c r="Z291" i="1" s="1"/>
  <c r="AR291" i="1" s="1"/>
  <c r="Y290" i="1"/>
  <c r="Z290" i="1" s="1"/>
  <c r="AR290" i="1" s="1"/>
  <c r="Y289" i="1"/>
  <c r="Z289" i="1" s="1"/>
  <c r="AR289" i="1" s="1"/>
  <c r="Y288" i="1"/>
  <c r="Z288" i="1" s="1"/>
  <c r="AR288" i="1" s="1"/>
  <c r="Y287" i="1"/>
  <c r="Z287" i="1" s="1"/>
  <c r="AR287" i="1" s="1"/>
  <c r="Y286" i="1"/>
  <c r="Z286" i="1" s="1"/>
  <c r="AR286" i="1" s="1"/>
  <c r="Y285" i="1"/>
  <c r="Z285" i="1" s="1"/>
  <c r="AR285" i="1" s="1"/>
  <c r="Y284" i="1"/>
  <c r="Z284" i="1" s="1"/>
  <c r="AR284" i="1" s="1"/>
  <c r="Y283" i="1"/>
  <c r="Z283" i="1" s="1"/>
  <c r="AR283" i="1" s="1"/>
  <c r="Y282" i="1"/>
  <c r="Z282" i="1" s="1"/>
  <c r="AR282" i="1" s="1"/>
  <c r="Y281" i="1"/>
  <c r="Z281" i="1" s="1"/>
  <c r="AR281" i="1" s="1"/>
  <c r="Y280" i="1"/>
  <c r="Z280" i="1" s="1"/>
  <c r="AR280" i="1" s="1"/>
  <c r="Y279" i="1"/>
  <c r="Z279" i="1" s="1"/>
  <c r="AR279" i="1" s="1"/>
  <c r="Y278" i="1"/>
  <c r="Z278" i="1" s="1"/>
  <c r="AR278" i="1" s="1"/>
  <c r="Y277" i="1"/>
  <c r="Z277" i="1" s="1"/>
  <c r="AR277" i="1" s="1"/>
  <c r="Y276" i="1"/>
  <c r="Z276" i="1" s="1"/>
  <c r="AR276" i="1" s="1"/>
  <c r="Y275" i="1"/>
  <c r="Z275" i="1" s="1"/>
  <c r="AR275" i="1" s="1"/>
  <c r="Y274" i="1"/>
  <c r="Z274" i="1" s="1"/>
  <c r="AR274" i="1" s="1"/>
  <c r="Y273" i="1"/>
  <c r="Z273" i="1" s="1"/>
  <c r="AR273" i="1" s="1"/>
  <c r="Y272" i="1"/>
  <c r="Z272" i="1" s="1"/>
  <c r="AR272" i="1" s="1"/>
  <c r="Y271" i="1"/>
  <c r="Z271" i="1" s="1"/>
  <c r="AR271" i="1" s="1"/>
  <c r="Y270" i="1"/>
  <c r="Z270" i="1" s="1"/>
  <c r="AR270" i="1" s="1"/>
  <c r="Y269" i="1"/>
  <c r="Z269" i="1" s="1"/>
  <c r="AR269" i="1" s="1"/>
  <c r="Y268" i="1"/>
  <c r="Z268" i="1" s="1"/>
  <c r="AR268" i="1" s="1"/>
  <c r="Y267" i="1"/>
  <c r="Z267" i="1" s="1"/>
  <c r="AR267" i="1" s="1"/>
  <c r="Y266" i="1"/>
  <c r="Z266" i="1" s="1"/>
  <c r="AR266" i="1" s="1"/>
  <c r="Y265" i="1"/>
  <c r="Z265" i="1" s="1"/>
  <c r="AR265" i="1" s="1"/>
  <c r="Y264" i="1"/>
  <c r="Z264" i="1" s="1"/>
  <c r="AR264" i="1" s="1"/>
  <c r="Y263" i="1"/>
  <c r="Z263" i="1" s="1"/>
  <c r="AR263" i="1" s="1"/>
  <c r="Y262" i="1"/>
  <c r="Z262" i="1" s="1"/>
  <c r="AR262" i="1" s="1"/>
  <c r="Y261" i="1"/>
  <c r="Z261" i="1" s="1"/>
  <c r="AR261" i="1" s="1"/>
  <c r="Y260" i="1"/>
  <c r="Z260" i="1" s="1"/>
  <c r="AR260" i="1" s="1"/>
  <c r="Y259" i="1"/>
  <c r="Z259" i="1" s="1"/>
  <c r="AR259" i="1" s="1"/>
  <c r="Y258" i="1"/>
  <c r="Z258" i="1" s="1"/>
  <c r="AR258" i="1" s="1"/>
  <c r="Y257" i="1"/>
  <c r="Z257" i="1" s="1"/>
  <c r="AR257" i="1" s="1"/>
  <c r="Y256" i="1"/>
  <c r="Z256" i="1" s="1"/>
  <c r="AR256" i="1" s="1"/>
  <c r="Y255" i="1"/>
  <c r="Z255" i="1" s="1"/>
  <c r="AR255" i="1" s="1"/>
  <c r="Y254" i="1"/>
  <c r="Z254" i="1" s="1"/>
  <c r="AR254" i="1" s="1"/>
  <c r="Y253" i="1"/>
  <c r="Z253" i="1" s="1"/>
  <c r="AR253" i="1" s="1"/>
  <c r="Y252" i="1"/>
  <c r="Z252" i="1" s="1"/>
  <c r="AR252" i="1" s="1"/>
  <c r="Y251" i="1"/>
  <c r="Z251" i="1" s="1"/>
  <c r="AR251" i="1" s="1"/>
  <c r="Y250" i="1"/>
  <c r="Z250" i="1" s="1"/>
  <c r="AR250" i="1" s="1"/>
  <c r="Y249" i="1"/>
  <c r="Z249" i="1" s="1"/>
  <c r="AR249" i="1" s="1"/>
  <c r="Y248" i="1"/>
  <c r="Z248" i="1" s="1"/>
  <c r="AR248" i="1" s="1"/>
  <c r="Y247" i="1"/>
  <c r="Z247" i="1" s="1"/>
  <c r="AR247" i="1" s="1"/>
  <c r="Y246" i="1"/>
  <c r="Z246" i="1" s="1"/>
  <c r="AR246" i="1" s="1"/>
  <c r="Y245" i="1"/>
  <c r="Z245" i="1" s="1"/>
  <c r="AR245" i="1" s="1"/>
  <c r="Y244" i="1"/>
  <c r="Z244" i="1" s="1"/>
  <c r="AR244" i="1" s="1"/>
  <c r="Y243" i="1"/>
  <c r="Z243" i="1" s="1"/>
  <c r="AR243" i="1" s="1"/>
  <c r="Y242" i="1"/>
  <c r="Z242" i="1" s="1"/>
  <c r="AR242" i="1" s="1"/>
  <c r="Y241" i="1"/>
  <c r="Z241" i="1" s="1"/>
  <c r="AR241" i="1" s="1"/>
  <c r="Y240" i="1"/>
  <c r="Z240" i="1" s="1"/>
  <c r="AR240" i="1" s="1"/>
  <c r="Y239" i="1"/>
  <c r="Z239" i="1" s="1"/>
  <c r="AR239" i="1" s="1"/>
  <c r="Y238" i="1"/>
  <c r="Z238" i="1" s="1"/>
  <c r="AR238" i="1" s="1"/>
  <c r="Y237" i="1"/>
  <c r="Z237" i="1" s="1"/>
  <c r="AR237" i="1" s="1"/>
  <c r="Y236" i="1"/>
  <c r="Z236" i="1" s="1"/>
  <c r="AR236" i="1" s="1"/>
  <c r="Y235" i="1"/>
  <c r="Z235" i="1" s="1"/>
  <c r="AR235" i="1" s="1"/>
  <c r="Y234" i="1"/>
  <c r="Z234" i="1" s="1"/>
  <c r="AR234" i="1" s="1"/>
  <c r="Y233" i="1"/>
  <c r="Z233" i="1" s="1"/>
  <c r="AR233" i="1" s="1"/>
  <c r="Y232" i="1"/>
  <c r="Z232" i="1" s="1"/>
  <c r="AR232" i="1" s="1"/>
  <c r="Y231" i="1"/>
  <c r="Z231" i="1" s="1"/>
  <c r="AR231" i="1" s="1"/>
  <c r="Y230" i="1"/>
  <c r="Z230" i="1" s="1"/>
  <c r="AR230" i="1" s="1"/>
  <c r="Y229" i="1"/>
  <c r="Z229" i="1" s="1"/>
  <c r="AR229" i="1" s="1"/>
  <c r="Y228" i="1"/>
  <c r="Z228" i="1" s="1"/>
  <c r="AR228" i="1" s="1"/>
  <c r="Y227" i="1"/>
  <c r="Z227" i="1" s="1"/>
  <c r="AR227" i="1" s="1"/>
  <c r="Y226" i="1"/>
  <c r="Z226" i="1" s="1"/>
  <c r="AR226" i="1" s="1"/>
  <c r="Y225" i="1"/>
  <c r="Z225" i="1" s="1"/>
  <c r="AR225" i="1" s="1"/>
  <c r="Y224" i="1"/>
  <c r="Z224" i="1" s="1"/>
  <c r="AR224" i="1" s="1"/>
  <c r="Y223" i="1"/>
  <c r="Z223" i="1" s="1"/>
  <c r="AR223" i="1" s="1"/>
  <c r="Y222" i="1"/>
  <c r="Z222" i="1" s="1"/>
  <c r="AR222" i="1" s="1"/>
  <c r="Y221" i="1"/>
  <c r="Z221" i="1" s="1"/>
  <c r="AR221" i="1" s="1"/>
  <c r="Y220" i="1"/>
  <c r="Z220" i="1" s="1"/>
  <c r="AR220" i="1" s="1"/>
  <c r="Y219" i="1"/>
  <c r="Z219" i="1" s="1"/>
  <c r="AR219" i="1" s="1"/>
  <c r="Y218" i="1"/>
  <c r="Z218" i="1" s="1"/>
  <c r="AR218" i="1" s="1"/>
  <c r="Y217" i="1"/>
  <c r="Z217" i="1" s="1"/>
  <c r="AR217" i="1" s="1"/>
  <c r="Y216" i="1"/>
  <c r="Z216" i="1" s="1"/>
  <c r="AR216" i="1" s="1"/>
  <c r="Y215" i="1"/>
  <c r="Z215" i="1" s="1"/>
  <c r="AR215" i="1" s="1"/>
  <c r="Y214" i="1"/>
  <c r="Z214" i="1" s="1"/>
  <c r="AR214" i="1" s="1"/>
  <c r="Y213" i="1"/>
  <c r="Z213" i="1" s="1"/>
  <c r="AR213" i="1" s="1"/>
  <c r="Y212" i="1"/>
  <c r="Z212" i="1" s="1"/>
  <c r="AR212" i="1" s="1"/>
  <c r="Y211" i="1"/>
  <c r="Z211" i="1" s="1"/>
  <c r="AR211" i="1" s="1"/>
  <c r="Y210" i="1"/>
  <c r="Z210" i="1" s="1"/>
  <c r="AR210" i="1" s="1"/>
  <c r="Y209" i="1"/>
  <c r="Z209" i="1" s="1"/>
  <c r="AR209" i="1" s="1"/>
  <c r="Y208" i="1"/>
  <c r="Z208" i="1" s="1"/>
  <c r="AR208" i="1" s="1"/>
  <c r="Y207" i="1"/>
  <c r="Z207" i="1" s="1"/>
  <c r="AR207" i="1" s="1"/>
  <c r="Y206" i="1"/>
  <c r="Z206" i="1" s="1"/>
  <c r="AR206" i="1" s="1"/>
  <c r="Y205" i="1"/>
  <c r="Z205" i="1" s="1"/>
  <c r="AR205" i="1" s="1"/>
  <c r="Y204" i="1"/>
  <c r="Z204" i="1" s="1"/>
  <c r="AR204" i="1" s="1"/>
  <c r="Y203" i="1"/>
  <c r="Z203" i="1" s="1"/>
  <c r="AR203" i="1" s="1"/>
  <c r="Y202" i="1"/>
  <c r="Z202" i="1" s="1"/>
  <c r="AR202" i="1" s="1"/>
  <c r="Y201" i="1"/>
  <c r="Z201" i="1" s="1"/>
  <c r="AR201" i="1" s="1"/>
  <c r="Y200" i="1"/>
  <c r="Z200" i="1" s="1"/>
  <c r="AR200" i="1" s="1"/>
  <c r="Y199" i="1"/>
  <c r="Z199" i="1" s="1"/>
  <c r="AR199" i="1" s="1"/>
  <c r="Y198" i="1"/>
  <c r="Z198" i="1" s="1"/>
  <c r="AR198" i="1" s="1"/>
  <c r="Y197" i="1"/>
  <c r="Z197" i="1" s="1"/>
  <c r="AR197" i="1" s="1"/>
  <c r="Y196" i="1"/>
  <c r="Z196" i="1" s="1"/>
  <c r="AR196" i="1" s="1"/>
  <c r="Y195" i="1"/>
  <c r="Z195" i="1" s="1"/>
  <c r="AR195" i="1" s="1"/>
  <c r="Y194" i="1"/>
  <c r="Z194" i="1" s="1"/>
  <c r="AR194" i="1" s="1"/>
  <c r="Y193" i="1"/>
  <c r="Z193" i="1" s="1"/>
  <c r="AR193" i="1" s="1"/>
  <c r="Y192" i="1"/>
  <c r="Z192" i="1" s="1"/>
  <c r="AR192" i="1" s="1"/>
  <c r="Y191" i="1"/>
  <c r="Z191" i="1" s="1"/>
  <c r="AR191" i="1" s="1"/>
  <c r="Y190" i="1"/>
  <c r="Z190" i="1" s="1"/>
  <c r="AR190" i="1" s="1"/>
  <c r="Y189" i="1"/>
  <c r="Z189" i="1" s="1"/>
  <c r="AR189" i="1" s="1"/>
  <c r="Y188" i="1"/>
  <c r="Z188" i="1" s="1"/>
  <c r="AR188" i="1" s="1"/>
  <c r="Y187" i="1"/>
  <c r="Z187" i="1" s="1"/>
  <c r="AR187" i="1" s="1"/>
  <c r="Y186" i="1"/>
  <c r="Z186" i="1" s="1"/>
  <c r="AR186" i="1" s="1"/>
  <c r="Y185" i="1"/>
  <c r="Z185" i="1" s="1"/>
  <c r="AR185" i="1" s="1"/>
  <c r="Y184" i="1"/>
  <c r="Z184" i="1" s="1"/>
  <c r="AR184" i="1" s="1"/>
  <c r="Y183" i="1"/>
  <c r="Z183" i="1" s="1"/>
  <c r="AR183" i="1" s="1"/>
  <c r="Y182" i="1"/>
  <c r="Z182" i="1" s="1"/>
  <c r="AR182" i="1" s="1"/>
  <c r="Y181" i="1"/>
  <c r="Z181" i="1" s="1"/>
  <c r="AR181" i="1" s="1"/>
  <c r="Y180" i="1"/>
  <c r="Z180" i="1" s="1"/>
  <c r="AR180" i="1" s="1"/>
  <c r="Y179" i="1"/>
  <c r="Z179" i="1" s="1"/>
  <c r="AR179" i="1" s="1"/>
  <c r="Y178" i="1"/>
  <c r="Z178" i="1" s="1"/>
  <c r="AR178" i="1" s="1"/>
  <c r="Y177" i="1"/>
  <c r="Z177" i="1" s="1"/>
  <c r="AR177" i="1" s="1"/>
  <c r="Y176" i="1"/>
  <c r="Z176" i="1" s="1"/>
  <c r="AR176" i="1" s="1"/>
  <c r="Y175" i="1"/>
  <c r="Z175" i="1" s="1"/>
  <c r="AR175" i="1" s="1"/>
  <c r="Y174" i="1"/>
  <c r="Z174" i="1" s="1"/>
  <c r="AR174" i="1" s="1"/>
  <c r="Y173" i="1"/>
  <c r="Z173" i="1" s="1"/>
  <c r="AR173" i="1" s="1"/>
  <c r="Y172" i="1"/>
  <c r="Z172" i="1" s="1"/>
  <c r="AR172" i="1" s="1"/>
  <c r="Y171" i="1"/>
  <c r="Z171" i="1" s="1"/>
  <c r="AR171" i="1" s="1"/>
  <c r="Y170" i="1"/>
  <c r="Z170" i="1" s="1"/>
  <c r="AR170" i="1" s="1"/>
  <c r="Y169" i="1"/>
  <c r="Z169" i="1" s="1"/>
  <c r="AR169" i="1" s="1"/>
  <c r="Y168" i="1"/>
  <c r="Z168" i="1" s="1"/>
  <c r="AR168" i="1" s="1"/>
  <c r="Y167" i="1"/>
  <c r="Z167" i="1" s="1"/>
  <c r="AR167" i="1" s="1"/>
  <c r="Y166" i="1"/>
  <c r="Z166" i="1" s="1"/>
  <c r="AR166" i="1" s="1"/>
  <c r="Y165" i="1"/>
  <c r="Z165" i="1" s="1"/>
  <c r="AR165" i="1" s="1"/>
  <c r="Y164" i="1"/>
  <c r="Z164" i="1" s="1"/>
  <c r="AR164" i="1" s="1"/>
  <c r="Y163" i="1"/>
  <c r="Z163" i="1" s="1"/>
  <c r="AR163" i="1" s="1"/>
  <c r="Y162" i="1"/>
  <c r="Z162" i="1" s="1"/>
  <c r="AR162" i="1" s="1"/>
  <c r="Y161" i="1"/>
  <c r="Z161" i="1" s="1"/>
  <c r="AR161" i="1" s="1"/>
  <c r="Y160" i="1"/>
  <c r="Z160" i="1" s="1"/>
  <c r="AR160" i="1" s="1"/>
  <c r="Y159" i="1"/>
  <c r="Z159" i="1" s="1"/>
  <c r="AR159" i="1" s="1"/>
  <c r="Y158" i="1"/>
  <c r="Z158" i="1" s="1"/>
  <c r="AR158" i="1" s="1"/>
  <c r="Y157" i="1"/>
  <c r="Z157" i="1" s="1"/>
  <c r="AR157" i="1" s="1"/>
  <c r="Y156" i="1"/>
  <c r="Z156" i="1" s="1"/>
  <c r="AR156" i="1" s="1"/>
  <c r="Y155" i="1"/>
  <c r="Z155" i="1" s="1"/>
  <c r="AR155" i="1" s="1"/>
  <c r="Y154" i="1"/>
  <c r="Z154" i="1" s="1"/>
  <c r="AR154" i="1" s="1"/>
  <c r="Y153" i="1"/>
  <c r="Z153" i="1" s="1"/>
  <c r="AR153" i="1" s="1"/>
  <c r="Y152" i="1"/>
  <c r="Z152" i="1" s="1"/>
  <c r="AR152" i="1" s="1"/>
  <c r="Y151" i="1"/>
  <c r="Z151" i="1" s="1"/>
  <c r="AR151" i="1" s="1"/>
  <c r="Y150" i="1"/>
  <c r="Z150" i="1" s="1"/>
  <c r="AR150" i="1" s="1"/>
  <c r="Y149" i="1"/>
  <c r="Z149" i="1" s="1"/>
  <c r="AR149" i="1" s="1"/>
  <c r="Y148" i="1"/>
  <c r="Z148" i="1" s="1"/>
  <c r="AR148" i="1" s="1"/>
  <c r="Y147" i="1"/>
  <c r="Z147" i="1" s="1"/>
  <c r="AR147" i="1" s="1"/>
  <c r="Y146" i="1"/>
  <c r="Z146" i="1" s="1"/>
  <c r="AR146" i="1" s="1"/>
  <c r="Y145" i="1"/>
  <c r="Z145" i="1" s="1"/>
  <c r="AR145" i="1" s="1"/>
  <c r="Y144" i="1"/>
  <c r="Z144" i="1" s="1"/>
  <c r="AR144" i="1" s="1"/>
  <c r="Y143" i="1"/>
  <c r="Z143" i="1" s="1"/>
  <c r="AR143" i="1" s="1"/>
  <c r="Y142" i="1"/>
  <c r="Z142" i="1" s="1"/>
  <c r="AR142" i="1" s="1"/>
  <c r="Y141" i="1"/>
  <c r="Z141" i="1" s="1"/>
  <c r="AR141" i="1" s="1"/>
  <c r="Y140" i="1"/>
  <c r="Z140" i="1" s="1"/>
  <c r="AR140" i="1" s="1"/>
  <c r="Y139" i="1"/>
  <c r="Z139" i="1" s="1"/>
  <c r="AR139" i="1" s="1"/>
  <c r="Y138" i="1"/>
  <c r="Z138" i="1" s="1"/>
  <c r="AR138" i="1" s="1"/>
  <c r="Y137" i="1"/>
  <c r="Z137" i="1" s="1"/>
  <c r="AR137" i="1" s="1"/>
  <c r="Y136" i="1"/>
  <c r="Z136" i="1" s="1"/>
  <c r="AR136" i="1" s="1"/>
  <c r="Y135" i="1"/>
  <c r="Z135" i="1" s="1"/>
  <c r="AR135" i="1" s="1"/>
  <c r="Y134" i="1"/>
  <c r="Z134" i="1" s="1"/>
  <c r="AR134" i="1" s="1"/>
  <c r="Y133" i="1"/>
  <c r="Z133" i="1" s="1"/>
  <c r="AR133" i="1" s="1"/>
  <c r="Y132" i="1"/>
  <c r="Z132" i="1" s="1"/>
  <c r="AR132" i="1" s="1"/>
  <c r="Y131" i="1"/>
  <c r="Z131" i="1" s="1"/>
  <c r="AR131" i="1" s="1"/>
  <c r="Y130" i="1"/>
  <c r="Z130" i="1" s="1"/>
  <c r="AR130" i="1" s="1"/>
  <c r="Y129" i="1"/>
  <c r="Z129" i="1" s="1"/>
  <c r="AR129" i="1" s="1"/>
  <c r="Y128" i="1"/>
  <c r="Z128" i="1" s="1"/>
  <c r="AR128" i="1" s="1"/>
  <c r="Y127" i="1"/>
  <c r="Z127" i="1" s="1"/>
  <c r="AR127" i="1" s="1"/>
  <c r="Y126" i="1"/>
  <c r="Z126" i="1" s="1"/>
  <c r="AR126" i="1" s="1"/>
  <c r="Y125" i="1"/>
  <c r="Z125" i="1" s="1"/>
  <c r="AR125" i="1" s="1"/>
  <c r="Y124" i="1"/>
  <c r="Z124" i="1" s="1"/>
  <c r="AR124" i="1" s="1"/>
  <c r="Y123" i="1"/>
  <c r="Z123" i="1" s="1"/>
  <c r="AR123" i="1" s="1"/>
  <c r="Y122" i="1"/>
  <c r="Z122" i="1" s="1"/>
  <c r="AR122" i="1" s="1"/>
  <c r="Y121" i="1"/>
  <c r="Z121" i="1" s="1"/>
  <c r="AR121" i="1" s="1"/>
  <c r="Y120" i="1"/>
  <c r="Z120" i="1" s="1"/>
  <c r="AR120" i="1" s="1"/>
  <c r="Y119" i="1"/>
  <c r="Z119" i="1" s="1"/>
  <c r="AR119" i="1" s="1"/>
  <c r="Y118" i="1"/>
  <c r="Z118" i="1" s="1"/>
  <c r="AR118" i="1" s="1"/>
  <c r="Y117" i="1"/>
  <c r="Z117" i="1" s="1"/>
  <c r="AR117" i="1" s="1"/>
  <c r="Y116" i="1"/>
  <c r="Z116" i="1" s="1"/>
  <c r="AR116" i="1" s="1"/>
  <c r="Y115" i="1"/>
  <c r="Z115" i="1" s="1"/>
  <c r="AR115" i="1" s="1"/>
  <c r="Y114" i="1"/>
  <c r="Z114" i="1" s="1"/>
  <c r="AR114" i="1" s="1"/>
  <c r="Y113" i="1"/>
  <c r="Z113" i="1" s="1"/>
  <c r="AR113" i="1" s="1"/>
  <c r="Y112" i="1"/>
  <c r="Z112" i="1" s="1"/>
  <c r="AR112" i="1" s="1"/>
  <c r="Y111" i="1"/>
  <c r="Z111" i="1" s="1"/>
  <c r="AR111" i="1" s="1"/>
  <c r="Y110" i="1"/>
  <c r="Z110" i="1" s="1"/>
  <c r="AR110" i="1" s="1"/>
  <c r="Y109" i="1"/>
  <c r="Z109" i="1" s="1"/>
  <c r="AR109" i="1" s="1"/>
  <c r="Y108" i="1"/>
  <c r="Z108" i="1" s="1"/>
  <c r="AR108" i="1" s="1"/>
  <c r="Y107" i="1"/>
  <c r="Z107" i="1" s="1"/>
  <c r="AR107" i="1" s="1"/>
  <c r="Y106" i="1"/>
  <c r="Z106" i="1" s="1"/>
  <c r="AR106" i="1" s="1"/>
  <c r="Y105" i="1"/>
  <c r="Z105" i="1" s="1"/>
  <c r="AR105" i="1" s="1"/>
  <c r="Y104" i="1"/>
  <c r="Z104" i="1" s="1"/>
  <c r="AR104" i="1" s="1"/>
  <c r="Y103" i="1"/>
  <c r="Z103" i="1" s="1"/>
  <c r="AR103" i="1" s="1"/>
  <c r="Y102" i="1"/>
  <c r="Z102" i="1" s="1"/>
  <c r="AR102" i="1" s="1"/>
  <c r="Y101" i="1"/>
  <c r="Z101" i="1" s="1"/>
  <c r="AR101" i="1" s="1"/>
  <c r="Y100" i="1"/>
  <c r="Z100" i="1" s="1"/>
  <c r="AR100" i="1" s="1"/>
  <c r="Y99" i="1"/>
  <c r="Z99" i="1" s="1"/>
  <c r="AR99" i="1" s="1"/>
  <c r="Y98" i="1"/>
  <c r="Z98" i="1" s="1"/>
  <c r="AR98" i="1" s="1"/>
  <c r="Y97" i="1"/>
  <c r="Z97" i="1" s="1"/>
  <c r="AR97" i="1" s="1"/>
  <c r="Y96" i="1"/>
  <c r="Z96" i="1" s="1"/>
  <c r="AR96" i="1" s="1"/>
  <c r="Y95" i="1"/>
  <c r="Z95" i="1" s="1"/>
  <c r="AR95" i="1" s="1"/>
  <c r="Y94" i="1"/>
  <c r="Z94" i="1" s="1"/>
  <c r="AR94" i="1" s="1"/>
  <c r="Y93" i="1"/>
  <c r="Z93" i="1" s="1"/>
  <c r="AR93" i="1" s="1"/>
  <c r="Y92" i="1"/>
  <c r="Z92" i="1" s="1"/>
  <c r="AR92" i="1" s="1"/>
  <c r="Y91" i="1"/>
  <c r="Z91" i="1" s="1"/>
  <c r="AR91" i="1" s="1"/>
  <c r="Y90" i="1"/>
  <c r="Z90" i="1" s="1"/>
  <c r="AR90" i="1" s="1"/>
  <c r="Y89" i="1"/>
  <c r="Z89" i="1" s="1"/>
  <c r="AR89" i="1" s="1"/>
  <c r="Y88" i="1"/>
  <c r="Z88" i="1" s="1"/>
  <c r="AR88" i="1" s="1"/>
  <c r="Y87" i="1"/>
  <c r="Z87" i="1" s="1"/>
  <c r="AR87" i="1" s="1"/>
  <c r="Y86" i="1"/>
  <c r="Z86" i="1" s="1"/>
  <c r="AR86" i="1" s="1"/>
  <c r="Y85" i="1"/>
  <c r="Z85" i="1" s="1"/>
  <c r="AR85" i="1" s="1"/>
  <c r="Y84" i="1"/>
  <c r="Z84" i="1" s="1"/>
  <c r="AR84" i="1" s="1"/>
  <c r="Y83" i="1"/>
  <c r="Z83" i="1" s="1"/>
  <c r="AR83" i="1" s="1"/>
  <c r="Y82" i="1"/>
  <c r="Z82" i="1" s="1"/>
  <c r="AR82" i="1" s="1"/>
  <c r="Y81" i="1"/>
  <c r="Z81" i="1" s="1"/>
  <c r="AR81" i="1" s="1"/>
  <c r="Y80" i="1"/>
  <c r="Z80" i="1" s="1"/>
  <c r="AR80" i="1" s="1"/>
  <c r="Y79" i="1"/>
  <c r="Z79" i="1" s="1"/>
  <c r="AR79" i="1" s="1"/>
  <c r="Y78" i="1"/>
  <c r="Z78" i="1" s="1"/>
  <c r="AR78" i="1" s="1"/>
  <c r="Y77" i="1"/>
  <c r="Z77" i="1" s="1"/>
  <c r="AR77" i="1" s="1"/>
  <c r="Y76" i="1"/>
  <c r="Z76" i="1" s="1"/>
  <c r="AR76" i="1" s="1"/>
  <c r="Y75" i="1"/>
  <c r="Z75" i="1" s="1"/>
  <c r="AR75" i="1" s="1"/>
  <c r="Y74" i="1"/>
  <c r="Z74" i="1" s="1"/>
  <c r="AR74" i="1" s="1"/>
  <c r="Y73" i="1"/>
  <c r="Z73" i="1" s="1"/>
  <c r="AR73" i="1" s="1"/>
  <c r="Y72" i="1"/>
  <c r="Z72" i="1" s="1"/>
  <c r="AR72" i="1" s="1"/>
  <c r="Y71" i="1"/>
  <c r="Z71" i="1" s="1"/>
  <c r="AR71" i="1" s="1"/>
  <c r="Y70" i="1"/>
  <c r="Z70" i="1" s="1"/>
  <c r="AR70" i="1" s="1"/>
  <c r="Y69" i="1"/>
  <c r="Z69" i="1" s="1"/>
  <c r="AR69" i="1" s="1"/>
  <c r="Y68" i="1"/>
  <c r="Z68" i="1" s="1"/>
  <c r="AR68" i="1" s="1"/>
  <c r="Y67" i="1"/>
  <c r="Z67" i="1" s="1"/>
  <c r="AR67" i="1" s="1"/>
  <c r="Y66" i="1"/>
  <c r="Z66" i="1" s="1"/>
  <c r="AR66" i="1" s="1"/>
  <c r="Y65" i="1"/>
  <c r="Z65" i="1" s="1"/>
  <c r="AR65" i="1" s="1"/>
  <c r="Y64" i="1"/>
  <c r="Z64" i="1" s="1"/>
  <c r="AR64" i="1" s="1"/>
  <c r="Y63" i="1"/>
  <c r="Z63" i="1" s="1"/>
  <c r="AR63" i="1" s="1"/>
  <c r="Y62" i="1"/>
  <c r="Z62" i="1" s="1"/>
  <c r="AR62" i="1" s="1"/>
  <c r="Y61" i="1"/>
  <c r="Z61" i="1" s="1"/>
  <c r="AR61" i="1" s="1"/>
  <c r="Y60" i="1"/>
  <c r="Z60" i="1" s="1"/>
  <c r="AR60" i="1" s="1"/>
  <c r="Y59" i="1"/>
  <c r="Z59" i="1" s="1"/>
  <c r="AR59" i="1" s="1"/>
  <c r="Y58" i="1"/>
  <c r="Z58" i="1" s="1"/>
  <c r="AR58" i="1" s="1"/>
  <c r="Y57" i="1"/>
  <c r="Z57" i="1" s="1"/>
  <c r="AR57" i="1" s="1"/>
  <c r="Y56" i="1"/>
  <c r="Z56" i="1" s="1"/>
  <c r="AR56" i="1" s="1"/>
  <c r="Y55" i="1"/>
  <c r="Z55" i="1" s="1"/>
  <c r="AR55" i="1" s="1"/>
  <c r="Y54" i="1"/>
  <c r="Z54" i="1" s="1"/>
  <c r="AR54" i="1" s="1"/>
  <c r="Y53" i="1"/>
  <c r="Z53" i="1" s="1"/>
  <c r="AR53" i="1" s="1"/>
  <c r="Y52" i="1"/>
  <c r="Z52" i="1" s="1"/>
  <c r="AR52" i="1" s="1"/>
  <c r="Y51" i="1"/>
  <c r="Z51" i="1" s="1"/>
  <c r="AR51" i="1" s="1"/>
  <c r="Y50" i="1"/>
  <c r="Z50" i="1" s="1"/>
  <c r="AR50" i="1" s="1"/>
  <c r="Y49" i="1"/>
  <c r="Z49" i="1" s="1"/>
  <c r="AR49" i="1" s="1"/>
  <c r="Y48" i="1"/>
  <c r="Z48" i="1" s="1"/>
  <c r="AR48" i="1" s="1"/>
  <c r="Y47" i="1"/>
  <c r="Z47" i="1" s="1"/>
  <c r="AR47" i="1" s="1"/>
  <c r="Y46" i="1"/>
  <c r="Z46" i="1" s="1"/>
  <c r="AR46" i="1" s="1"/>
  <c r="Y45" i="1"/>
  <c r="Z45" i="1" s="1"/>
  <c r="AR45" i="1" s="1"/>
  <c r="Y44" i="1"/>
  <c r="Z44" i="1" s="1"/>
  <c r="AR44" i="1" s="1"/>
  <c r="Y43" i="1"/>
  <c r="Z43" i="1" s="1"/>
  <c r="AR43" i="1" s="1"/>
  <c r="Y42" i="1"/>
  <c r="Z42" i="1" s="1"/>
  <c r="AR42" i="1" s="1"/>
  <c r="Y41" i="1"/>
  <c r="Z41" i="1" s="1"/>
  <c r="AR41" i="1" s="1"/>
  <c r="Y40" i="1"/>
  <c r="Z40" i="1" s="1"/>
  <c r="AR40" i="1" s="1"/>
  <c r="Y39" i="1"/>
  <c r="Z39" i="1" s="1"/>
  <c r="AR39" i="1" s="1"/>
  <c r="Y38" i="1"/>
  <c r="Z38" i="1" s="1"/>
  <c r="AR38" i="1" s="1"/>
  <c r="Y37" i="1"/>
  <c r="Z37" i="1" s="1"/>
  <c r="AR37" i="1" s="1"/>
  <c r="Y36" i="1"/>
  <c r="Z36" i="1" s="1"/>
  <c r="AR36" i="1" s="1"/>
  <c r="Y35" i="1"/>
  <c r="Z35" i="1" s="1"/>
  <c r="AR35" i="1" s="1"/>
  <c r="Y34" i="1"/>
  <c r="Z34" i="1" s="1"/>
  <c r="AR34" i="1" s="1"/>
  <c r="Y33" i="1"/>
  <c r="Z33" i="1" s="1"/>
  <c r="AR33" i="1" s="1"/>
  <c r="Y32" i="1"/>
  <c r="Z32" i="1" s="1"/>
  <c r="AR32" i="1" s="1"/>
  <c r="Y31" i="1"/>
  <c r="Z31" i="1" s="1"/>
  <c r="AR31" i="1" s="1"/>
  <c r="Y30" i="1"/>
  <c r="Z30" i="1" s="1"/>
  <c r="AR30" i="1" s="1"/>
  <c r="Y29" i="1"/>
  <c r="Z29" i="1" s="1"/>
  <c r="AR29" i="1" s="1"/>
  <c r="Y28" i="1"/>
  <c r="Z28" i="1" s="1"/>
  <c r="AR28" i="1" s="1"/>
  <c r="Y27" i="1"/>
  <c r="Z27" i="1" s="1"/>
  <c r="AR27" i="1" s="1"/>
  <c r="Y26" i="1"/>
  <c r="Z26" i="1" s="1"/>
  <c r="AR26" i="1" s="1"/>
  <c r="Y25" i="1"/>
  <c r="Z25" i="1" s="1"/>
  <c r="AR25" i="1" s="1"/>
  <c r="Y24" i="1"/>
  <c r="Z24" i="1" s="1"/>
  <c r="AR24" i="1" s="1"/>
  <c r="Y23" i="1"/>
  <c r="Z23" i="1" s="1"/>
  <c r="AR23" i="1" s="1"/>
  <c r="Y22" i="1"/>
  <c r="Z22" i="1" s="1"/>
  <c r="AR22" i="1" s="1"/>
  <c r="Y21" i="1"/>
  <c r="Z21" i="1" s="1"/>
  <c r="AR21" i="1" s="1"/>
  <c r="Y20" i="1"/>
  <c r="Z20" i="1" s="1"/>
  <c r="AR20" i="1" s="1"/>
  <c r="Y19" i="1"/>
  <c r="Z19" i="1" s="1"/>
  <c r="AR19" i="1" s="1"/>
  <c r="Y18" i="1"/>
  <c r="Z18" i="1" s="1"/>
  <c r="AR18" i="1" s="1"/>
  <c r="Y17" i="1"/>
  <c r="Z17" i="1" s="1"/>
  <c r="AR17" i="1" s="1"/>
  <c r="Y16" i="1"/>
  <c r="Z16" i="1" s="1"/>
  <c r="AR16" i="1" s="1"/>
  <c r="Y15" i="1"/>
  <c r="Z15" i="1" s="1"/>
  <c r="AR15" i="1" s="1"/>
  <c r="Y14" i="1"/>
  <c r="Z14" i="1" s="1"/>
  <c r="AR14" i="1" s="1"/>
  <c r="Y13" i="1"/>
  <c r="Z13" i="1" s="1"/>
  <c r="AR13" i="1" s="1"/>
  <c r="Y12" i="1"/>
  <c r="Z12" i="1" s="1"/>
  <c r="AR12" i="1" s="1"/>
  <c r="Y11" i="1"/>
  <c r="Z11" i="1" s="1"/>
  <c r="AR11" i="1" s="1"/>
  <c r="Y10" i="1"/>
  <c r="Z10" i="1" s="1"/>
  <c r="AR10" i="1" s="1"/>
  <c r="Y9" i="1"/>
  <c r="Z9" i="1" s="1"/>
  <c r="AR9" i="1" s="1"/>
  <c r="Y8" i="1"/>
  <c r="Z8" i="1" s="1"/>
  <c r="AR8" i="1" s="1"/>
  <c r="Y7" i="1"/>
  <c r="Z7" i="1" s="1"/>
  <c r="AR7" i="1" s="1"/>
  <c r="Y6" i="1"/>
  <c r="Z6" i="1" s="1"/>
  <c r="AR6" i="1" s="1"/>
  <c r="Y5" i="1"/>
  <c r="Z5" i="1" s="1"/>
  <c r="AR5" i="1" s="1"/>
  <c r="Y4" i="1"/>
  <c r="Z4" i="1" s="1"/>
  <c r="AR4" i="1" s="1"/>
  <c r="V1288" i="1"/>
  <c r="W1288" i="1" s="1"/>
  <c r="V1287" i="1"/>
  <c r="W1287" i="1" s="1"/>
  <c r="V1286" i="1"/>
  <c r="W1286" i="1" s="1"/>
  <c r="V1285" i="1"/>
  <c r="W1285" i="1" s="1"/>
  <c r="V1284" i="1"/>
  <c r="W1284" i="1" s="1"/>
  <c r="V1283" i="1"/>
  <c r="W1283" i="1" s="1"/>
  <c r="V1282" i="1"/>
  <c r="W1282" i="1" s="1"/>
  <c r="V1281" i="1"/>
  <c r="W1281" i="1" s="1"/>
  <c r="V1280" i="1"/>
  <c r="W1280" i="1" s="1"/>
  <c r="V1279" i="1"/>
  <c r="W1279" i="1" s="1"/>
  <c r="V1278" i="1"/>
  <c r="W1278" i="1" s="1"/>
  <c r="V1277" i="1"/>
  <c r="W1277" i="1" s="1"/>
  <c r="V1276" i="1"/>
  <c r="W1276" i="1" s="1"/>
  <c r="V1275" i="1"/>
  <c r="W1275" i="1" s="1"/>
  <c r="V1274" i="1"/>
  <c r="W1274" i="1" s="1"/>
  <c r="V1273" i="1"/>
  <c r="W1273" i="1" s="1"/>
  <c r="V1272" i="1"/>
  <c r="W1272" i="1" s="1"/>
  <c r="V1271" i="1"/>
  <c r="W1271" i="1" s="1"/>
  <c r="V1270" i="1"/>
  <c r="W1270" i="1" s="1"/>
  <c r="V1269" i="1"/>
  <c r="W1269" i="1" s="1"/>
  <c r="V1268" i="1"/>
  <c r="W1268" i="1" s="1"/>
  <c r="V1267" i="1"/>
  <c r="W1267" i="1" s="1"/>
  <c r="V1266" i="1"/>
  <c r="W1266" i="1" s="1"/>
  <c r="V1265" i="1"/>
  <c r="W1265" i="1" s="1"/>
  <c r="V1264" i="1"/>
  <c r="W1264" i="1" s="1"/>
  <c r="V1263" i="1"/>
  <c r="W1263" i="1" s="1"/>
  <c r="V1262" i="1"/>
  <c r="W1262" i="1" s="1"/>
  <c r="V1261" i="1"/>
  <c r="W1261" i="1" s="1"/>
  <c r="V1260" i="1"/>
  <c r="W1260" i="1" s="1"/>
  <c r="V1259" i="1"/>
  <c r="W1259" i="1" s="1"/>
  <c r="V1258" i="1"/>
  <c r="W1258" i="1" s="1"/>
  <c r="V1257" i="1"/>
  <c r="W1257" i="1" s="1"/>
  <c r="V1256" i="1"/>
  <c r="W1256" i="1" s="1"/>
  <c r="V1255" i="1"/>
  <c r="W1255" i="1" s="1"/>
  <c r="V1254" i="1"/>
  <c r="W1254" i="1" s="1"/>
  <c r="V1253" i="1"/>
  <c r="W1253" i="1" s="1"/>
  <c r="V1252" i="1"/>
  <c r="W1252" i="1" s="1"/>
  <c r="V1251" i="1"/>
  <c r="W1251" i="1" s="1"/>
  <c r="V1250" i="1"/>
  <c r="W1250" i="1" s="1"/>
  <c r="V1249" i="1"/>
  <c r="W1249" i="1" s="1"/>
  <c r="V1248" i="1"/>
  <c r="W1248" i="1" s="1"/>
  <c r="V1247" i="1"/>
  <c r="W1247" i="1" s="1"/>
  <c r="V1246" i="1"/>
  <c r="W1246" i="1" s="1"/>
  <c r="V1245" i="1"/>
  <c r="W1245" i="1" s="1"/>
  <c r="V1244" i="1"/>
  <c r="W1244" i="1" s="1"/>
  <c r="V1243" i="1"/>
  <c r="W1243" i="1" s="1"/>
  <c r="V1242" i="1"/>
  <c r="W1242" i="1" s="1"/>
  <c r="V1241" i="1"/>
  <c r="W1241" i="1" s="1"/>
  <c r="V1240" i="1"/>
  <c r="W1240" i="1" s="1"/>
  <c r="V1239" i="1"/>
  <c r="W1239" i="1" s="1"/>
  <c r="V1238" i="1"/>
  <c r="W1238" i="1" s="1"/>
  <c r="V1237" i="1"/>
  <c r="W1237" i="1" s="1"/>
  <c r="V1236" i="1"/>
  <c r="W1236" i="1" s="1"/>
  <c r="V1235" i="1"/>
  <c r="W1235" i="1" s="1"/>
  <c r="V1234" i="1"/>
  <c r="W1234" i="1" s="1"/>
  <c r="V1233" i="1"/>
  <c r="W1233" i="1" s="1"/>
  <c r="V1232" i="1"/>
  <c r="W1232" i="1" s="1"/>
  <c r="V1231" i="1"/>
  <c r="W1231" i="1" s="1"/>
  <c r="V1230" i="1"/>
  <c r="W1230" i="1" s="1"/>
  <c r="V1229" i="1"/>
  <c r="W1229" i="1" s="1"/>
  <c r="V1228" i="1"/>
  <c r="W1228" i="1" s="1"/>
  <c r="V1227" i="1"/>
  <c r="W1227" i="1" s="1"/>
  <c r="V1226" i="1"/>
  <c r="W1226" i="1" s="1"/>
  <c r="V1225" i="1"/>
  <c r="W1225" i="1" s="1"/>
  <c r="V1224" i="1"/>
  <c r="W1224" i="1" s="1"/>
  <c r="V1223" i="1"/>
  <c r="W1223" i="1" s="1"/>
  <c r="V1222" i="1"/>
  <c r="W1222" i="1" s="1"/>
  <c r="V1221" i="1"/>
  <c r="W1221" i="1" s="1"/>
  <c r="V1220" i="1"/>
  <c r="W1220" i="1" s="1"/>
  <c r="V1219" i="1"/>
  <c r="W1219" i="1" s="1"/>
  <c r="V1218" i="1"/>
  <c r="W1218" i="1" s="1"/>
  <c r="V1217" i="1"/>
  <c r="W1217" i="1" s="1"/>
  <c r="V1216" i="1"/>
  <c r="W1216" i="1" s="1"/>
  <c r="V1215" i="1"/>
  <c r="W1215" i="1" s="1"/>
  <c r="V1214" i="1"/>
  <c r="W1214" i="1" s="1"/>
  <c r="V1213" i="1"/>
  <c r="W1213" i="1" s="1"/>
  <c r="V1212" i="1"/>
  <c r="W1212" i="1" s="1"/>
  <c r="V1211" i="1"/>
  <c r="W1211" i="1" s="1"/>
  <c r="V1210" i="1"/>
  <c r="W1210" i="1" s="1"/>
  <c r="V1209" i="1"/>
  <c r="W1209" i="1" s="1"/>
  <c r="V1208" i="1"/>
  <c r="W1208" i="1" s="1"/>
  <c r="V1207" i="1"/>
  <c r="W1207" i="1" s="1"/>
  <c r="V1206" i="1"/>
  <c r="W1206" i="1" s="1"/>
  <c r="V1205" i="1"/>
  <c r="W1205" i="1" s="1"/>
  <c r="V1204" i="1"/>
  <c r="W1204" i="1" s="1"/>
  <c r="V1203" i="1"/>
  <c r="W1203" i="1" s="1"/>
  <c r="V1202" i="1"/>
  <c r="W1202" i="1" s="1"/>
  <c r="V1201" i="1"/>
  <c r="W1201" i="1" s="1"/>
  <c r="V1200" i="1"/>
  <c r="W1200" i="1" s="1"/>
  <c r="V1199" i="1"/>
  <c r="W1199" i="1" s="1"/>
  <c r="V1198" i="1"/>
  <c r="W1198" i="1" s="1"/>
  <c r="V1197" i="1"/>
  <c r="W1197" i="1" s="1"/>
  <c r="V1196" i="1"/>
  <c r="W1196" i="1" s="1"/>
  <c r="V1195" i="1"/>
  <c r="W1195" i="1" s="1"/>
  <c r="V1194" i="1"/>
  <c r="W1194" i="1" s="1"/>
  <c r="V1193" i="1"/>
  <c r="W1193" i="1" s="1"/>
  <c r="V1192" i="1"/>
  <c r="W1192" i="1" s="1"/>
  <c r="V1191" i="1"/>
  <c r="W1191" i="1" s="1"/>
  <c r="V1190" i="1"/>
  <c r="W1190" i="1" s="1"/>
  <c r="V1189" i="1"/>
  <c r="W1189" i="1" s="1"/>
  <c r="V1188" i="1"/>
  <c r="W1188" i="1" s="1"/>
  <c r="V1187" i="1"/>
  <c r="W1187" i="1" s="1"/>
  <c r="V1186" i="1"/>
  <c r="W1186" i="1" s="1"/>
  <c r="V1185" i="1"/>
  <c r="W1185" i="1" s="1"/>
  <c r="V1184" i="1"/>
  <c r="W1184" i="1" s="1"/>
  <c r="V1183" i="1"/>
  <c r="W1183" i="1" s="1"/>
  <c r="V1182" i="1"/>
  <c r="W1182" i="1" s="1"/>
  <c r="V1181" i="1"/>
  <c r="W1181" i="1" s="1"/>
  <c r="V1180" i="1"/>
  <c r="W1180" i="1" s="1"/>
  <c r="V1179" i="1"/>
  <c r="W1179" i="1" s="1"/>
  <c r="V1178" i="1"/>
  <c r="W1178" i="1" s="1"/>
  <c r="V1177" i="1"/>
  <c r="W1177" i="1" s="1"/>
  <c r="V1176" i="1"/>
  <c r="W1176" i="1" s="1"/>
  <c r="V1175" i="1"/>
  <c r="W1175" i="1" s="1"/>
  <c r="V1174" i="1"/>
  <c r="W1174" i="1" s="1"/>
  <c r="V1173" i="1"/>
  <c r="W1173" i="1" s="1"/>
  <c r="V1172" i="1"/>
  <c r="W1172" i="1" s="1"/>
  <c r="V1171" i="1"/>
  <c r="W1171" i="1" s="1"/>
  <c r="V1170" i="1"/>
  <c r="W1170" i="1" s="1"/>
  <c r="V1169" i="1"/>
  <c r="W1169" i="1" s="1"/>
  <c r="V1168" i="1"/>
  <c r="W1168" i="1" s="1"/>
  <c r="V1167" i="1"/>
  <c r="W1167" i="1" s="1"/>
  <c r="V1166" i="1"/>
  <c r="W1166" i="1" s="1"/>
  <c r="V1165" i="1"/>
  <c r="W1165" i="1" s="1"/>
  <c r="V1164" i="1"/>
  <c r="W1164" i="1" s="1"/>
  <c r="V1163" i="1"/>
  <c r="W1163" i="1" s="1"/>
  <c r="V1162" i="1"/>
  <c r="W1162" i="1" s="1"/>
  <c r="V1161" i="1"/>
  <c r="W1161" i="1" s="1"/>
  <c r="V1160" i="1"/>
  <c r="W1160" i="1" s="1"/>
  <c r="V1159" i="1"/>
  <c r="W1159" i="1" s="1"/>
  <c r="V1158" i="1"/>
  <c r="W1158" i="1" s="1"/>
  <c r="V1157" i="1"/>
  <c r="W1157" i="1" s="1"/>
  <c r="V1156" i="1"/>
  <c r="W1156" i="1" s="1"/>
  <c r="V1155" i="1"/>
  <c r="W1155" i="1" s="1"/>
  <c r="V1154" i="1"/>
  <c r="W1154" i="1" s="1"/>
  <c r="V1153" i="1"/>
  <c r="W1153" i="1" s="1"/>
  <c r="V1152" i="1"/>
  <c r="W1152" i="1" s="1"/>
  <c r="V1151" i="1"/>
  <c r="W1151" i="1" s="1"/>
  <c r="V1150" i="1"/>
  <c r="W1150" i="1" s="1"/>
  <c r="V1149" i="1"/>
  <c r="W1149" i="1" s="1"/>
  <c r="V1148" i="1"/>
  <c r="W1148" i="1" s="1"/>
  <c r="V1147" i="1"/>
  <c r="W1147" i="1" s="1"/>
  <c r="V1146" i="1"/>
  <c r="W1146" i="1" s="1"/>
  <c r="V1145" i="1"/>
  <c r="W1145" i="1" s="1"/>
  <c r="V1144" i="1"/>
  <c r="W1144" i="1" s="1"/>
  <c r="V1143" i="1"/>
  <c r="W1143" i="1" s="1"/>
  <c r="V1142" i="1"/>
  <c r="W1142" i="1" s="1"/>
  <c r="V1141" i="1"/>
  <c r="W1141" i="1" s="1"/>
  <c r="V1140" i="1"/>
  <c r="W1140" i="1" s="1"/>
  <c r="V1139" i="1"/>
  <c r="W1139" i="1" s="1"/>
  <c r="V1138" i="1"/>
  <c r="W1138" i="1" s="1"/>
  <c r="V1137" i="1"/>
  <c r="W1137" i="1" s="1"/>
  <c r="V1136" i="1"/>
  <c r="W1136" i="1" s="1"/>
  <c r="V1135" i="1"/>
  <c r="W1135" i="1" s="1"/>
  <c r="V1134" i="1"/>
  <c r="W1134" i="1" s="1"/>
  <c r="V1133" i="1"/>
  <c r="W1133" i="1" s="1"/>
  <c r="V1132" i="1"/>
  <c r="W1132" i="1" s="1"/>
  <c r="V1131" i="1"/>
  <c r="W1131" i="1" s="1"/>
  <c r="V1130" i="1"/>
  <c r="W1130" i="1" s="1"/>
  <c r="V1129" i="1"/>
  <c r="W1129" i="1" s="1"/>
  <c r="V1128" i="1"/>
  <c r="W1128" i="1" s="1"/>
  <c r="V1127" i="1"/>
  <c r="W1127" i="1" s="1"/>
  <c r="V1126" i="1"/>
  <c r="W1126" i="1" s="1"/>
  <c r="V1125" i="1"/>
  <c r="W1125" i="1" s="1"/>
  <c r="V1124" i="1"/>
  <c r="W1124" i="1" s="1"/>
  <c r="V1123" i="1"/>
  <c r="W1123" i="1" s="1"/>
  <c r="V1122" i="1"/>
  <c r="W1122" i="1" s="1"/>
  <c r="V1121" i="1"/>
  <c r="W1121" i="1" s="1"/>
  <c r="V1120" i="1"/>
  <c r="W1120" i="1" s="1"/>
  <c r="V1119" i="1"/>
  <c r="W1119" i="1" s="1"/>
  <c r="V1118" i="1"/>
  <c r="W1118" i="1" s="1"/>
  <c r="V1117" i="1"/>
  <c r="W1117" i="1" s="1"/>
  <c r="V1116" i="1"/>
  <c r="W1116" i="1" s="1"/>
  <c r="V1115" i="1"/>
  <c r="W1115" i="1" s="1"/>
  <c r="V1114" i="1"/>
  <c r="W1114" i="1" s="1"/>
  <c r="V1113" i="1"/>
  <c r="W1113" i="1" s="1"/>
  <c r="V1112" i="1"/>
  <c r="W1112" i="1" s="1"/>
  <c r="V1111" i="1"/>
  <c r="W1111" i="1" s="1"/>
  <c r="V1110" i="1"/>
  <c r="W1110" i="1" s="1"/>
  <c r="V1109" i="1"/>
  <c r="W1109" i="1" s="1"/>
  <c r="V1108" i="1"/>
  <c r="W1108" i="1" s="1"/>
  <c r="V1107" i="1"/>
  <c r="W1107" i="1" s="1"/>
  <c r="V1106" i="1"/>
  <c r="W1106" i="1" s="1"/>
  <c r="V1105" i="1"/>
  <c r="W1105" i="1" s="1"/>
  <c r="V1104" i="1"/>
  <c r="W1104" i="1" s="1"/>
  <c r="V1103" i="1"/>
  <c r="W1103" i="1" s="1"/>
  <c r="V1102" i="1"/>
  <c r="W1102" i="1" s="1"/>
  <c r="V1101" i="1"/>
  <c r="W1101" i="1" s="1"/>
  <c r="V1100" i="1"/>
  <c r="W1100" i="1" s="1"/>
  <c r="V1099" i="1"/>
  <c r="W1099" i="1" s="1"/>
  <c r="V1098" i="1"/>
  <c r="W1098" i="1" s="1"/>
  <c r="V1097" i="1"/>
  <c r="W1097" i="1" s="1"/>
  <c r="V1096" i="1"/>
  <c r="W1096" i="1" s="1"/>
  <c r="V1095" i="1"/>
  <c r="W1095" i="1" s="1"/>
  <c r="V1094" i="1"/>
  <c r="W1094" i="1" s="1"/>
  <c r="V1093" i="1"/>
  <c r="W1093" i="1" s="1"/>
  <c r="V1092" i="1"/>
  <c r="W1092" i="1" s="1"/>
  <c r="V1091" i="1"/>
  <c r="W1091" i="1" s="1"/>
  <c r="V1090" i="1"/>
  <c r="W1090" i="1" s="1"/>
  <c r="V1089" i="1"/>
  <c r="W1089" i="1" s="1"/>
  <c r="V1088" i="1"/>
  <c r="W1088" i="1" s="1"/>
  <c r="V1087" i="1"/>
  <c r="W1087" i="1" s="1"/>
  <c r="V1086" i="1"/>
  <c r="W1086" i="1" s="1"/>
  <c r="V1085" i="1"/>
  <c r="W1085" i="1" s="1"/>
  <c r="V1084" i="1"/>
  <c r="W1084" i="1" s="1"/>
  <c r="V1083" i="1"/>
  <c r="W1083" i="1" s="1"/>
  <c r="V1082" i="1"/>
  <c r="W1082" i="1" s="1"/>
  <c r="V1081" i="1"/>
  <c r="W1081" i="1" s="1"/>
  <c r="V1080" i="1"/>
  <c r="W1080" i="1" s="1"/>
  <c r="V1079" i="1"/>
  <c r="W1079" i="1" s="1"/>
  <c r="V1078" i="1"/>
  <c r="W1078" i="1" s="1"/>
  <c r="V1077" i="1"/>
  <c r="W1077" i="1" s="1"/>
  <c r="V1076" i="1"/>
  <c r="W1076" i="1" s="1"/>
  <c r="V1075" i="1"/>
  <c r="W1075" i="1" s="1"/>
  <c r="V1074" i="1"/>
  <c r="W1074" i="1" s="1"/>
  <c r="V1073" i="1"/>
  <c r="W1073" i="1" s="1"/>
  <c r="V1072" i="1"/>
  <c r="W1072" i="1" s="1"/>
  <c r="V1071" i="1"/>
  <c r="W1071" i="1" s="1"/>
  <c r="V1070" i="1"/>
  <c r="W1070" i="1" s="1"/>
  <c r="V1069" i="1"/>
  <c r="W1069" i="1" s="1"/>
  <c r="V1068" i="1"/>
  <c r="W1068" i="1" s="1"/>
  <c r="V1067" i="1"/>
  <c r="W1067" i="1" s="1"/>
  <c r="V1066" i="1"/>
  <c r="W1066" i="1" s="1"/>
  <c r="V1065" i="1"/>
  <c r="W1065" i="1" s="1"/>
  <c r="V1064" i="1"/>
  <c r="W1064" i="1" s="1"/>
  <c r="V1063" i="1"/>
  <c r="W1063" i="1" s="1"/>
  <c r="V1062" i="1"/>
  <c r="W1062" i="1" s="1"/>
  <c r="V1061" i="1"/>
  <c r="W1061" i="1" s="1"/>
  <c r="V1060" i="1"/>
  <c r="W1060" i="1" s="1"/>
  <c r="V1059" i="1"/>
  <c r="W1059" i="1" s="1"/>
  <c r="V1058" i="1"/>
  <c r="W1058" i="1" s="1"/>
  <c r="V1057" i="1"/>
  <c r="W1057" i="1" s="1"/>
  <c r="V1056" i="1"/>
  <c r="W1056" i="1" s="1"/>
  <c r="V1055" i="1"/>
  <c r="W1055" i="1" s="1"/>
  <c r="V1054" i="1"/>
  <c r="W1054" i="1" s="1"/>
  <c r="V1053" i="1"/>
  <c r="W1053" i="1" s="1"/>
  <c r="V1052" i="1"/>
  <c r="W1052" i="1" s="1"/>
  <c r="V1051" i="1"/>
  <c r="W1051" i="1" s="1"/>
  <c r="V1050" i="1"/>
  <c r="W1050" i="1" s="1"/>
  <c r="V1049" i="1"/>
  <c r="W1049" i="1" s="1"/>
  <c r="V1048" i="1"/>
  <c r="W1048" i="1" s="1"/>
  <c r="V1047" i="1"/>
  <c r="W1047" i="1" s="1"/>
  <c r="V1046" i="1"/>
  <c r="W1046" i="1" s="1"/>
  <c r="V1045" i="1"/>
  <c r="W1045" i="1" s="1"/>
  <c r="V1044" i="1"/>
  <c r="W1044" i="1" s="1"/>
  <c r="V1043" i="1"/>
  <c r="W1043" i="1" s="1"/>
  <c r="V1042" i="1"/>
  <c r="W1042" i="1" s="1"/>
  <c r="V1041" i="1"/>
  <c r="W1041" i="1" s="1"/>
  <c r="V1040" i="1"/>
  <c r="W1040" i="1" s="1"/>
  <c r="V1039" i="1"/>
  <c r="W1039" i="1" s="1"/>
  <c r="V1038" i="1"/>
  <c r="W1038" i="1" s="1"/>
  <c r="V1037" i="1"/>
  <c r="W1037" i="1" s="1"/>
  <c r="V1036" i="1"/>
  <c r="W1036" i="1" s="1"/>
  <c r="V1035" i="1"/>
  <c r="W1035" i="1" s="1"/>
  <c r="V1034" i="1"/>
  <c r="W1034" i="1" s="1"/>
  <c r="V1033" i="1"/>
  <c r="W1033" i="1" s="1"/>
  <c r="V1032" i="1"/>
  <c r="W1032" i="1" s="1"/>
  <c r="V1031" i="1"/>
  <c r="W1031" i="1" s="1"/>
  <c r="V1030" i="1"/>
  <c r="W1030" i="1" s="1"/>
  <c r="V1029" i="1"/>
  <c r="W1029" i="1" s="1"/>
  <c r="V1028" i="1"/>
  <c r="W1028" i="1" s="1"/>
  <c r="V1027" i="1"/>
  <c r="W1027" i="1" s="1"/>
  <c r="V1026" i="1"/>
  <c r="W1026" i="1" s="1"/>
  <c r="V1025" i="1"/>
  <c r="W1025" i="1" s="1"/>
  <c r="V1024" i="1"/>
  <c r="W1024" i="1" s="1"/>
  <c r="V1023" i="1"/>
  <c r="W1023" i="1" s="1"/>
  <c r="V1022" i="1"/>
  <c r="W1022" i="1" s="1"/>
  <c r="V1021" i="1"/>
  <c r="W1021" i="1" s="1"/>
  <c r="V1020" i="1"/>
  <c r="W1020" i="1" s="1"/>
  <c r="V1019" i="1"/>
  <c r="W1019" i="1" s="1"/>
  <c r="V1018" i="1"/>
  <c r="W1018" i="1" s="1"/>
  <c r="V1017" i="1"/>
  <c r="W1017" i="1" s="1"/>
  <c r="V1016" i="1"/>
  <c r="W1016" i="1" s="1"/>
  <c r="V1015" i="1"/>
  <c r="W1015" i="1" s="1"/>
  <c r="V1014" i="1"/>
  <c r="W1014" i="1" s="1"/>
  <c r="V1013" i="1"/>
  <c r="W1013" i="1" s="1"/>
  <c r="V1012" i="1"/>
  <c r="W1012" i="1" s="1"/>
  <c r="V1011" i="1"/>
  <c r="W1011" i="1" s="1"/>
  <c r="V1010" i="1"/>
  <c r="W1010" i="1" s="1"/>
  <c r="V1009" i="1"/>
  <c r="W1009" i="1" s="1"/>
  <c r="V1008" i="1"/>
  <c r="W1008" i="1" s="1"/>
  <c r="V1007" i="1"/>
  <c r="W1007" i="1" s="1"/>
  <c r="V1006" i="1"/>
  <c r="W1006" i="1" s="1"/>
  <c r="V1005" i="1"/>
  <c r="W1005" i="1" s="1"/>
  <c r="V1004" i="1"/>
  <c r="W1004" i="1" s="1"/>
  <c r="V1003" i="1"/>
  <c r="W1003" i="1" s="1"/>
  <c r="V1002" i="1"/>
  <c r="W1002" i="1" s="1"/>
  <c r="V1001" i="1"/>
  <c r="W1001" i="1" s="1"/>
  <c r="V1000" i="1"/>
  <c r="W1000" i="1" s="1"/>
  <c r="V999" i="1"/>
  <c r="W999" i="1" s="1"/>
  <c r="V998" i="1"/>
  <c r="W998" i="1" s="1"/>
  <c r="V997" i="1"/>
  <c r="W997" i="1" s="1"/>
  <c r="V996" i="1"/>
  <c r="W996" i="1" s="1"/>
  <c r="V995" i="1"/>
  <c r="W995" i="1" s="1"/>
  <c r="V994" i="1"/>
  <c r="W994" i="1" s="1"/>
  <c r="V993" i="1"/>
  <c r="W993" i="1" s="1"/>
  <c r="V992" i="1"/>
  <c r="W992" i="1" s="1"/>
  <c r="V991" i="1"/>
  <c r="W991" i="1" s="1"/>
  <c r="V990" i="1"/>
  <c r="W990" i="1" s="1"/>
  <c r="V989" i="1"/>
  <c r="W989" i="1" s="1"/>
  <c r="V988" i="1"/>
  <c r="W988" i="1" s="1"/>
  <c r="V987" i="1"/>
  <c r="W987" i="1" s="1"/>
  <c r="V986" i="1"/>
  <c r="W986" i="1" s="1"/>
  <c r="V985" i="1"/>
  <c r="W985" i="1" s="1"/>
  <c r="V984" i="1"/>
  <c r="W984" i="1" s="1"/>
  <c r="V983" i="1"/>
  <c r="W983" i="1" s="1"/>
  <c r="V982" i="1"/>
  <c r="W982" i="1" s="1"/>
  <c r="V981" i="1"/>
  <c r="W981" i="1" s="1"/>
  <c r="V980" i="1"/>
  <c r="W980" i="1" s="1"/>
  <c r="V979" i="1"/>
  <c r="W979" i="1" s="1"/>
  <c r="V978" i="1"/>
  <c r="W978" i="1" s="1"/>
  <c r="V977" i="1"/>
  <c r="W977" i="1" s="1"/>
  <c r="V976" i="1"/>
  <c r="W976" i="1" s="1"/>
  <c r="V975" i="1"/>
  <c r="W975" i="1" s="1"/>
  <c r="V974" i="1"/>
  <c r="W974" i="1" s="1"/>
  <c r="V973" i="1"/>
  <c r="W973" i="1" s="1"/>
  <c r="V972" i="1"/>
  <c r="W972" i="1" s="1"/>
  <c r="V971" i="1"/>
  <c r="W971" i="1" s="1"/>
  <c r="V970" i="1"/>
  <c r="W970" i="1" s="1"/>
  <c r="V969" i="1"/>
  <c r="W969" i="1" s="1"/>
  <c r="V968" i="1"/>
  <c r="W968" i="1" s="1"/>
  <c r="V967" i="1"/>
  <c r="W967" i="1" s="1"/>
  <c r="V966" i="1"/>
  <c r="W966" i="1" s="1"/>
  <c r="V965" i="1"/>
  <c r="W965" i="1" s="1"/>
  <c r="V964" i="1"/>
  <c r="W964" i="1" s="1"/>
  <c r="V963" i="1"/>
  <c r="W963" i="1" s="1"/>
  <c r="V962" i="1"/>
  <c r="W962" i="1" s="1"/>
  <c r="V961" i="1"/>
  <c r="W961" i="1" s="1"/>
  <c r="V960" i="1"/>
  <c r="W960" i="1" s="1"/>
  <c r="V959" i="1"/>
  <c r="W959" i="1" s="1"/>
  <c r="V958" i="1"/>
  <c r="W958" i="1" s="1"/>
  <c r="V957" i="1"/>
  <c r="W957" i="1" s="1"/>
  <c r="V956" i="1"/>
  <c r="W956" i="1" s="1"/>
  <c r="V955" i="1"/>
  <c r="W955" i="1" s="1"/>
  <c r="V954" i="1"/>
  <c r="W954" i="1" s="1"/>
  <c r="V953" i="1"/>
  <c r="W953" i="1" s="1"/>
  <c r="V952" i="1"/>
  <c r="W952" i="1" s="1"/>
  <c r="V951" i="1"/>
  <c r="W951" i="1" s="1"/>
  <c r="V950" i="1"/>
  <c r="W950" i="1" s="1"/>
  <c r="V949" i="1"/>
  <c r="W949" i="1" s="1"/>
  <c r="V948" i="1"/>
  <c r="W948" i="1" s="1"/>
  <c r="V947" i="1"/>
  <c r="W947" i="1" s="1"/>
  <c r="V946" i="1"/>
  <c r="W946" i="1" s="1"/>
  <c r="V945" i="1"/>
  <c r="W945" i="1" s="1"/>
  <c r="V944" i="1"/>
  <c r="W944" i="1" s="1"/>
  <c r="V943" i="1"/>
  <c r="W943" i="1" s="1"/>
  <c r="V942" i="1"/>
  <c r="W942" i="1" s="1"/>
  <c r="V941" i="1"/>
  <c r="W941" i="1" s="1"/>
  <c r="V940" i="1"/>
  <c r="W940" i="1" s="1"/>
  <c r="V939" i="1"/>
  <c r="W939" i="1" s="1"/>
  <c r="V938" i="1"/>
  <c r="W938" i="1" s="1"/>
  <c r="V937" i="1"/>
  <c r="W937" i="1" s="1"/>
  <c r="V936" i="1"/>
  <c r="W936" i="1" s="1"/>
  <c r="V935" i="1"/>
  <c r="W935" i="1" s="1"/>
  <c r="V934" i="1"/>
  <c r="W934" i="1" s="1"/>
  <c r="V933" i="1"/>
  <c r="W933" i="1" s="1"/>
  <c r="V932" i="1"/>
  <c r="W932" i="1" s="1"/>
  <c r="V931" i="1"/>
  <c r="W931" i="1" s="1"/>
  <c r="V930" i="1"/>
  <c r="W930" i="1" s="1"/>
  <c r="V929" i="1"/>
  <c r="W929" i="1" s="1"/>
  <c r="V928" i="1"/>
  <c r="W928" i="1" s="1"/>
  <c r="V927" i="1"/>
  <c r="W927" i="1" s="1"/>
  <c r="V926" i="1"/>
  <c r="W926" i="1" s="1"/>
  <c r="V925" i="1"/>
  <c r="W925" i="1" s="1"/>
  <c r="V924" i="1"/>
  <c r="W924" i="1" s="1"/>
  <c r="V923" i="1"/>
  <c r="W923" i="1" s="1"/>
  <c r="V922" i="1"/>
  <c r="W922" i="1" s="1"/>
  <c r="V921" i="1"/>
  <c r="W921" i="1" s="1"/>
  <c r="V920" i="1"/>
  <c r="W920" i="1" s="1"/>
  <c r="V919" i="1"/>
  <c r="W919" i="1" s="1"/>
  <c r="V918" i="1"/>
  <c r="W918" i="1" s="1"/>
  <c r="V917" i="1"/>
  <c r="W917" i="1" s="1"/>
  <c r="V916" i="1"/>
  <c r="W916" i="1" s="1"/>
  <c r="V915" i="1"/>
  <c r="W915" i="1" s="1"/>
  <c r="V914" i="1"/>
  <c r="W914" i="1" s="1"/>
  <c r="V913" i="1"/>
  <c r="W913" i="1" s="1"/>
  <c r="V912" i="1"/>
  <c r="W912" i="1" s="1"/>
  <c r="V911" i="1"/>
  <c r="W911" i="1" s="1"/>
  <c r="V910" i="1"/>
  <c r="W910" i="1" s="1"/>
  <c r="V909" i="1"/>
  <c r="W909" i="1" s="1"/>
  <c r="V908" i="1"/>
  <c r="W908" i="1" s="1"/>
  <c r="V907" i="1"/>
  <c r="W907" i="1" s="1"/>
  <c r="V906" i="1"/>
  <c r="W906" i="1" s="1"/>
  <c r="V905" i="1"/>
  <c r="W905" i="1" s="1"/>
  <c r="V904" i="1"/>
  <c r="W904" i="1" s="1"/>
  <c r="V903" i="1"/>
  <c r="W903" i="1" s="1"/>
  <c r="V902" i="1"/>
  <c r="W902" i="1" s="1"/>
  <c r="V901" i="1"/>
  <c r="W901" i="1" s="1"/>
  <c r="V900" i="1"/>
  <c r="W900" i="1" s="1"/>
  <c r="V899" i="1"/>
  <c r="W899" i="1" s="1"/>
  <c r="V898" i="1"/>
  <c r="W898" i="1" s="1"/>
  <c r="V897" i="1"/>
  <c r="W897" i="1" s="1"/>
  <c r="V896" i="1"/>
  <c r="W896" i="1" s="1"/>
  <c r="V895" i="1"/>
  <c r="W895" i="1" s="1"/>
  <c r="V894" i="1"/>
  <c r="W894" i="1" s="1"/>
  <c r="V893" i="1"/>
  <c r="W893" i="1" s="1"/>
  <c r="V892" i="1"/>
  <c r="W892" i="1" s="1"/>
  <c r="V891" i="1"/>
  <c r="W891" i="1" s="1"/>
  <c r="V890" i="1"/>
  <c r="W890" i="1" s="1"/>
  <c r="V889" i="1"/>
  <c r="W889" i="1" s="1"/>
  <c r="V888" i="1"/>
  <c r="W888" i="1" s="1"/>
  <c r="V887" i="1"/>
  <c r="W887" i="1" s="1"/>
  <c r="V886" i="1"/>
  <c r="W886" i="1" s="1"/>
  <c r="V885" i="1"/>
  <c r="W885" i="1" s="1"/>
  <c r="V884" i="1"/>
  <c r="W884" i="1" s="1"/>
  <c r="V883" i="1"/>
  <c r="W883" i="1" s="1"/>
  <c r="V882" i="1"/>
  <c r="W882" i="1" s="1"/>
  <c r="V881" i="1"/>
  <c r="W881" i="1" s="1"/>
  <c r="V880" i="1"/>
  <c r="W880" i="1" s="1"/>
  <c r="V879" i="1"/>
  <c r="W879" i="1" s="1"/>
  <c r="V878" i="1"/>
  <c r="W878" i="1" s="1"/>
  <c r="V877" i="1"/>
  <c r="W877" i="1" s="1"/>
  <c r="V876" i="1"/>
  <c r="W876" i="1" s="1"/>
  <c r="V875" i="1"/>
  <c r="W875" i="1" s="1"/>
  <c r="V874" i="1"/>
  <c r="W874" i="1" s="1"/>
  <c r="V873" i="1"/>
  <c r="W873" i="1" s="1"/>
  <c r="V872" i="1"/>
  <c r="W872" i="1" s="1"/>
  <c r="V871" i="1"/>
  <c r="W871" i="1" s="1"/>
  <c r="V870" i="1"/>
  <c r="W870" i="1" s="1"/>
  <c r="V869" i="1"/>
  <c r="W869" i="1" s="1"/>
  <c r="V868" i="1"/>
  <c r="W868" i="1" s="1"/>
  <c r="V867" i="1"/>
  <c r="W867" i="1" s="1"/>
  <c r="V866" i="1"/>
  <c r="W866" i="1" s="1"/>
  <c r="V865" i="1"/>
  <c r="W865" i="1" s="1"/>
  <c r="V864" i="1"/>
  <c r="W864" i="1" s="1"/>
  <c r="V863" i="1"/>
  <c r="W863" i="1" s="1"/>
  <c r="V862" i="1"/>
  <c r="W862" i="1" s="1"/>
  <c r="V861" i="1"/>
  <c r="W861" i="1" s="1"/>
  <c r="V860" i="1"/>
  <c r="W860" i="1" s="1"/>
  <c r="V859" i="1"/>
  <c r="W859" i="1" s="1"/>
  <c r="V858" i="1"/>
  <c r="W858" i="1" s="1"/>
  <c r="V857" i="1"/>
  <c r="W857" i="1" s="1"/>
  <c r="V856" i="1"/>
  <c r="W856" i="1" s="1"/>
  <c r="V855" i="1"/>
  <c r="W855" i="1" s="1"/>
  <c r="V854" i="1"/>
  <c r="W854" i="1" s="1"/>
  <c r="V853" i="1"/>
  <c r="W853" i="1" s="1"/>
  <c r="V852" i="1"/>
  <c r="W852" i="1" s="1"/>
  <c r="V851" i="1"/>
  <c r="W851" i="1" s="1"/>
  <c r="V850" i="1"/>
  <c r="W850" i="1" s="1"/>
  <c r="V849" i="1"/>
  <c r="W849" i="1" s="1"/>
  <c r="V848" i="1"/>
  <c r="W848" i="1" s="1"/>
  <c r="V847" i="1"/>
  <c r="W847" i="1" s="1"/>
  <c r="V846" i="1"/>
  <c r="W846" i="1" s="1"/>
  <c r="V845" i="1"/>
  <c r="W845" i="1" s="1"/>
  <c r="V844" i="1"/>
  <c r="W844" i="1" s="1"/>
  <c r="V843" i="1"/>
  <c r="W843" i="1" s="1"/>
  <c r="V842" i="1"/>
  <c r="W842" i="1" s="1"/>
  <c r="V841" i="1"/>
  <c r="W841" i="1" s="1"/>
  <c r="V840" i="1"/>
  <c r="W840" i="1" s="1"/>
  <c r="V839" i="1"/>
  <c r="W839" i="1" s="1"/>
  <c r="V838" i="1"/>
  <c r="W838" i="1" s="1"/>
  <c r="V837" i="1"/>
  <c r="W837" i="1" s="1"/>
  <c r="V836" i="1"/>
  <c r="W836" i="1" s="1"/>
  <c r="V835" i="1"/>
  <c r="W835" i="1" s="1"/>
  <c r="V834" i="1"/>
  <c r="W834" i="1" s="1"/>
  <c r="V833" i="1"/>
  <c r="W833" i="1" s="1"/>
  <c r="V832" i="1"/>
  <c r="W832" i="1" s="1"/>
  <c r="V831" i="1"/>
  <c r="W831" i="1" s="1"/>
  <c r="V830" i="1"/>
  <c r="W830" i="1" s="1"/>
  <c r="V829" i="1"/>
  <c r="W829" i="1" s="1"/>
  <c r="V828" i="1"/>
  <c r="W828" i="1" s="1"/>
  <c r="V827" i="1"/>
  <c r="W827" i="1" s="1"/>
  <c r="V826" i="1"/>
  <c r="W826" i="1" s="1"/>
  <c r="V825" i="1"/>
  <c r="W825" i="1" s="1"/>
  <c r="V824" i="1"/>
  <c r="W824" i="1" s="1"/>
  <c r="V823" i="1"/>
  <c r="W823" i="1" s="1"/>
  <c r="V822" i="1"/>
  <c r="W822" i="1" s="1"/>
  <c r="V821" i="1"/>
  <c r="W821" i="1" s="1"/>
  <c r="V820" i="1"/>
  <c r="W820" i="1" s="1"/>
  <c r="V819" i="1"/>
  <c r="W819" i="1" s="1"/>
  <c r="V818" i="1"/>
  <c r="W818" i="1" s="1"/>
  <c r="V817" i="1"/>
  <c r="W817" i="1" s="1"/>
  <c r="V816" i="1"/>
  <c r="W816" i="1" s="1"/>
  <c r="V815" i="1"/>
  <c r="W815" i="1" s="1"/>
  <c r="V814" i="1"/>
  <c r="W814" i="1" s="1"/>
  <c r="V813" i="1"/>
  <c r="W813" i="1" s="1"/>
  <c r="V812" i="1"/>
  <c r="W812" i="1" s="1"/>
  <c r="V811" i="1"/>
  <c r="W811" i="1" s="1"/>
  <c r="V810" i="1"/>
  <c r="W810" i="1" s="1"/>
  <c r="V809" i="1"/>
  <c r="W809" i="1" s="1"/>
  <c r="V808" i="1"/>
  <c r="W808" i="1" s="1"/>
  <c r="V807" i="1"/>
  <c r="W807" i="1" s="1"/>
  <c r="V806" i="1"/>
  <c r="W806" i="1" s="1"/>
  <c r="V805" i="1"/>
  <c r="W805" i="1" s="1"/>
  <c r="V804" i="1"/>
  <c r="W804" i="1" s="1"/>
  <c r="V803" i="1"/>
  <c r="W803" i="1" s="1"/>
  <c r="V802" i="1"/>
  <c r="W802" i="1" s="1"/>
  <c r="V801" i="1"/>
  <c r="W801" i="1" s="1"/>
  <c r="V800" i="1"/>
  <c r="W800" i="1" s="1"/>
  <c r="V799" i="1"/>
  <c r="W799" i="1" s="1"/>
  <c r="V798" i="1"/>
  <c r="W798" i="1" s="1"/>
  <c r="V797" i="1"/>
  <c r="W797" i="1" s="1"/>
  <c r="V796" i="1"/>
  <c r="W796" i="1" s="1"/>
  <c r="V795" i="1"/>
  <c r="W795" i="1" s="1"/>
  <c r="V794" i="1"/>
  <c r="W794" i="1" s="1"/>
  <c r="V793" i="1"/>
  <c r="W793" i="1" s="1"/>
  <c r="V792" i="1"/>
  <c r="W792" i="1" s="1"/>
  <c r="V791" i="1"/>
  <c r="W791" i="1" s="1"/>
  <c r="V790" i="1"/>
  <c r="W790" i="1" s="1"/>
  <c r="V789" i="1"/>
  <c r="W789" i="1" s="1"/>
  <c r="V788" i="1"/>
  <c r="W788" i="1" s="1"/>
  <c r="V787" i="1"/>
  <c r="W787" i="1" s="1"/>
  <c r="V786" i="1"/>
  <c r="W786" i="1" s="1"/>
  <c r="V785" i="1"/>
  <c r="W785" i="1" s="1"/>
  <c r="V784" i="1"/>
  <c r="W784" i="1" s="1"/>
  <c r="V783" i="1"/>
  <c r="W783" i="1" s="1"/>
  <c r="V782" i="1"/>
  <c r="W782" i="1" s="1"/>
  <c r="V781" i="1"/>
  <c r="W781" i="1" s="1"/>
  <c r="V780" i="1"/>
  <c r="W780" i="1" s="1"/>
  <c r="V779" i="1"/>
  <c r="W779" i="1" s="1"/>
  <c r="V778" i="1"/>
  <c r="W778" i="1" s="1"/>
  <c r="V777" i="1"/>
  <c r="W777" i="1" s="1"/>
  <c r="V776" i="1"/>
  <c r="W776" i="1" s="1"/>
  <c r="V775" i="1"/>
  <c r="W775" i="1" s="1"/>
  <c r="V774" i="1"/>
  <c r="W774" i="1" s="1"/>
  <c r="V773" i="1"/>
  <c r="W773" i="1" s="1"/>
  <c r="V772" i="1"/>
  <c r="W772" i="1" s="1"/>
  <c r="V771" i="1"/>
  <c r="W771" i="1" s="1"/>
  <c r="V770" i="1"/>
  <c r="W770" i="1" s="1"/>
  <c r="V769" i="1"/>
  <c r="W769" i="1" s="1"/>
  <c r="V768" i="1"/>
  <c r="W768" i="1" s="1"/>
  <c r="V767" i="1"/>
  <c r="W767" i="1" s="1"/>
  <c r="V766" i="1"/>
  <c r="W766" i="1" s="1"/>
  <c r="V765" i="1"/>
  <c r="W765" i="1" s="1"/>
  <c r="V764" i="1"/>
  <c r="W764" i="1" s="1"/>
  <c r="V763" i="1"/>
  <c r="W763" i="1" s="1"/>
  <c r="V762" i="1"/>
  <c r="W762" i="1" s="1"/>
  <c r="V761" i="1"/>
  <c r="W761" i="1" s="1"/>
  <c r="V760" i="1"/>
  <c r="W760" i="1" s="1"/>
  <c r="V759" i="1"/>
  <c r="W759" i="1" s="1"/>
  <c r="V758" i="1"/>
  <c r="W758" i="1" s="1"/>
  <c r="V757" i="1"/>
  <c r="W757" i="1" s="1"/>
  <c r="V756" i="1"/>
  <c r="W756" i="1" s="1"/>
  <c r="V755" i="1"/>
  <c r="W755" i="1" s="1"/>
  <c r="V754" i="1"/>
  <c r="W754" i="1" s="1"/>
  <c r="V753" i="1"/>
  <c r="W753" i="1" s="1"/>
  <c r="V752" i="1"/>
  <c r="W752" i="1" s="1"/>
  <c r="V751" i="1"/>
  <c r="W751" i="1" s="1"/>
  <c r="V750" i="1"/>
  <c r="W750" i="1" s="1"/>
  <c r="V749" i="1"/>
  <c r="W749" i="1" s="1"/>
  <c r="V748" i="1"/>
  <c r="W748" i="1" s="1"/>
  <c r="V747" i="1"/>
  <c r="W747" i="1" s="1"/>
  <c r="V746" i="1"/>
  <c r="W746" i="1" s="1"/>
  <c r="V745" i="1"/>
  <c r="W745" i="1" s="1"/>
  <c r="V744" i="1"/>
  <c r="W744" i="1" s="1"/>
  <c r="V743" i="1"/>
  <c r="W743" i="1" s="1"/>
  <c r="V742" i="1"/>
  <c r="W742" i="1" s="1"/>
  <c r="V741" i="1"/>
  <c r="W741" i="1" s="1"/>
  <c r="V740" i="1"/>
  <c r="W740" i="1" s="1"/>
  <c r="V739" i="1"/>
  <c r="W739" i="1" s="1"/>
  <c r="V738" i="1"/>
  <c r="W738" i="1" s="1"/>
  <c r="V737" i="1"/>
  <c r="W737" i="1" s="1"/>
  <c r="V736" i="1"/>
  <c r="W736" i="1" s="1"/>
  <c r="V735" i="1"/>
  <c r="W735" i="1" s="1"/>
  <c r="V734" i="1"/>
  <c r="W734" i="1" s="1"/>
  <c r="V733" i="1"/>
  <c r="W733" i="1" s="1"/>
  <c r="V732" i="1"/>
  <c r="W732" i="1" s="1"/>
  <c r="V731" i="1"/>
  <c r="W731" i="1" s="1"/>
  <c r="V730" i="1"/>
  <c r="W730" i="1" s="1"/>
  <c r="V729" i="1"/>
  <c r="W729" i="1" s="1"/>
  <c r="V728" i="1"/>
  <c r="W728" i="1" s="1"/>
  <c r="V727" i="1"/>
  <c r="W727" i="1" s="1"/>
  <c r="V726" i="1"/>
  <c r="W726" i="1" s="1"/>
  <c r="V725" i="1"/>
  <c r="W725" i="1" s="1"/>
  <c r="V724" i="1"/>
  <c r="W724" i="1" s="1"/>
  <c r="V723" i="1"/>
  <c r="W723" i="1" s="1"/>
  <c r="V722" i="1"/>
  <c r="W722" i="1" s="1"/>
  <c r="V721" i="1"/>
  <c r="W721" i="1" s="1"/>
  <c r="V720" i="1"/>
  <c r="W720" i="1" s="1"/>
  <c r="V719" i="1"/>
  <c r="W719" i="1" s="1"/>
  <c r="V718" i="1"/>
  <c r="W718" i="1" s="1"/>
  <c r="V717" i="1"/>
  <c r="W717" i="1" s="1"/>
  <c r="V716" i="1"/>
  <c r="W716" i="1" s="1"/>
  <c r="V715" i="1"/>
  <c r="W715" i="1" s="1"/>
  <c r="V714" i="1"/>
  <c r="W714" i="1" s="1"/>
  <c r="V713" i="1"/>
  <c r="W713" i="1" s="1"/>
  <c r="V712" i="1"/>
  <c r="W712" i="1" s="1"/>
  <c r="V711" i="1"/>
  <c r="W711" i="1" s="1"/>
  <c r="V710" i="1"/>
  <c r="W710" i="1" s="1"/>
  <c r="V709" i="1"/>
  <c r="W709" i="1" s="1"/>
  <c r="V708" i="1"/>
  <c r="W708" i="1" s="1"/>
  <c r="V707" i="1"/>
  <c r="W707" i="1" s="1"/>
  <c r="V706" i="1"/>
  <c r="W706" i="1" s="1"/>
  <c r="V705" i="1"/>
  <c r="W705" i="1" s="1"/>
  <c r="V704" i="1"/>
  <c r="W704" i="1" s="1"/>
  <c r="V703" i="1"/>
  <c r="W703" i="1" s="1"/>
  <c r="V702" i="1"/>
  <c r="W702" i="1" s="1"/>
  <c r="V701" i="1"/>
  <c r="W701" i="1" s="1"/>
  <c r="V700" i="1"/>
  <c r="W700" i="1" s="1"/>
  <c r="V699" i="1"/>
  <c r="W699" i="1" s="1"/>
  <c r="V698" i="1"/>
  <c r="W698" i="1" s="1"/>
  <c r="V697" i="1"/>
  <c r="W697" i="1" s="1"/>
  <c r="V696" i="1"/>
  <c r="W696" i="1" s="1"/>
  <c r="V695" i="1"/>
  <c r="W695" i="1" s="1"/>
  <c r="V694" i="1"/>
  <c r="W694" i="1" s="1"/>
  <c r="V693" i="1"/>
  <c r="W693" i="1" s="1"/>
  <c r="V692" i="1"/>
  <c r="W692" i="1" s="1"/>
  <c r="V691" i="1"/>
  <c r="W691" i="1" s="1"/>
  <c r="V690" i="1"/>
  <c r="W690" i="1" s="1"/>
  <c r="V689" i="1"/>
  <c r="W689" i="1" s="1"/>
  <c r="V688" i="1"/>
  <c r="W688" i="1" s="1"/>
  <c r="V687" i="1"/>
  <c r="W687" i="1" s="1"/>
  <c r="V686" i="1"/>
  <c r="W686" i="1" s="1"/>
  <c r="V685" i="1"/>
  <c r="W685" i="1" s="1"/>
  <c r="V684" i="1"/>
  <c r="W684" i="1" s="1"/>
  <c r="V683" i="1"/>
  <c r="W683" i="1" s="1"/>
  <c r="V682" i="1"/>
  <c r="W682" i="1" s="1"/>
  <c r="V681" i="1"/>
  <c r="W681" i="1" s="1"/>
  <c r="V680" i="1"/>
  <c r="W680" i="1" s="1"/>
  <c r="V679" i="1"/>
  <c r="W679" i="1" s="1"/>
  <c r="V678" i="1"/>
  <c r="W678" i="1" s="1"/>
  <c r="V677" i="1"/>
  <c r="W677" i="1" s="1"/>
  <c r="V676" i="1"/>
  <c r="W676" i="1" s="1"/>
  <c r="V675" i="1"/>
  <c r="W675" i="1" s="1"/>
  <c r="V674" i="1"/>
  <c r="W674" i="1" s="1"/>
  <c r="V673" i="1"/>
  <c r="W673" i="1" s="1"/>
  <c r="V672" i="1"/>
  <c r="W672" i="1" s="1"/>
  <c r="V671" i="1"/>
  <c r="W671" i="1" s="1"/>
  <c r="V670" i="1"/>
  <c r="W670" i="1" s="1"/>
  <c r="V669" i="1"/>
  <c r="W669" i="1" s="1"/>
  <c r="V668" i="1"/>
  <c r="W668" i="1" s="1"/>
  <c r="V667" i="1"/>
  <c r="W667" i="1" s="1"/>
  <c r="V666" i="1"/>
  <c r="W666" i="1" s="1"/>
  <c r="V665" i="1"/>
  <c r="W665" i="1" s="1"/>
  <c r="V664" i="1"/>
  <c r="W664" i="1" s="1"/>
  <c r="V663" i="1"/>
  <c r="W663" i="1" s="1"/>
  <c r="V662" i="1"/>
  <c r="W662" i="1" s="1"/>
  <c r="V661" i="1"/>
  <c r="W661" i="1" s="1"/>
  <c r="V660" i="1"/>
  <c r="W660" i="1" s="1"/>
  <c r="V659" i="1"/>
  <c r="W659" i="1" s="1"/>
  <c r="V658" i="1"/>
  <c r="W658" i="1" s="1"/>
  <c r="V657" i="1"/>
  <c r="W657" i="1" s="1"/>
  <c r="V656" i="1"/>
  <c r="W656" i="1" s="1"/>
  <c r="V655" i="1"/>
  <c r="W655" i="1" s="1"/>
  <c r="V654" i="1"/>
  <c r="W654" i="1" s="1"/>
  <c r="V653" i="1"/>
  <c r="W653" i="1" s="1"/>
  <c r="V652" i="1"/>
  <c r="W652" i="1" s="1"/>
  <c r="V651" i="1"/>
  <c r="W651" i="1" s="1"/>
  <c r="V650" i="1"/>
  <c r="W650" i="1" s="1"/>
  <c r="V649" i="1"/>
  <c r="W649" i="1" s="1"/>
  <c r="V648" i="1"/>
  <c r="W648" i="1" s="1"/>
  <c r="V647" i="1"/>
  <c r="W647" i="1" s="1"/>
  <c r="V646" i="1"/>
  <c r="W646" i="1" s="1"/>
  <c r="V645" i="1"/>
  <c r="W645" i="1" s="1"/>
  <c r="V644" i="1"/>
  <c r="W644" i="1" s="1"/>
  <c r="V643" i="1"/>
  <c r="W643" i="1" s="1"/>
  <c r="V642" i="1"/>
  <c r="W642" i="1" s="1"/>
  <c r="V641" i="1"/>
  <c r="W641" i="1" s="1"/>
  <c r="V640" i="1"/>
  <c r="W640" i="1" s="1"/>
  <c r="V639" i="1"/>
  <c r="W639" i="1" s="1"/>
  <c r="V638" i="1"/>
  <c r="W638" i="1" s="1"/>
  <c r="V637" i="1"/>
  <c r="W637" i="1" s="1"/>
  <c r="V636" i="1"/>
  <c r="W636" i="1" s="1"/>
  <c r="V635" i="1"/>
  <c r="W635" i="1" s="1"/>
  <c r="V634" i="1"/>
  <c r="W634" i="1" s="1"/>
  <c r="V633" i="1"/>
  <c r="W633" i="1" s="1"/>
  <c r="V632" i="1"/>
  <c r="W632" i="1" s="1"/>
  <c r="V631" i="1"/>
  <c r="W631" i="1" s="1"/>
  <c r="V630" i="1"/>
  <c r="W630" i="1" s="1"/>
  <c r="V629" i="1"/>
  <c r="W629" i="1" s="1"/>
  <c r="V628" i="1"/>
  <c r="W628" i="1" s="1"/>
  <c r="V627" i="1"/>
  <c r="W627" i="1" s="1"/>
  <c r="V626" i="1"/>
  <c r="W626" i="1" s="1"/>
  <c r="V625" i="1"/>
  <c r="W625" i="1" s="1"/>
  <c r="V624" i="1"/>
  <c r="W624" i="1" s="1"/>
  <c r="V623" i="1"/>
  <c r="W623" i="1" s="1"/>
  <c r="V622" i="1"/>
  <c r="W622" i="1" s="1"/>
  <c r="V621" i="1"/>
  <c r="W621" i="1" s="1"/>
  <c r="V620" i="1"/>
  <c r="W620" i="1" s="1"/>
  <c r="V619" i="1"/>
  <c r="W619" i="1" s="1"/>
  <c r="V618" i="1"/>
  <c r="W618" i="1" s="1"/>
  <c r="V617" i="1"/>
  <c r="W617" i="1" s="1"/>
  <c r="V616" i="1"/>
  <c r="W616" i="1" s="1"/>
  <c r="V615" i="1"/>
  <c r="W615" i="1" s="1"/>
  <c r="V614" i="1"/>
  <c r="W614" i="1" s="1"/>
  <c r="V613" i="1"/>
  <c r="W613" i="1" s="1"/>
  <c r="V612" i="1"/>
  <c r="W612" i="1" s="1"/>
  <c r="V611" i="1"/>
  <c r="W611" i="1" s="1"/>
  <c r="V610" i="1"/>
  <c r="W610" i="1" s="1"/>
  <c r="V609" i="1"/>
  <c r="W609" i="1" s="1"/>
  <c r="V608" i="1"/>
  <c r="W608" i="1" s="1"/>
  <c r="V607" i="1"/>
  <c r="W607" i="1" s="1"/>
  <c r="V606" i="1"/>
  <c r="W606" i="1" s="1"/>
  <c r="V605" i="1"/>
  <c r="W605" i="1" s="1"/>
  <c r="V604" i="1"/>
  <c r="W604" i="1" s="1"/>
  <c r="V603" i="1"/>
  <c r="W603" i="1" s="1"/>
  <c r="V602" i="1"/>
  <c r="W602" i="1" s="1"/>
  <c r="V601" i="1"/>
  <c r="W601" i="1" s="1"/>
  <c r="V600" i="1"/>
  <c r="W600" i="1" s="1"/>
  <c r="V599" i="1"/>
  <c r="W599" i="1" s="1"/>
  <c r="V598" i="1"/>
  <c r="W598" i="1" s="1"/>
  <c r="V597" i="1"/>
  <c r="W597" i="1" s="1"/>
  <c r="V596" i="1"/>
  <c r="W596" i="1" s="1"/>
  <c r="V595" i="1"/>
  <c r="W595" i="1" s="1"/>
  <c r="V594" i="1"/>
  <c r="W594" i="1" s="1"/>
  <c r="V593" i="1"/>
  <c r="W593" i="1" s="1"/>
  <c r="V592" i="1"/>
  <c r="W592" i="1" s="1"/>
  <c r="V591" i="1"/>
  <c r="W591" i="1" s="1"/>
  <c r="V590" i="1"/>
  <c r="W590" i="1" s="1"/>
  <c r="V589" i="1"/>
  <c r="W589" i="1" s="1"/>
  <c r="V588" i="1"/>
  <c r="W588" i="1" s="1"/>
  <c r="V587" i="1"/>
  <c r="W587" i="1" s="1"/>
  <c r="V586" i="1"/>
  <c r="W586" i="1" s="1"/>
  <c r="V585" i="1"/>
  <c r="W585" i="1" s="1"/>
  <c r="V584" i="1"/>
  <c r="W584" i="1" s="1"/>
  <c r="V583" i="1"/>
  <c r="W583" i="1" s="1"/>
  <c r="V582" i="1"/>
  <c r="W582" i="1" s="1"/>
  <c r="V581" i="1"/>
  <c r="W581" i="1" s="1"/>
  <c r="V580" i="1"/>
  <c r="W580" i="1" s="1"/>
  <c r="V579" i="1"/>
  <c r="W579" i="1" s="1"/>
  <c r="V578" i="1"/>
  <c r="W578" i="1" s="1"/>
  <c r="V577" i="1"/>
  <c r="W577" i="1" s="1"/>
  <c r="V576" i="1"/>
  <c r="W576" i="1" s="1"/>
  <c r="V575" i="1"/>
  <c r="W575" i="1" s="1"/>
  <c r="V574" i="1"/>
  <c r="W574" i="1" s="1"/>
  <c r="V573" i="1"/>
  <c r="W573" i="1" s="1"/>
  <c r="V572" i="1"/>
  <c r="W572" i="1" s="1"/>
  <c r="V571" i="1"/>
  <c r="W571" i="1" s="1"/>
  <c r="V570" i="1"/>
  <c r="W570" i="1" s="1"/>
  <c r="V569" i="1"/>
  <c r="W569" i="1" s="1"/>
  <c r="V568" i="1"/>
  <c r="W568" i="1" s="1"/>
  <c r="V567" i="1"/>
  <c r="W567" i="1" s="1"/>
  <c r="V566" i="1"/>
  <c r="W566" i="1" s="1"/>
  <c r="V565" i="1"/>
  <c r="W565" i="1" s="1"/>
  <c r="V564" i="1"/>
  <c r="W564" i="1" s="1"/>
  <c r="V563" i="1"/>
  <c r="W563" i="1" s="1"/>
  <c r="V562" i="1"/>
  <c r="W562" i="1" s="1"/>
  <c r="V561" i="1"/>
  <c r="W561" i="1" s="1"/>
  <c r="V560" i="1"/>
  <c r="W560" i="1" s="1"/>
  <c r="V559" i="1"/>
  <c r="W559" i="1" s="1"/>
  <c r="V558" i="1"/>
  <c r="W558" i="1" s="1"/>
  <c r="V557" i="1"/>
  <c r="W557" i="1" s="1"/>
  <c r="V556" i="1"/>
  <c r="W556" i="1" s="1"/>
  <c r="V555" i="1"/>
  <c r="W555" i="1" s="1"/>
  <c r="V554" i="1"/>
  <c r="W554" i="1" s="1"/>
  <c r="V553" i="1"/>
  <c r="W553" i="1" s="1"/>
  <c r="V552" i="1"/>
  <c r="W552" i="1" s="1"/>
  <c r="V551" i="1"/>
  <c r="W551" i="1" s="1"/>
  <c r="V550" i="1"/>
  <c r="W550" i="1" s="1"/>
  <c r="V549" i="1"/>
  <c r="W549" i="1" s="1"/>
  <c r="V548" i="1"/>
  <c r="W548" i="1" s="1"/>
  <c r="V547" i="1"/>
  <c r="W547" i="1" s="1"/>
  <c r="V546" i="1"/>
  <c r="W546" i="1" s="1"/>
  <c r="V545" i="1"/>
  <c r="W545" i="1" s="1"/>
  <c r="V544" i="1"/>
  <c r="W544" i="1" s="1"/>
  <c r="V543" i="1"/>
  <c r="W543" i="1" s="1"/>
  <c r="V542" i="1"/>
  <c r="W542" i="1" s="1"/>
  <c r="V541" i="1"/>
  <c r="W541" i="1" s="1"/>
  <c r="V540" i="1"/>
  <c r="W540" i="1" s="1"/>
  <c r="V539" i="1"/>
  <c r="W539" i="1" s="1"/>
  <c r="V538" i="1"/>
  <c r="W538" i="1" s="1"/>
  <c r="V537" i="1"/>
  <c r="W537" i="1" s="1"/>
  <c r="V536" i="1"/>
  <c r="W536" i="1" s="1"/>
  <c r="V535" i="1"/>
  <c r="W535" i="1" s="1"/>
  <c r="V534" i="1"/>
  <c r="W534" i="1" s="1"/>
  <c r="V533" i="1"/>
  <c r="W533" i="1" s="1"/>
  <c r="V532" i="1"/>
  <c r="W532" i="1" s="1"/>
  <c r="V531" i="1"/>
  <c r="W531" i="1" s="1"/>
  <c r="V530" i="1"/>
  <c r="W530" i="1" s="1"/>
  <c r="V529" i="1"/>
  <c r="W529" i="1" s="1"/>
  <c r="V528" i="1"/>
  <c r="W528" i="1" s="1"/>
  <c r="V527" i="1"/>
  <c r="W527" i="1" s="1"/>
  <c r="V526" i="1"/>
  <c r="W526" i="1" s="1"/>
  <c r="V525" i="1"/>
  <c r="W525" i="1" s="1"/>
  <c r="V524" i="1"/>
  <c r="W524" i="1" s="1"/>
  <c r="V523" i="1"/>
  <c r="W523" i="1" s="1"/>
  <c r="V522" i="1"/>
  <c r="W522" i="1" s="1"/>
  <c r="V521" i="1"/>
  <c r="W521" i="1" s="1"/>
  <c r="V520" i="1"/>
  <c r="W520" i="1" s="1"/>
  <c r="V519" i="1"/>
  <c r="W519" i="1" s="1"/>
  <c r="V518" i="1"/>
  <c r="W518" i="1" s="1"/>
  <c r="V517" i="1"/>
  <c r="W517" i="1" s="1"/>
  <c r="V516" i="1"/>
  <c r="W516" i="1" s="1"/>
  <c r="V515" i="1"/>
  <c r="W515" i="1" s="1"/>
  <c r="V514" i="1"/>
  <c r="W514" i="1" s="1"/>
  <c r="V513" i="1"/>
  <c r="W513" i="1" s="1"/>
  <c r="V512" i="1"/>
  <c r="W512" i="1" s="1"/>
  <c r="V511" i="1"/>
  <c r="W511" i="1" s="1"/>
  <c r="V510" i="1"/>
  <c r="W510" i="1" s="1"/>
  <c r="V509" i="1"/>
  <c r="W509" i="1" s="1"/>
  <c r="V508" i="1"/>
  <c r="W508" i="1" s="1"/>
  <c r="V507" i="1"/>
  <c r="W507" i="1" s="1"/>
  <c r="V506" i="1"/>
  <c r="W506" i="1" s="1"/>
  <c r="V505" i="1"/>
  <c r="W505" i="1" s="1"/>
  <c r="V504" i="1"/>
  <c r="W504" i="1" s="1"/>
  <c r="V503" i="1"/>
  <c r="W503" i="1" s="1"/>
  <c r="V502" i="1"/>
  <c r="W502" i="1" s="1"/>
  <c r="V501" i="1"/>
  <c r="W501" i="1" s="1"/>
  <c r="V500" i="1"/>
  <c r="W500" i="1" s="1"/>
  <c r="V499" i="1"/>
  <c r="W499" i="1" s="1"/>
  <c r="V498" i="1"/>
  <c r="W498" i="1" s="1"/>
  <c r="V497" i="1"/>
  <c r="W497" i="1" s="1"/>
  <c r="V496" i="1"/>
  <c r="W496" i="1" s="1"/>
  <c r="V495" i="1"/>
  <c r="W495" i="1" s="1"/>
  <c r="V494" i="1"/>
  <c r="W494" i="1" s="1"/>
  <c r="V493" i="1"/>
  <c r="W493" i="1" s="1"/>
  <c r="V492" i="1"/>
  <c r="W492" i="1" s="1"/>
  <c r="V491" i="1"/>
  <c r="W491" i="1" s="1"/>
  <c r="V490" i="1"/>
  <c r="W490" i="1" s="1"/>
  <c r="V489" i="1"/>
  <c r="W489" i="1" s="1"/>
  <c r="V488" i="1"/>
  <c r="W488" i="1" s="1"/>
  <c r="V487" i="1"/>
  <c r="W487" i="1" s="1"/>
  <c r="V486" i="1"/>
  <c r="W486" i="1" s="1"/>
  <c r="V485" i="1"/>
  <c r="W485" i="1" s="1"/>
  <c r="V484" i="1"/>
  <c r="W484" i="1" s="1"/>
  <c r="V483" i="1"/>
  <c r="W483" i="1" s="1"/>
  <c r="V482" i="1"/>
  <c r="W482" i="1" s="1"/>
  <c r="V481" i="1"/>
  <c r="W481" i="1" s="1"/>
  <c r="V480" i="1"/>
  <c r="W480" i="1" s="1"/>
  <c r="V479" i="1"/>
  <c r="W479" i="1" s="1"/>
  <c r="V478" i="1"/>
  <c r="W478" i="1" s="1"/>
  <c r="V477" i="1"/>
  <c r="W477" i="1" s="1"/>
  <c r="V476" i="1"/>
  <c r="W476" i="1" s="1"/>
  <c r="V475" i="1"/>
  <c r="W475" i="1" s="1"/>
  <c r="V474" i="1"/>
  <c r="W474" i="1" s="1"/>
  <c r="V473" i="1"/>
  <c r="W473" i="1" s="1"/>
  <c r="V472" i="1"/>
  <c r="W472" i="1" s="1"/>
  <c r="V471" i="1"/>
  <c r="W471" i="1" s="1"/>
  <c r="V470" i="1"/>
  <c r="W470" i="1" s="1"/>
  <c r="V469" i="1"/>
  <c r="W469" i="1" s="1"/>
  <c r="V468" i="1"/>
  <c r="W468" i="1" s="1"/>
  <c r="V467" i="1"/>
  <c r="W467" i="1" s="1"/>
  <c r="V466" i="1"/>
  <c r="W466" i="1" s="1"/>
  <c r="V465" i="1"/>
  <c r="W465" i="1" s="1"/>
  <c r="V464" i="1"/>
  <c r="W464" i="1" s="1"/>
  <c r="V463" i="1"/>
  <c r="W463" i="1" s="1"/>
  <c r="V462" i="1"/>
  <c r="W462" i="1" s="1"/>
  <c r="V461" i="1"/>
  <c r="W461" i="1" s="1"/>
  <c r="V460" i="1"/>
  <c r="W460" i="1" s="1"/>
  <c r="V459" i="1"/>
  <c r="W459" i="1" s="1"/>
  <c r="V458" i="1"/>
  <c r="W458" i="1" s="1"/>
  <c r="V457" i="1"/>
  <c r="W457" i="1" s="1"/>
  <c r="V456" i="1"/>
  <c r="W456" i="1" s="1"/>
  <c r="V455" i="1"/>
  <c r="W455" i="1" s="1"/>
  <c r="V454" i="1"/>
  <c r="W454" i="1" s="1"/>
  <c r="V453" i="1"/>
  <c r="W453" i="1" s="1"/>
  <c r="V452" i="1"/>
  <c r="W452" i="1" s="1"/>
  <c r="V451" i="1"/>
  <c r="W451" i="1" s="1"/>
  <c r="V450" i="1"/>
  <c r="W450" i="1" s="1"/>
  <c r="V449" i="1"/>
  <c r="W449" i="1" s="1"/>
  <c r="V448" i="1"/>
  <c r="W448" i="1" s="1"/>
  <c r="V447" i="1"/>
  <c r="W447" i="1" s="1"/>
  <c r="V446" i="1"/>
  <c r="W446" i="1" s="1"/>
  <c r="V445" i="1"/>
  <c r="W445" i="1" s="1"/>
  <c r="V444" i="1"/>
  <c r="W444" i="1" s="1"/>
  <c r="V443" i="1"/>
  <c r="W443" i="1" s="1"/>
  <c r="V442" i="1"/>
  <c r="W442" i="1" s="1"/>
  <c r="V441" i="1"/>
  <c r="W441" i="1" s="1"/>
  <c r="V440" i="1"/>
  <c r="W440" i="1" s="1"/>
  <c r="V439" i="1"/>
  <c r="W439" i="1" s="1"/>
  <c r="V438" i="1"/>
  <c r="W438" i="1" s="1"/>
  <c r="V437" i="1"/>
  <c r="W437" i="1" s="1"/>
  <c r="V436" i="1"/>
  <c r="W436" i="1" s="1"/>
  <c r="V435" i="1"/>
  <c r="W435" i="1" s="1"/>
  <c r="V434" i="1"/>
  <c r="W434" i="1" s="1"/>
  <c r="V433" i="1"/>
  <c r="W433" i="1" s="1"/>
  <c r="V432" i="1"/>
  <c r="W432" i="1" s="1"/>
  <c r="V431" i="1"/>
  <c r="W431" i="1" s="1"/>
  <c r="V430" i="1"/>
  <c r="W430" i="1" s="1"/>
  <c r="V429" i="1"/>
  <c r="W429" i="1" s="1"/>
  <c r="V428" i="1"/>
  <c r="W428" i="1" s="1"/>
  <c r="V427" i="1"/>
  <c r="W427" i="1" s="1"/>
  <c r="V426" i="1"/>
  <c r="W426" i="1" s="1"/>
  <c r="V425" i="1"/>
  <c r="W425" i="1" s="1"/>
  <c r="V424" i="1"/>
  <c r="W424" i="1" s="1"/>
  <c r="V423" i="1"/>
  <c r="W423" i="1" s="1"/>
  <c r="V422" i="1"/>
  <c r="W422" i="1" s="1"/>
  <c r="V421" i="1"/>
  <c r="W421" i="1" s="1"/>
  <c r="V420" i="1"/>
  <c r="W420" i="1" s="1"/>
  <c r="V419" i="1"/>
  <c r="W419" i="1" s="1"/>
  <c r="V418" i="1"/>
  <c r="W418" i="1" s="1"/>
  <c r="V417" i="1"/>
  <c r="W417" i="1" s="1"/>
  <c r="V416" i="1"/>
  <c r="W416" i="1" s="1"/>
  <c r="V415" i="1"/>
  <c r="W415" i="1" s="1"/>
  <c r="V414" i="1"/>
  <c r="W414" i="1" s="1"/>
  <c r="V413" i="1"/>
  <c r="W413" i="1" s="1"/>
  <c r="V412" i="1"/>
  <c r="W412" i="1" s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W403" i="1" s="1"/>
  <c r="V402" i="1"/>
  <c r="W402" i="1" s="1"/>
  <c r="V401" i="1"/>
  <c r="W401" i="1" s="1"/>
  <c r="V400" i="1"/>
  <c r="W400" i="1" s="1"/>
  <c r="V399" i="1"/>
  <c r="W399" i="1" s="1"/>
  <c r="V398" i="1"/>
  <c r="W398" i="1" s="1"/>
  <c r="V397" i="1"/>
  <c r="W397" i="1" s="1"/>
  <c r="V396" i="1"/>
  <c r="W396" i="1" s="1"/>
  <c r="V395" i="1"/>
  <c r="W395" i="1" s="1"/>
  <c r="V394" i="1"/>
  <c r="W394" i="1" s="1"/>
  <c r="V393" i="1"/>
  <c r="W393" i="1" s="1"/>
  <c r="V392" i="1"/>
  <c r="W392" i="1" s="1"/>
  <c r="V391" i="1"/>
  <c r="W391" i="1" s="1"/>
  <c r="V390" i="1"/>
  <c r="W390" i="1" s="1"/>
  <c r="V389" i="1"/>
  <c r="W389" i="1" s="1"/>
  <c r="V388" i="1"/>
  <c r="W388" i="1" s="1"/>
  <c r="V387" i="1"/>
  <c r="W387" i="1" s="1"/>
  <c r="V386" i="1"/>
  <c r="W386" i="1" s="1"/>
  <c r="V385" i="1"/>
  <c r="W385" i="1" s="1"/>
  <c r="V384" i="1"/>
  <c r="W384" i="1" s="1"/>
  <c r="V383" i="1"/>
  <c r="W383" i="1" s="1"/>
  <c r="V382" i="1"/>
  <c r="W382" i="1" s="1"/>
  <c r="V381" i="1"/>
  <c r="W381" i="1" s="1"/>
  <c r="V380" i="1"/>
  <c r="W380" i="1" s="1"/>
  <c r="V379" i="1"/>
  <c r="W379" i="1" s="1"/>
  <c r="V378" i="1"/>
  <c r="W378" i="1" s="1"/>
  <c r="V377" i="1"/>
  <c r="W377" i="1" s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V370" i="1"/>
  <c r="W370" i="1" s="1"/>
  <c r="V369" i="1"/>
  <c r="W369" i="1" s="1"/>
  <c r="V368" i="1"/>
  <c r="W368" i="1" s="1"/>
  <c r="V367" i="1"/>
  <c r="W367" i="1" s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W361" i="1" s="1"/>
  <c r="V360" i="1"/>
  <c r="W360" i="1" s="1"/>
  <c r="V359" i="1"/>
  <c r="W359" i="1" s="1"/>
  <c r="V358" i="1"/>
  <c r="W358" i="1" s="1"/>
  <c r="V357" i="1"/>
  <c r="W357" i="1" s="1"/>
  <c r="V356" i="1"/>
  <c r="W356" i="1" s="1"/>
  <c r="V355" i="1"/>
  <c r="W355" i="1" s="1"/>
  <c r="V354" i="1"/>
  <c r="W354" i="1" s="1"/>
  <c r="V353" i="1"/>
  <c r="W353" i="1" s="1"/>
  <c r="V352" i="1"/>
  <c r="W352" i="1" s="1"/>
  <c r="V351" i="1"/>
  <c r="W351" i="1" s="1"/>
  <c r="V350" i="1"/>
  <c r="W350" i="1" s="1"/>
  <c r="V349" i="1"/>
  <c r="W349" i="1" s="1"/>
  <c r="V348" i="1"/>
  <c r="W348" i="1" s="1"/>
  <c r="V347" i="1"/>
  <c r="W347" i="1" s="1"/>
  <c r="V346" i="1"/>
  <c r="W346" i="1" s="1"/>
  <c r="V345" i="1"/>
  <c r="W345" i="1" s="1"/>
  <c r="V344" i="1"/>
  <c r="W344" i="1" s="1"/>
  <c r="V343" i="1"/>
  <c r="W343" i="1" s="1"/>
  <c r="V342" i="1"/>
  <c r="W342" i="1" s="1"/>
  <c r="V341" i="1"/>
  <c r="W341" i="1" s="1"/>
  <c r="V340" i="1"/>
  <c r="W340" i="1" s="1"/>
  <c r="V339" i="1"/>
  <c r="W339" i="1" s="1"/>
  <c r="V338" i="1"/>
  <c r="W338" i="1" s="1"/>
  <c r="V337" i="1"/>
  <c r="W337" i="1" s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W324" i="1" s="1"/>
  <c r="V323" i="1"/>
  <c r="W323" i="1" s="1"/>
  <c r="V322" i="1"/>
  <c r="W322" i="1" s="1"/>
  <c r="V321" i="1"/>
  <c r="W321" i="1" s="1"/>
  <c r="V320" i="1"/>
  <c r="W320" i="1" s="1"/>
  <c r="V319" i="1"/>
  <c r="W319" i="1" s="1"/>
  <c r="V318" i="1"/>
  <c r="W318" i="1" s="1"/>
  <c r="V317" i="1"/>
  <c r="W317" i="1" s="1"/>
  <c r="V316" i="1"/>
  <c r="W316" i="1" s="1"/>
  <c r="V315" i="1"/>
  <c r="W315" i="1" s="1"/>
  <c r="V314" i="1"/>
  <c r="W314" i="1" s="1"/>
  <c r="V313" i="1"/>
  <c r="W313" i="1" s="1"/>
  <c r="V312" i="1"/>
  <c r="W312" i="1" s="1"/>
  <c r="V311" i="1"/>
  <c r="W311" i="1" s="1"/>
  <c r="V310" i="1"/>
  <c r="W310" i="1" s="1"/>
  <c r="V309" i="1"/>
  <c r="W309" i="1" s="1"/>
  <c r="V308" i="1"/>
  <c r="W308" i="1" s="1"/>
  <c r="V307" i="1"/>
  <c r="W307" i="1" s="1"/>
  <c r="V306" i="1"/>
  <c r="W306" i="1" s="1"/>
  <c r="V305" i="1"/>
  <c r="W305" i="1" s="1"/>
  <c r="V304" i="1"/>
  <c r="W304" i="1" s="1"/>
  <c r="V303" i="1"/>
  <c r="W303" i="1" s="1"/>
  <c r="V302" i="1"/>
  <c r="W302" i="1" s="1"/>
  <c r="V301" i="1"/>
  <c r="W301" i="1" s="1"/>
  <c r="V300" i="1"/>
  <c r="W300" i="1" s="1"/>
  <c r="V299" i="1"/>
  <c r="W299" i="1" s="1"/>
  <c r="V298" i="1"/>
  <c r="W298" i="1" s="1"/>
  <c r="V297" i="1"/>
  <c r="W297" i="1" s="1"/>
  <c r="V296" i="1"/>
  <c r="W296" i="1" s="1"/>
  <c r="V295" i="1"/>
  <c r="W295" i="1" s="1"/>
  <c r="V294" i="1"/>
  <c r="W294" i="1" s="1"/>
  <c r="V293" i="1"/>
  <c r="W293" i="1" s="1"/>
  <c r="V292" i="1"/>
  <c r="W292" i="1" s="1"/>
  <c r="V291" i="1"/>
  <c r="W291" i="1" s="1"/>
  <c r="V290" i="1"/>
  <c r="W290" i="1" s="1"/>
  <c r="V289" i="1"/>
  <c r="W289" i="1" s="1"/>
  <c r="V288" i="1"/>
  <c r="W288" i="1" s="1"/>
  <c r="V287" i="1"/>
  <c r="W287" i="1" s="1"/>
  <c r="V286" i="1"/>
  <c r="W286" i="1" s="1"/>
  <c r="V285" i="1"/>
  <c r="W285" i="1" s="1"/>
  <c r="V284" i="1"/>
  <c r="W284" i="1" s="1"/>
  <c r="V283" i="1"/>
  <c r="W283" i="1" s="1"/>
  <c r="V282" i="1"/>
  <c r="W282" i="1" s="1"/>
  <c r="V281" i="1"/>
  <c r="W281" i="1" s="1"/>
  <c r="V280" i="1"/>
  <c r="W280" i="1" s="1"/>
  <c r="V279" i="1"/>
  <c r="W279" i="1" s="1"/>
  <c r="V278" i="1"/>
  <c r="W278" i="1" s="1"/>
  <c r="V277" i="1"/>
  <c r="W277" i="1" s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W266" i="1" s="1"/>
  <c r="V265" i="1"/>
  <c r="W265" i="1" s="1"/>
  <c r="V264" i="1"/>
  <c r="W264" i="1" s="1"/>
  <c r="V263" i="1"/>
  <c r="W263" i="1" s="1"/>
  <c r="V262" i="1"/>
  <c r="W262" i="1" s="1"/>
  <c r="V261" i="1"/>
  <c r="W261" i="1" s="1"/>
  <c r="V260" i="1"/>
  <c r="W260" i="1" s="1"/>
  <c r="V259" i="1"/>
  <c r="W259" i="1" s="1"/>
  <c r="V258" i="1"/>
  <c r="W258" i="1" s="1"/>
  <c r="V257" i="1"/>
  <c r="W257" i="1" s="1"/>
  <c r="V256" i="1"/>
  <c r="W256" i="1" s="1"/>
  <c r="V255" i="1"/>
  <c r="W255" i="1" s="1"/>
  <c r="V254" i="1"/>
  <c r="W254" i="1" s="1"/>
  <c r="V253" i="1"/>
  <c r="W253" i="1" s="1"/>
  <c r="V252" i="1"/>
  <c r="W252" i="1" s="1"/>
  <c r="V251" i="1"/>
  <c r="W251" i="1" s="1"/>
  <c r="V250" i="1"/>
  <c r="W250" i="1" s="1"/>
  <c r="V249" i="1"/>
  <c r="W249" i="1" s="1"/>
  <c r="V248" i="1"/>
  <c r="W248" i="1" s="1"/>
  <c r="V247" i="1"/>
  <c r="W247" i="1" s="1"/>
  <c r="V246" i="1"/>
  <c r="W246" i="1" s="1"/>
  <c r="V245" i="1"/>
  <c r="W245" i="1" s="1"/>
  <c r="V244" i="1"/>
  <c r="W244" i="1" s="1"/>
  <c r="V243" i="1"/>
  <c r="W243" i="1" s="1"/>
  <c r="V242" i="1"/>
  <c r="W242" i="1" s="1"/>
  <c r="V241" i="1"/>
  <c r="W241" i="1" s="1"/>
  <c r="V240" i="1"/>
  <c r="W240" i="1" s="1"/>
  <c r="V239" i="1"/>
  <c r="W239" i="1" s="1"/>
  <c r="V238" i="1"/>
  <c r="W238" i="1" s="1"/>
  <c r="V237" i="1"/>
  <c r="W237" i="1" s="1"/>
  <c r="V236" i="1"/>
  <c r="W236" i="1" s="1"/>
  <c r="V235" i="1"/>
  <c r="W235" i="1" s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V225" i="1"/>
  <c r="W225" i="1" s="1"/>
  <c r="V224" i="1"/>
  <c r="W224" i="1" s="1"/>
  <c r="V223" i="1"/>
  <c r="W223" i="1" s="1"/>
  <c r="V222" i="1"/>
  <c r="W222" i="1" s="1"/>
  <c r="V221" i="1"/>
  <c r="W221" i="1" s="1"/>
  <c r="V220" i="1"/>
  <c r="W220" i="1" s="1"/>
  <c r="V219" i="1"/>
  <c r="W219" i="1" s="1"/>
  <c r="V218" i="1"/>
  <c r="W218" i="1" s="1"/>
  <c r="V217" i="1"/>
  <c r="W217" i="1" s="1"/>
  <c r="V216" i="1"/>
  <c r="W216" i="1" s="1"/>
  <c r="V215" i="1"/>
  <c r="W215" i="1" s="1"/>
  <c r="V214" i="1"/>
  <c r="W214" i="1" s="1"/>
  <c r="V213" i="1"/>
  <c r="W213" i="1" s="1"/>
  <c r="V212" i="1"/>
  <c r="W212" i="1" s="1"/>
  <c r="V211" i="1"/>
  <c r="W211" i="1" s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W205" i="1" s="1"/>
  <c r="V204" i="1"/>
  <c r="W204" i="1" s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V177" i="1"/>
  <c r="W177" i="1" s="1"/>
  <c r="V176" i="1"/>
  <c r="W176" i="1" s="1"/>
  <c r="V175" i="1"/>
  <c r="W175" i="1" s="1"/>
  <c r="V174" i="1"/>
  <c r="W174" i="1" s="1"/>
  <c r="V173" i="1"/>
  <c r="W173" i="1" s="1"/>
  <c r="V172" i="1"/>
  <c r="W172" i="1" s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W158" i="1" s="1"/>
  <c r="V157" i="1"/>
  <c r="W157" i="1" s="1"/>
  <c r="V156" i="1"/>
  <c r="W156" i="1" s="1"/>
  <c r="V155" i="1"/>
  <c r="W155" i="1" s="1"/>
  <c r="V154" i="1"/>
  <c r="W154" i="1" s="1"/>
  <c r="V153" i="1"/>
  <c r="W153" i="1" s="1"/>
  <c r="V152" i="1"/>
  <c r="W152" i="1" s="1"/>
  <c r="V151" i="1"/>
  <c r="W151" i="1" s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W128" i="1" s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S4" i="1"/>
  <c r="T4" i="1" s="1"/>
  <c r="S1287" i="1"/>
  <c r="T1287" i="1" s="1"/>
  <c r="S1286" i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S1211" i="1"/>
  <c r="T1211" i="1" s="1"/>
  <c r="S1210" i="1"/>
  <c r="T1210" i="1" s="1"/>
  <c r="S1209" i="1"/>
  <c r="T1209" i="1" s="1"/>
  <c r="S1208" i="1"/>
  <c r="T1208" i="1" s="1"/>
  <c r="S1207" i="1"/>
  <c r="T1207" i="1" s="1"/>
  <c r="S1206" i="1"/>
  <c r="T1206" i="1" s="1"/>
  <c r="S1205" i="1"/>
  <c r="T1205" i="1" s="1"/>
  <c r="S1204" i="1"/>
  <c r="T1204" i="1" s="1"/>
  <c r="S1203" i="1"/>
  <c r="T1203" i="1" s="1"/>
  <c r="S1202" i="1"/>
  <c r="T1202" i="1" s="1"/>
  <c r="S1201" i="1"/>
  <c r="T1201" i="1" s="1"/>
  <c r="S1200" i="1"/>
  <c r="T1200" i="1" s="1"/>
  <c r="S1199" i="1"/>
  <c r="T1199" i="1" s="1"/>
  <c r="S1198" i="1"/>
  <c r="T1198" i="1" s="1"/>
  <c r="S1197" i="1"/>
  <c r="T1197" i="1" s="1"/>
  <c r="S1196" i="1"/>
  <c r="T1196" i="1" s="1"/>
  <c r="S1195" i="1"/>
  <c r="T1195" i="1" s="1"/>
  <c r="S1194" i="1"/>
  <c r="T1194" i="1" s="1"/>
  <c r="S1193" i="1"/>
  <c r="T1193" i="1" s="1"/>
  <c r="S1192" i="1"/>
  <c r="T1192" i="1" s="1"/>
  <c r="S1191" i="1"/>
  <c r="T1191" i="1" s="1"/>
  <c r="S1190" i="1"/>
  <c r="T1190" i="1" s="1"/>
  <c r="S1189" i="1"/>
  <c r="T1189" i="1" s="1"/>
  <c r="S1188" i="1"/>
  <c r="T1188" i="1" s="1"/>
  <c r="S1187" i="1"/>
  <c r="T1187" i="1" s="1"/>
  <c r="S1186" i="1"/>
  <c r="T1186" i="1" s="1"/>
  <c r="S1185" i="1"/>
  <c r="T1185" i="1" s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S1174" i="1"/>
  <c r="T1174" i="1" s="1"/>
  <c r="S1173" i="1"/>
  <c r="T1173" i="1" s="1"/>
  <c r="S1172" i="1"/>
  <c r="T1172" i="1" s="1"/>
  <c r="S1171" i="1"/>
  <c r="T1171" i="1" s="1"/>
  <c r="S1170" i="1"/>
  <c r="T1170" i="1" s="1"/>
  <c r="S1169" i="1"/>
  <c r="T1169" i="1" s="1"/>
  <c r="S1168" i="1"/>
  <c r="T1168" i="1" s="1"/>
  <c r="S1167" i="1"/>
  <c r="T1167" i="1" s="1"/>
  <c r="S1166" i="1"/>
  <c r="T1166" i="1" s="1"/>
  <c r="S1165" i="1"/>
  <c r="T1165" i="1" s="1"/>
  <c r="S1164" i="1"/>
  <c r="T1164" i="1" s="1"/>
  <c r="S1163" i="1"/>
  <c r="T1163" i="1" s="1"/>
  <c r="S1162" i="1"/>
  <c r="T1162" i="1" s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S1151" i="1"/>
  <c r="T1151" i="1" s="1"/>
  <c r="S1150" i="1"/>
  <c r="T1150" i="1" s="1"/>
  <c r="S1149" i="1"/>
  <c r="T1149" i="1" s="1"/>
  <c r="S1148" i="1"/>
  <c r="T1148" i="1" s="1"/>
  <c r="S1147" i="1"/>
  <c r="T1147" i="1" s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S1123" i="1"/>
  <c r="T1123" i="1" s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S983" i="1"/>
  <c r="T983" i="1" s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S920" i="1"/>
  <c r="T920" i="1" s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S848" i="1"/>
  <c r="T848" i="1" s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1288" i="1"/>
  <c r="T1288" i="1" s="1"/>
  <c r="Q1138" i="1"/>
  <c r="AN1138" i="1" s="1"/>
  <c r="Q1018" i="1"/>
  <c r="AN1018" i="1" s="1"/>
  <c r="Q931" i="1"/>
  <c r="AN931" i="1" s="1"/>
  <c r="N782" i="1"/>
  <c r="AM782" i="1" s="1"/>
  <c r="O782" i="1"/>
  <c r="Q681" i="1"/>
  <c r="AN681" i="1" s="1"/>
  <c r="Q494" i="1"/>
  <c r="AN494" i="1" s="1"/>
  <c r="Q447" i="1"/>
  <c r="AN447" i="1" s="1"/>
  <c r="Q391" i="1"/>
  <c r="AN391" i="1" s="1"/>
  <c r="Q196" i="1"/>
  <c r="AN196" i="1" s="1"/>
  <c r="Q1288" i="1"/>
  <c r="AN1288" i="1" s="1"/>
  <c r="Q1287" i="1"/>
  <c r="AN1287" i="1" s="1"/>
  <c r="Q1286" i="1"/>
  <c r="AN1286" i="1" s="1"/>
  <c r="Q1285" i="1"/>
  <c r="AN1285" i="1" s="1"/>
  <c r="Q1284" i="1"/>
  <c r="AN1284" i="1" s="1"/>
  <c r="Q1283" i="1"/>
  <c r="AN1283" i="1" s="1"/>
  <c r="Q1282" i="1"/>
  <c r="AN1282" i="1" s="1"/>
  <c r="Q1281" i="1"/>
  <c r="AN1281" i="1" s="1"/>
  <c r="Q1280" i="1"/>
  <c r="AN1280" i="1" s="1"/>
  <c r="Q1279" i="1"/>
  <c r="AN1279" i="1" s="1"/>
  <c r="Q1278" i="1"/>
  <c r="AN1278" i="1" s="1"/>
  <c r="Q1277" i="1"/>
  <c r="AN1277" i="1" s="1"/>
  <c r="Q1276" i="1"/>
  <c r="AN1276" i="1" s="1"/>
  <c r="Q1275" i="1"/>
  <c r="AN1275" i="1" s="1"/>
  <c r="Q1274" i="1"/>
  <c r="AN1274" i="1" s="1"/>
  <c r="Q1273" i="1"/>
  <c r="AN1273" i="1" s="1"/>
  <c r="Q1272" i="1"/>
  <c r="AN1272" i="1" s="1"/>
  <c r="Q1271" i="1"/>
  <c r="AN1271" i="1" s="1"/>
  <c r="Q1270" i="1"/>
  <c r="AN1270" i="1" s="1"/>
  <c r="Q1269" i="1"/>
  <c r="AN1269" i="1" s="1"/>
  <c r="Q1268" i="1"/>
  <c r="AN1268" i="1" s="1"/>
  <c r="Q1267" i="1"/>
  <c r="AN1267" i="1" s="1"/>
  <c r="Q1266" i="1"/>
  <c r="AN1266" i="1" s="1"/>
  <c r="Q1265" i="1"/>
  <c r="AN1265" i="1" s="1"/>
  <c r="Q1264" i="1"/>
  <c r="AN1264" i="1" s="1"/>
  <c r="Q1263" i="1"/>
  <c r="AN1263" i="1" s="1"/>
  <c r="Q1262" i="1"/>
  <c r="AN1262" i="1" s="1"/>
  <c r="Q1261" i="1"/>
  <c r="AN1261" i="1" s="1"/>
  <c r="Q1260" i="1"/>
  <c r="AN1260" i="1" s="1"/>
  <c r="Q1259" i="1"/>
  <c r="AN1259" i="1" s="1"/>
  <c r="Q1258" i="1"/>
  <c r="AN1258" i="1" s="1"/>
  <c r="Q1257" i="1"/>
  <c r="AN1257" i="1" s="1"/>
  <c r="Q1256" i="1"/>
  <c r="AN1256" i="1" s="1"/>
  <c r="Q1255" i="1"/>
  <c r="AN1255" i="1" s="1"/>
  <c r="Q1254" i="1"/>
  <c r="AN1254" i="1" s="1"/>
  <c r="Q1253" i="1"/>
  <c r="AN1253" i="1" s="1"/>
  <c r="Q1252" i="1"/>
  <c r="AN1252" i="1" s="1"/>
  <c r="Q1251" i="1"/>
  <c r="AN1251" i="1" s="1"/>
  <c r="Q1250" i="1"/>
  <c r="AN1250" i="1" s="1"/>
  <c r="Q1249" i="1"/>
  <c r="AN1249" i="1" s="1"/>
  <c r="Q1248" i="1"/>
  <c r="AN1248" i="1" s="1"/>
  <c r="Q1247" i="1"/>
  <c r="AN1247" i="1" s="1"/>
  <c r="Q1246" i="1"/>
  <c r="AN1246" i="1" s="1"/>
  <c r="Q1245" i="1"/>
  <c r="AN1245" i="1" s="1"/>
  <c r="Q1244" i="1"/>
  <c r="AN1244" i="1" s="1"/>
  <c r="Q1243" i="1"/>
  <c r="AN1243" i="1" s="1"/>
  <c r="Q1242" i="1"/>
  <c r="AN1242" i="1" s="1"/>
  <c r="Q1241" i="1"/>
  <c r="AN1241" i="1" s="1"/>
  <c r="Q1240" i="1"/>
  <c r="AN1240" i="1" s="1"/>
  <c r="Q1239" i="1"/>
  <c r="AN1239" i="1" s="1"/>
  <c r="Q1238" i="1"/>
  <c r="AN1238" i="1" s="1"/>
  <c r="Q1237" i="1"/>
  <c r="AN1237" i="1" s="1"/>
  <c r="Q1236" i="1"/>
  <c r="AN1236" i="1" s="1"/>
  <c r="Q1235" i="1"/>
  <c r="AN1235" i="1" s="1"/>
  <c r="Q1234" i="1"/>
  <c r="AN1234" i="1" s="1"/>
  <c r="Q1233" i="1"/>
  <c r="AN1233" i="1" s="1"/>
  <c r="Q1232" i="1"/>
  <c r="AN1232" i="1" s="1"/>
  <c r="Q1231" i="1"/>
  <c r="AN1231" i="1" s="1"/>
  <c r="Q1230" i="1"/>
  <c r="AN1230" i="1" s="1"/>
  <c r="Q1229" i="1"/>
  <c r="AN1229" i="1" s="1"/>
  <c r="Q1228" i="1"/>
  <c r="AN1228" i="1" s="1"/>
  <c r="Q1227" i="1"/>
  <c r="AN1227" i="1" s="1"/>
  <c r="Q1226" i="1"/>
  <c r="AN1226" i="1" s="1"/>
  <c r="Q1225" i="1"/>
  <c r="AN1225" i="1" s="1"/>
  <c r="Q1224" i="1"/>
  <c r="AN1224" i="1" s="1"/>
  <c r="Q1223" i="1"/>
  <c r="AN1223" i="1" s="1"/>
  <c r="Q1222" i="1"/>
  <c r="AN1222" i="1" s="1"/>
  <c r="Q1221" i="1"/>
  <c r="AN1221" i="1" s="1"/>
  <c r="Q1220" i="1"/>
  <c r="AN1220" i="1" s="1"/>
  <c r="Q1219" i="1"/>
  <c r="AN1219" i="1" s="1"/>
  <c r="Q1218" i="1"/>
  <c r="AN1218" i="1" s="1"/>
  <c r="Q1217" i="1"/>
  <c r="AN1217" i="1" s="1"/>
  <c r="Q1216" i="1"/>
  <c r="AN1216" i="1" s="1"/>
  <c r="Q1215" i="1"/>
  <c r="AN1215" i="1" s="1"/>
  <c r="Q1214" i="1"/>
  <c r="AN1214" i="1" s="1"/>
  <c r="Q1213" i="1"/>
  <c r="AN1213" i="1" s="1"/>
  <c r="Q1212" i="1"/>
  <c r="AN1212" i="1" s="1"/>
  <c r="Q1211" i="1"/>
  <c r="AN1211" i="1" s="1"/>
  <c r="Q1210" i="1"/>
  <c r="AN1210" i="1" s="1"/>
  <c r="Q1209" i="1"/>
  <c r="AN1209" i="1" s="1"/>
  <c r="Q1208" i="1"/>
  <c r="AN1208" i="1" s="1"/>
  <c r="Q1207" i="1"/>
  <c r="AN1207" i="1" s="1"/>
  <c r="Q1206" i="1"/>
  <c r="AN1206" i="1" s="1"/>
  <c r="Q1205" i="1"/>
  <c r="AN1205" i="1" s="1"/>
  <c r="Q1204" i="1"/>
  <c r="AN1204" i="1" s="1"/>
  <c r="Q1203" i="1"/>
  <c r="AN1203" i="1" s="1"/>
  <c r="Q1202" i="1"/>
  <c r="AN1202" i="1" s="1"/>
  <c r="Q1201" i="1"/>
  <c r="AN1201" i="1" s="1"/>
  <c r="Q1200" i="1"/>
  <c r="AN1200" i="1" s="1"/>
  <c r="Q1199" i="1"/>
  <c r="AN1199" i="1" s="1"/>
  <c r="Q1198" i="1"/>
  <c r="AN1198" i="1" s="1"/>
  <c r="Q1197" i="1"/>
  <c r="AN1197" i="1" s="1"/>
  <c r="Q1196" i="1"/>
  <c r="AN1196" i="1" s="1"/>
  <c r="Q1195" i="1"/>
  <c r="AN1195" i="1" s="1"/>
  <c r="Q1194" i="1"/>
  <c r="AN1194" i="1" s="1"/>
  <c r="Q1193" i="1"/>
  <c r="AN1193" i="1" s="1"/>
  <c r="Q1192" i="1"/>
  <c r="AN1192" i="1" s="1"/>
  <c r="Q1191" i="1"/>
  <c r="AN1191" i="1" s="1"/>
  <c r="Q1190" i="1"/>
  <c r="AN1190" i="1" s="1"/>
  <c r="Q1189" i="1"/>
  <c r="AN1189" i="1" s="1"/>
  <c r="Q1188" i="1"/>
  <c r="AN1188" i="1" s="1"/>
  <c r="Q1187" i="1"/>
  <c r="AN1187" i="1" s="1"/>
  <c r="Q1186" i="1"/>
  <c r="AN1186" i="1" s="1"/>
  <c r="Q1185" i="1"/>
  <c r="AN1185" i="1" s="1"/>
  <c r="Q1184" i="1"/>
  <c r="AN1184" i="1" s="1"/>
  <c r="Q1183" i="1"/>
  <c r="AN1183" i="1" s="1"/>
  <c r="Q1182" i="1"/>
  <c r="AN1182" i="1" s="1"/>
  <c r="Q1181" i="1"/>
  <c r="AN1181" i="1" s="1"/>
  <c r="Q1180" i="1"/>
  <c r="AN1180" i="1" s="1"/>
  <c r="Q1179" i="1"/>
  <c r="AN1179" i="1" s="1"/>
  <c r="Q1178" i="1"/>
  <c r="AN1178" i="1" s="1"/>
  <c r="Q1177" i="1"/>
  <c r="AN1177" i="1" s="1"/>
  <c r="Q1176" i="1"/>
  <c r="AN1176" i="1" s="1"/>
  <c r="Q1175" i="1"/>
  <c r="AN1175" i="1" s="1"/>
  <c r="Q1174" i="1"/>
  <c r="AN1174" i="1" s="1"/>
  <c r="Q1173" i="1"/>
  <c r="AN1173" i="1" s="1"/>
  <c r="Q1172" i="1"/>
  <c r="AN1172" i="1" s="1"/>
  <c r="Q1171" i="1"/>
  <c r="AN1171" i="1" s="1"/>
  <c r="Q1170" i="1"/>
  <c r="AN1170" i="1" s="1"/>
  <c r="Q1169" i="1"/>
  <c r="AN1169" i="1" s="1"/>
  <c r="Q1168" i="1"/>
  <c r="AN1168" i="1" s="1"/>
  <c r="Q1167" i="1"/>
  <c r="AN1167" i="1" s="1"/>
  <c r="Q1166" i="1"/>
  <c r="AN1166" i="1" s="1"/>
  <c r="Q1165" i="1"/>
  <c r="AN1165" i="1" s="1"/>
  <c r="Q1164" i="1"/>
  <c r="AN1164" i="1" s="1"/>
  <c r="Q1163" i="1"/>
  <c r="AN1163" i="1" s="1"/>
  <c r="Q1162" i="1"/>
  <c r="AN1162" i="1" s="1"/>
  <c r="Q1161" i="1"/>
  <c r="AN1161" i="1" s="1"/>
  <c r="Q1160" i="1"/>
  <c r="AN1160" i="1" s="1"/>
  <c r="Q1159" i="1"/>
  <c r="AN1159" i="1" s="1"/>
  <c r="Q1158" i="1"/>
  <c r="AN1158" i="1" s="1"/>
  <c r="Q1157" i="1"/>
  <c r="AN1157" i="1" s="1"/>
  <c r="Q1156" i="1"/>
  <c r="AN1156" i="1" s="1"/>
  <c r="Q1155" i="1"/>
  <c r="AN1155" i="1" s="1"/>
  <c r="Q1154" i="1"/>
  <c r="AN1154" i="1" s="1"/>
  <c r="Q1153" i="1"/>
  <c r="AN1153" i="1" s="1"/>
  <c r="Q1152" i="1"/>
  <c r="AN1152" i="1" s="1"/>
  <c r="Q1151" i="1"/>
  <c r="AN1151" i="1" s="1"/>
  <c r="Q1150" i="1"/>
  <c r="AN1150" i="1" s="1"/>
  <c r="Q1149" i="1"/>
  <c r="AN1149" i="1" s="1"/>
  <c r="Q1148" i="1"/>
  <c r="AN1148" i="1" s="1"/>
  <c r="Q1147" i="1"/>
  <c r="AN1147" i="1" s="1"/>
  <c r="Q1146" i="1"/>
  <c r="AN1146" i="1" s="1"/>
  <c r="Q1145" i="1"/>
  <c r="AN1145" i="1" s="1"/>
  <c r="Q1144" i="1"/>
  <c r="AN1144" i="1" s="1"/>
  <c r="Q1143" i="1"/>
  <c r="AN1143" i="1" s="1"/>
  <c r="Q1142" i="1"/>
  <c r="AN1142" i="1" s="1"/>
  <c r="Q1141" i="1"/>
  <c r="AN1141" i="1" s="1"/>
  <c r="Q1140" i="1"/>
  <c r="AN1140" i="1" s="1"/>
  <c r="Q1139" i="1"/>
  <c r="AN1139" i="1" s="1"/>
  <c r="Q1137" i="1"/>
  <c r="AN1137" i="1" s="1"/>
  <c r="Q1136" i="1"/>
  <c r="AN1136" i="1" s="1"/>
  <c r="Q1135" i="1"/>
  <c r="AN1135" i="1" s="1"/>
  <c r="Q1134" i="1"/>
  <c r="AN1134" i="1" s="1"/>
  <c r="Q1133" i="1"/>
  <c r="AN1133" i="1" s="1"/>
  <c r="Q1132" i="1"/>
  <c r="AN1132" i="1" s="1"/>
  <c r="Q1131" i="1"/>
  <c r="AN1131" i="1" s="1"/>
  <c r="Q1130" i="1"/>
  <c r="AN1130" i="1" s="1"/>
  <c r="Q1129" i="1"/>
  <c r="AN1129" i="1" s="1"/>
  <c r="Q1128" i="1"/>
  <c r="AN1128" i="1" s="1"/>
  <c r="Q1127" i="1"/>
  <c r="AN1127" i="1" s="1"/>
  <c r="Q1126" i="1"/>
  <c r="AN1126" i="1" s="1"/>
  <c r="Q1125" i="1"/>
  <c r="AN1125" i="1" s="1"/>
  <c r="Q1124" i="1"/>
  <c r="AN1124" i="1" s="1"/>
  <c r="Q1123" i="1"/>
  <c r="AN1123" i="1" s="1"/>
  <c r="Q1122" i="1"/>
  <c r="AN1122" i="1" s="1"/>
  <c r="Q1121" i="1"/>
  <c r="AN1121" i="1" s="1"/>
  <c r="Q1120" i="1"/>
  <c r="AN1120" i="1" s="1"/>
  <c r="Q1119" i="1"/>
  <c r="AN1119" i="1" s="1"/>
  <c r="Q1118" i="1"/>
  <c r="AN1118" i="1" s="1"/>
  <c r="Q1117" i="1"/>
  <c r="AN1117" i="1" s="1"/>
  <c r="Q1116" i="1"/>
  <c r="AN1116" i="1" s="1"/>
  <c r="Q1115" i="1"/>
  <c r="AN1115" i="1" s="1"/>
  <c r="Q1114" i="1"/>
  <c r="AN1114" i="1" s="1"/>
  <c r="Q1113" i="1"/>
  <c r="AN1113" i="1" s="1"/>
  <c r="Q1112" i="1"/>
  <c r="AN1112" i="1" s="1"/>
  <c r="Q1111" i="1"/>
  <c r="AN1111" i="1" s="1"/>
  <c r="Q1110" i="1"/>
  <c r="AN1110" i="1" s="1"/>
  <c r="Q1109" i="1"/>
  <c r="AN1109" i="1" s="1"/>
  <c r="Q1108" i="1"/>
  <c r="AN1108" i="1" s="1"/>
  <c r="Q1107" i="1"/>
  <c r="AN1107" i="1" s="1"/>
  <c r="Q1106" i="1"/>
  <c r="AN1106" i="1" s="1"/>
  <c r="Q1105" i="1"/>
  <c r="AN1105" i="1" s="1"/>
  <c r="Q1104" i="1"/>
  <c r="AN1104" i="1" s="1"/>
  <c r="Q1103" i="1"/>
  <c r="AN1103" i="1" s="1"/>
  <c r="Q1102" i="1"/>
  <c r="AN1102" i="1" s="1"/>
  <c r="Q1101" i="1"/>
  <c r="AN1101" i="1" s="1"/>
  <c r="Q1100" i="1"/>
  <c r="AN1100" i="1" s="1"/>
  <c r="Q1099" i="1"/>
  <c r="AN1099" i="1" s="1"/>
  <c r="Q1098" i="1"/>
  <c r="AN1098" i="1" s="1"/>
  <c r="Q1097" i="1"/>
  <c r="AN1097" i="1" s="1"/>
  <c r="Q1096" i="1"/>
  <c r="AN1096" i="1" s="1"/>
  <c r="Q1095" i="1"/>
  <c r="AN1095" i="1" s="1"/>
  <c r="Q1094" i="1"/>
  <c r="AN1094" i="1" s="1"/>
  <c r="Q1093" i="1"/>
  <c r="AN1093" i="1" s="1"/>
  <c r="Q1092" i="1"/>
  <c r="AN1092" i="1" s="1"/>
  <c r="Q1091" i="1"/>
  <c r="AN1091" i="1" s="1"/>
  <c r="Q1090" i="1"/>
  <c r="AN1090" i="1" s="1"/>
  <c r="Q1089" i="1"/>
  <c r="AN1089" i="1" s="1"/>
  <c r="Q1088" i="1"/>
  <c r="AN1088" i="1" s="1"/>
  <c r="Q1087" i="1"/>
  <c r="AN1087" i="1" s="1"/>
  <c r="Q1086" i="1"/>
  <c r="AN1086" i="1" s="1"/>
  <c r="Q1085" i="1"/>
  <c r="AN1085" i="1" s="1"/>
  <c r="Q1084" i="1"/>
  <c r="AN1084" i="1" s="1"/>
  <c r="Q1083" i="1"/>
  <c r="AN1083" i="1" s="1"/>
  <c r="Q1082" i="1"/>
  <c r="AN1082" i="1" s="1"/>
  <c r="Q1081" i="1"/>
  <c r="AN1081" i="1" s="1"/>
  <c r="Q1080" i="1"/>
  <c r="AN1080" i="1" s="1"/>
  <c r="Q1079" i="1"/>
  <c r="AN1079" i="1" s="1"/>
  <c r="Q1078" i="1"/>
  <c r="AN1078" i="1" s="1"/>
  <c r="Q1077" i="1"/>
  <c r="AN1077" i="1" s="1"/>
  <c r="Q1076" i="1"/>
  <c r="AN1076" i="1" s="1"/>
  <c r="Q1075" i="1"/>
  <c r="AN1075" i="1" s="1"/>
  <c r="Q1074" i="1"/>
  <c r="AN1074" i="1" s="1"/>
  <c r="Q1073" i="1"/>
  <c r="AN1073" i="1" s="1"/>
  <c r="Q1072" i="1"/>
  <c r="AN1072" i="1" s="1"/>
  <c r="Q1071" i="1"/>
  <c r="AN1071" i="1" s="1"/>
  <c r="Q1070" i="1"/>
  <c r="AN1070" i="1" s="1"/>
  <c r="Q1069" i="1"/>
  <c r="AN1069" i="1" s="1"/>
  <c r="Q1068" i="1"/>
  <c r="AN1068" i="1" s="1"/>
  <c r="Q1067" i="1"/>
  <c r="AN1067" i="1" s="1"/>
  <c r="Q1066" i="1"/>
  <c r="AN1066" i="1" s="1"/>
  <c r="Q1065" i="1"/>
  <c r="AN1065" i="1" s="1"/>
  <c r="Q1064" i="1"/>
  <c r="AN1064" i="1" s="1"/>
  <c r="Q1063" i="1"/>
  <c r="AN1063" i="1" s="1"/>
  <c r="Q1062" i="1"/>
  <c r="AN1062" i="1" s="1"/>
  <c r="Q1061" i="1"/>
  <c r="AN1061" i="1" s="1"/>
  <c r="Q1060" i="1"/>
  <c r="AN1060" i="1" s="1"/>
  <c r="Q1059" i="1"/>
  <c r="AN1059" i="1" s="1"/>
  <c r="Q1058" i="1"/>
  <c r="AN1058" i="1" s="1"/>
  <c r="Q1057" i="1"/>
  <c r="AN1057" i="1" s="1"/>
  <c r="Q1056" i="1"/>
  <c r="AN1056" i="1" s="1"/>
  <c r="Q1055" i="1"/>
  <c r="AN1055" i="1" s="1"/>
  <c r="Q1054" i="1"/>
  <c r="AN1054" i="1" s="1"/>
  <c r="Q1053" i="1"/>
  <c r="AN1053" i="1" s="1"/>
  <c r="Q1052" i="1"/>
  <c r="AN1052" i="1" s="1"/>
  <c r="Q1051" i="1"/>
  <c r="AN1051" i="1" s="1"/>
  <c r="Q1050" i="1"/>
  <c r="AN1050" i="1" s="1"/>
  <c r="Q1049" i="1"/>
  <c r="AN1049" i="1" s="1"/>
  <c r="Q1048" i="1"/>
  <c r="AN1048" i="1" s="1"/>
  <c r="Q1047" i="1"/>
  <c r="AN1047" i="1" s="1"/>
  <c r="Q1046" i="1"/>
  <c r="AN1046" i="1" s="1"/>
  <c r="Q1045" i="1"/>
  <c r="AN1045" i="1" s="1"/>
  <c r="Q1044" i="1"/>
  <c r="AN1044" i="1" s="1"/>
  <c r="Q1043" i="1"/>
  <c r="AN1043" i="1" s="1"/>
  <c r="Q1042" i="1"/>
  <c r="AN1042" i="1" s="1"/>
  <c r="Q1041" i="1"/>
  <c r="AN1041" i="1" s="1"/>
  <c r="Q1040" i="1"/>
  <c r="AN1040" i="1" s="1"/>
  <c r="Q1039" i="1"/>
  <c r="AN1039" i="1" s="1"/>
  <c r="Q1038" i="1"/>
  <c r="AN1038" i="1" s="1"/>
  <c r="Q1037" i="1"/>
  <c r="AN1037" i="1" s="1"/>
  <c r="Q1036" i="1"/>
  <c r="AN1036" i="1" s="1"/>
  <c r="Q1035" i="1"/>
  <c r="AN1035" i="1" s="1"/>
  <c r="Q1034" i="1"/>
  <c r="AN1034" i="1" s="1"/>
  <c r="Q1033" i="1"/>
  <c r="AN1033" i="1" s="1"/>
  <c r="Q1032" i="1"/>
  <c r="AN1032" i="1" s="1"/>
  <c r="Q1031" i="1"/>
  <c r="AN1031" i="1" s="1"/>
  <c r="Q1030" i="1"/>
  <c r="AN1030" i="1" s="1"/>
  <c r="Q1029" i="1"/>
  <c r="AN1029" i="1" s="1"/>
  <c r="Q1028" i="1"/>
  <c r="AN1028" i="1" s="1"/>
  <c r="Q1027" i="1"/>
  <c r="AN1027" i="1" s="1"/>
  <c r="Q1026" i="1"/>
  <c r="AN1026" i="1" s="1"/>
  <c r="Q1025" i="1"/>
  <c r="AN1025" i="1" s="1"/>
  <c r="Q1024" i="1"/>
  <c r="AN1024" i="1" s="1"/>
  <c r="Q1023" i="1"/>
  <c r="AN1023" i="1" s="1"/>
  <c r="Q1022" i="1"/>
  <c r="AN1022" i="1" s="1"/>
  <c r="Q1021" i="1"/>
  <c r="AN1021" i="1" s="1"/>
  <c r="Q1020" i="1"/>
  <c r="AN1020" i="1" s="1"/>
  <c r="Q1019" i="1"/>
  <c r="AN1019" i="1" s="1"/>
  <c r="Q1017" i="1"/>
  <c r="AN1017" i="1" s="1"/>
  <c r="Q1016" i="1"/>
  <c r="AN1016" i="1" s="1"/>
  <c r="Q1015" i="1"/>
  <c r="AN1015" i="1" s="1"/>
  <c r="Q1014" i="1"/>
  <c r="AN1014" i="1" s="1"/>
  <c r="Q1013" i="1"/>
  <c r="AN1013" i="1" s="1"/>
  <c r="Q1012" i="1"/>
  <c r="AN1012" i="1" s="1"/>
  <c r="Q1011" i="1"/>
  <c r="AN1011" i="1" s="1"/>
  <c r="Q1010" i="1"/>
  <c r="AN1010" i="1" s="1"/>
  <c r="Q1009" i="1"/>
  <c r="AN1009" i="1" s="1"/>
  <c r="Q1008" i="1"/>
  <c r="AN1008" i="1" s="1"/>
  <c r="Q1007" i="1"/>
  <c r="AN1007" i="1" s="1"/>
  <c r="Q1006" i="1"/>
  <c r="AN1006" i="1" s="1"/>
  <c r="Q1005" i="1"/>
  <c r="AN1005" i="1" s="1"/>
  <c r="Q1004" i="1"/>
  <c r="AN1004" i="1" s="1"/>
  <c r="Q1003" i="1"/>
  <c r="AN1003" i="1" s="1"/>
  <c r="Q1002" i="1"/>
  <c r="AN1002" i="1" s="1"/>
  <c r="Q1001" i="1"/>
  <c r="AN1001" i="1" s="1"/>
  <c r="Q1000" i="1"/>
  <c r="AN1000" i="1" s="1"/>
  <c r="Q999" i="1"/>
  <c r="AN999" i="1" s="1"/>
  <c r="Q998" i="1"/>
  <c r="AN998" i="1" s="1"/>
  <c r="Q997" i="1"/>
  <c r="AN997" i="1" s="1"/>
  <c r="Q996" i="1"/>
  <c r="AN996" i="1" s="1"/>
  <c r="Q995" i="1"/>
  <c r="AN995" i="1" s="1"/>
  <c r="Q994" i="1"/>
  <c r="AN994" i="1" s="1"/>
  <c r="Q993" i="1"/>
  <c r="AN993" i="1" s="1"/>
  <c r="Q992" i="1"/>
  <c r="AN992" i="1" s="1"/>
  <c r="Q991" i="1"/>
  <c r="AN991" i="1" s="1"/>
  <c r="Q990" i="1"/>
  <c r="AN990" i="1" s="1"/>
  <c r="Q989" i="1"/>
  <c r="AN989" i="1" s="1"/>
  <c r="Q988" i="1"/>
  <c r="AN988" i="1" s="1"/>
  <c r="Q987" i="1"/>
  <c r="AN987" i="1" s="1"/>
  <c r="Q986" i="1"/>
  <c r="AN986" i="1" s="1"/>
  <c r="Q985" i="1"/>
  <c r="AN985" i="1" s="1"/>
  <c r="Q984" i="1"/>
  <c r="AN984" i="1" s="1"/>
  <c r="Q983" i="1"/>
  <c r="AN983" i="1" s="1"/>
  <c r="Q982" i="1"/>
  <c r="AN982" i="1" s="1"/>
  <c r="Q981" i="1"/>
  <c r="AN981" i="1" s="1"/>
  <c r="Q980" i="1"/>
  <c r="AN980" i="1" s="1"/>
  <c r="Q979" i="1"/>
  <c r="AN979" i="1" s="1"/>
  <c r="Q978" i="1"/>
  <c r="AN978" i="1" s="1"/>
  <c r="Q977" i="1"/>
  <c r="AN977" i="1" s="1"/>
  <c r="Q976" i="1"/>
  <c r="AN976" i="1" s="1"/>
  <c r="Q975" i="1"/>
  <c r="AN975" i="1" s="1"/>
  <c r="Q974" i="1"/>
  <c r="AN974" i="1" s="1"/>
  <c r="Q973" i="1"/>
  <c r="AN973" i="1" s="1"/>
  <c r="Q972" i="1"/>
  <c r="AN972" i="1" s="1"/>
  <c r="Q971" i="1"/>
  <c r="AN971" i="1" s="1"/>
  <c r="Q970" i="1"/>
  <c r="AN970" i="1" s="1"/>
  <c r="Q969" i="1"/>
  <c r="AN969" i="1" s="1"/>
  <c r="Q968" i="1"/>
  <c r="AN968" i="1" s="1"/>
  <c r="Q967" i="1"/>
  <c r="AN967" i="1" s="1"/>
  <c r="Q966" i="1"/>
  <c r="AN966" i="1" s="1"/>
  <c r="Q965" i="1"/>
  <c r="AN965" i="1" s="1"/>
  <c r="Q964" i="1"/>
  <c r="AN964" i="1" s="1"/>
  <c r="Q963" i="1"/>
  <c r="AN963" i="1" s="1"/>
  <c r="Q962" i="1"/>
  <c r="AN962" i="1" s="1"/>
  <c r="Q961" i="1"/>
  <c r="AN961" i="1" s="1"/>
  <c r="Q960" i="1"/>
  <c r="AN960" i="1" s="1"/>
  <c r="Q959" i="1"/>
  <c r="AN959" i="1" s="1"/>
  <c r="Q958" i="1"/>
  <c r="AN958" i="1" s="1"/>
  <c r="Q957" i="1"/>
  <c r="AN957" i="1" s="1"/>
  <c r="Q956" i="1"/>
  <c r="AN956" i="1" s="1"/>
  <c r="Q955" i="1"/>
  <c r="AN955" i="1" s="1"/>
  <c r="Q954" i="1"/>
  <c r="AN954" i="1" s="1"/>
  <c r="Q953" i="1"/>
  <c r="AN953" i="1" s="1"/>
  <c r="Q952" i="1"/>
  <c r="AN952" i="1" s="1"/>
  <c r="Q951" i="1"/>
  <c r="AN951" i="1" s="1"/>
  <c r="Q950" i="1"/>
  <c r="AN950" i="1" s="1"/>
  <c r="Q949" i="1"/>
  <c r="AN949" i="1" s="1"/>
  <c r="Q948" i="1"/>
  <c r="AN948" i="1" s="1"/>
  <c r="Q947" i="1"/>
  <c r="AN947" i="1" s="1"/>
  <c r="Q946" i="1"/>
  <c r="AN946" i="1" s="1"/>
  <c r="Q945" i="1"/>
  <c r="AN945" i="1" s="1"/>
  <c r="Q944" i="1"/>
  <c r="AN944" i="1" s="1"/>
  <c r="Q943" i="1"/>
  <c r="AN943" i="1" s="1"/>
  <c r="Q942" i="1"/>
  <c r="AN942" i="1" s="1"/>
  <c r="Q941" i="1"/>
  <c r="AN941" i="1" s="1"/>
  <c r="Q940" i="1"/>
  <c r="AN940" i="1" s="1"/>
  <c r="Q939" i="1"/>
  <c r="AN939" i="1" s="1"/>
  <c r="Q938" i="1"/>
  <c r="AN938" i="1" s="1"/>
  <c r="Q937" i="1"/>
  <c r="AN937" i="1" s="1"/>
  <c r="Q936" i="1"/>
  <c r="AN936" i="1" s="1"/>
  <c r="Q935" i="1"/>
  <c r="AN935" i="1" s="1"/>
  <c r="Q934" i="1"/>
  <c r="AN934" i="1" s="1"/>
  <c r="Q933" i="1"/>
  <c r="AN933" i="1" s="1"/>
  <c r="Q932" i="1"/>
  <c r="AN932" i="1" s="1"/>
  <c r="Q930" i="1"/>
  <c r="AN930" i="1" s="1"/>
  <c r="Q929" i="1"/>
  <c r="AN929" i="1" s="1"/>
  <c r="Q928" i="1"/>
  <c r="AN928" i="1" s="1"/>
  <c r="Q927" i="1"/>
  <c r="AN927" i="1" s="1"/>
  <c r="Q926" i="1"/>
  <c r="AN926" i="1" s="1"/>
  <c r="Q925" i="1"/>
  <c r="AN925" i="1" s="1"/>
  <c r="Q924" i="1"/>
  <c r="AN924" i="1" s="1"/>
  <c r="Q923" i="1"/>
  <c r="AN923" i="1" s="1"/>
  <c r="Q922" i="1"/>
  <c r="AN922" i="1" s="1"/>
  <c r="Q921" i="1"/>
  <c r="AN921" i="1" s="1"/>
  <c r="Q920" i="1"/>
  <c r="AN920" i="1" s="1"/>
  <c r="Q919" i="1"/>
  <c r="AN919" i="1" s="1"/>
  <c r="Q918" i="1"/>
  <c r="AN918" i="1" s="1"/>
  <c r="Q917" i="1"/>
  <c r="AN917" i="1" s="1"/>
  <c r="Q916" i="1"/>
  <c r="AN916" i="1" s="1"/>
  <c r="Q915" i="1"/>
  <c r="AN915" i="1" s="1"/>
  <c r="Q914" i="1"/>
  <c r="AN914" i="1" s="1"/>
  <c r="Q913" i="1"/>
  <c r="AN913" i="1" s="1"/>
  <c r="Q912" i="1"/>
  <c r="AN912" i="1" s="1"/>
  <c r="Q911" i="1"/>
  <c r="AN911" i="1" s="1"/>
  <c r="Q910" i="1"/>
  <c r="AN910" i="1" s="1"/>
  <c r="Q909" i="1"/>
  <c r="AN909" i="1" s="1"/>
  <c r="Q908" i="1"/>
  <c r="AN908" i="1" s="1"/>
  <c r="Q907" i="1"/>
  <c r="AN907" i="1" s="1"/>
  <c r="Q906" i="1"/>
  <c r="AN906" i="1" s="1"/>
  <c r="Q905" i="1"/>
  <c r="AN905" i="1" s="1"/>
  <c r="Q904" i="1"/>
  <c r="AN904" i="1" s="1"/>
  <c r="Q903" i="1"/>
  <c r="AN903" i="1" s="1"/>
  <c r="Q902" i="1"/>
  <c r="AN902" i="1" s="1"/>
  <c r="Q901" i="1"/>
  <c r="AN901" i="1" s="1"/>
  <c r="Q900" i="1"/>
  <c r="AN900" i="1" s="1"/>
  <c r="Q899" i="1"/>
  <c r="AN899" i="1" s="1"/>
  <c r="Q898" i="1"/>
  <c r="AN898" i="1" s="1"/>
  <c r="Q897" i="1"/>
  <c r="AN897" i="1" s="1"/>
  <c r="Q896" i="1"/>
  <c r="AN896" i="1" s="1"/>
  <c r="Q895" i="1"/>
  <c r="AN895" i="1" s="1"/>
  <c r="Q894" i="1"/>
  <c r="AN894" i="1" s="1"/>
  <c r="Q893" i="1"/>
  <c r="AN893" i="1" s="1"/>
  <c r="Q892" i="1"/>
  <c r="AN892" i="1" s="1"/>
  <c r="Q891" i="1"/>
  <c r="AN891" i="1" s="1"/>
  <c r="Q890" i="1"/>
  <c r="AN890" i="1" s="1"/>
  <c r="Q889" i="1"/>
  <c r="AN889" i="1" s="1"/>
  <c r="Q888" i="1"/>
  <c r="AN888" i="1" s="1"/>
  <c r="Q887" i="1"/>
  <c r="AN887" i="1" s="1"/>
  <c r="Q886" i="1"/>
  <c r="AN886" i="1" s="1"/>
  <c r="Q885" i="1"/>
  <c r="AN885" i="1" s="1"/>
  <c r="Q884" i="1"/>
  <c r="AN884" i="1" s="1"/>
  <c r="Q883" i="1"/>
  <c r="AN883" i="1" s="1"/>
  <c r="Q882" i="1"/>
  <c r="AN882" i="1" s="1"/>
  <c r="Q881" i="1"/>
  <c r="AN881" i="1" s="1"/>
  <c r="Q880" i="1"/>
  <c r="AN880" i="1" s="1"/>
  <c r="Q879" i="1"/>
  <c r="AN879" i="1" s="1"/>
  <c r="Q878" i="1"/>
  <c r="AN878" i="1" s="1"/>
  <c r="Q877" i="1"/>
  <c r="AN877" i="1" s="1"/>
  <c r="Q876" i="1"/>
  <c r="AN876" i="1" s="1"/>
  <c r="Q875" i="1"/>
  <c r="AN875" i="1" s="1"/>
  <c r="Q874" i="1"/>
  <c r="AN874" i="1" s="1"/>
  <c r="Q873" i="1"/>
  <c r="AN873" i="1" s="1"/>
  <c r="Q872" i="1"/>
  <c r="AN872" i="1" s="1"/>
  <c r="Q871" i="1"/>
  <c r="AN871" i="1" s="1"/>
  <c r="Q870" i="1"/>
  <c r="AN870" i="1" s="1"/>
  <c r="Q869" i="1"/>
  <c r="AN869" i="1" s="1"/>
  <c r="Q868" i="1"/>
  <c r="AN868" i="1" s="1"/>
  <c r="Q867" i="1"/>
  <c r="AN867" i="1" s="1"/>
  <c r="Q866" i="1"/>
  <c r="AN866" i="1" s="1"/>
  <c r="Q865" i="1"/>
  <c r="AN865" i="1" s="1"/>
  <c r="Q864" i="1"/>
  <c r="AN864" i="1" s="1"/>
  <c r="Q863" i="1"/>
  <c r="AN863" i="1" s="1"/>
  <c r="Q862" i="1"/>
  <c r="AN862" i="1" s="1"/>
  <c r="Q861" i="1"/>
  <c r="AN861" i="1" s="1"/>
  <c r="Q860" i="1"/>
  <c r="AN860" i="1" s="1"/>
  <c r="Q859" i="1"/>
  <c r="AN859" i="1" s="1"/>
  <c r="Q858" i="1"/>
  <c r="AN858" i="1" s="1"/>
  <c r="Q857" i="1"/>
  <c r="AN857" i="1" s="1"/>
  <c r="Q856" i="1"/>
  <c r="AN856" i="1" s="1"/>
  <c r="Q855" i="1"/>
  <c r="AN855" i="1" s="1"/>
  <c r="Q854" i="1"/>
  <c r="AN854" i="1" s="1"/>
  <c r="Q853" i="1"/>
  <c r="AN853" i="1" s="1"/>
  <c r="Q852" i="1"/>
  <c r="AN852" i="1" s="1"/>
  <c r="Q851" i="1"/>
  <c r="AN851" i="1" s="1"/>
  <c r="Q850" i="1"/>
  <c r="AN850" i="1" s="1"/>
  <c r="Q849" i="1"/>
  <c r="AN849" i="1" s="1"/>
  <c r="Q848" i="1"/>
  <c r="AN848" i="1" s="1"/>
  <c r="Q847" i="1"/>
  <c r="AN847" i="1" s="1"/>
  <c r="Q846" i="1"/>
  <c r="AN846" i="1" s="1"/>
  <c r="Q845" i="1"/>
  <c r="AN845" i="1" s="1"/>
  <c r="Q844" i="1"/>
  <c r="AN844" i="1" s="1"/>
  <c r="Q843" i="1"/>
  <c r="AN843" i="1" s="1"/>
  <c r="Q842" i="1"/>
  <c r="AN842" i="1" s="1"/>
  <c r="Q841" i="1"/>
  <c r="AN841" i="1" s="1"/>
  <c r="Q840" i="1"/>
  <c r="AN840" i="1" s="1"/>
  <c r="Q839" i="1"/>
  <c r="AN839" i="1" s="1"/>
  <c r="Q838" i="1"/>
  <c r="AN838" i="1" s="1"/>
  <c r="Q837" i="1"/>
  <c r="AN837" i="1" s="1"/>
  <c r="Q836" i="1"/>
  <c r="AN836" i="1" s="1"/>
  <c r="Q835" i="1"/>
  <c r="AN835" i="1" s="1"/>
  <c r="Q834" i="1"/>
  <c r="AN834" i="1" s="1"/>
  <c r="Q833" i="1"/>
  <c r="AN833" i="1" s="1"/>
  <c r="Q832" i="1"/>
  <c r="AN832" i="1" s="1"/>
  <c r="Q831" i="1"/>
  <c r="AN831" i="1" s="1"/>
  <c r="Q830" i="1"/>
  <c r="AN830" i="1" s="1"/>
  <c r="Q829" i="1"/>
  <c r="AN829" i="1" s="1"/>
  <c r="Q828" i="1"/>
  <c r="AN828" i="1" s="1"/>
  <c r="Q827" i="1"/>
  <c r="AN827" i="1" s="1"/>
  <c r="Q826" i="1"/>
  <c r="AN826" i="1" s="1"/>
  <c r="Q825" i="1"/>
  <c r="AN825" i="1" s="1"/>
  <c r="Q824" i="1"/>
  <c r="AN824" i="1" s="1"/>
  <c r="Q823" i="1"/>
  <c r="AN823" i="1" s="1"/>
  <c r="Q822" i="1"/>
  <c r="AN822" i="1" s="1"/>
  <c r="Q821" i="1"/>
  <c r="AN821" i="1" s="1"/>
  <c r="Q820" i="1"/>
  <c r="AN820" i="1" s="1"/>
  <c r="Q819" i="1"/>
  <c r="AN819" i="1" s="1"/>
  <c r="Q818" i="1"/>
  <c r="AN818" i="1" s="1"/>
  <c r="Q817" i="1"/>
  <c r="AN817" i="1" s="1"/>
  <c r="Q816" i="1"/>
  <c r="AN816" i="1" s="1"/>
  <c r="Q815" i="1"/>
  <c r="AN815" i="1" s="1"/>
  <c r="Q814" i="1"/>
  <c r="AN814" i="1" s="1"/>
  <c r="Q813" i="1"/>
  <c r="AN813" i="1" s="1"/>
  <c r="Q812" i="1"/>
  <c r="AN812" i="1" s="1"/>
  <c r="Q811" i="1"/>
  <c r="AN811" i="1" s="1"/>
  <c r="Q810" i="1"/>
  <c r="AN810" i="1" s="1"/>
  <c r="Q809" i="1"/>
  <c r="AN809" i="1" s="1"/>
  <c r="Q808" i="1"/>
  <c r="AN808" i="1" s="1"/>
  <c r="Q807" i="1"/>
  <c r="AN807" i="1" s="1"/>
  <c r="Q806" i="1"/>
  <c r="AN806" i="1" s="1"/>
  <c r="Q805" i="1"/>
  <c r="AN805" i="1" s="1"/>
  <c r="Q804" i="1"/>
  <c r="AN804" i="1" s="1"/>
  <c r="Q803" i="1"/>
  <c r="AN803" i="1" s="1"/>
  <c r="Q802" i="1"/>
  <c r="AN802" i="1" s="1"/>
  <c r="Q801" i="1"/>
  <c r="AN801" i="1" s="1"/>
  <c r="Q800" i="1"/>
  <c r="AN800" i="1" s="1"/>
  <c r="Q799" i="1"/>
  <c r="AN799" i="1" s="1"/>
  <c r="Q798" i="1"/>
  <c r="AN798" i="1" s="1"/>
  <c r="Q797" i="1"/>
  <c r="AN797" i="1" s="1"/>
  <c r="Q796" i="1"/>
  <c r="AN796" i="1" s="1"/>
  <c r="Q795" i="1"/>
  <c r="AN795" i="1" s="1"/>
  <c r="Q794" i="1"/>
  <c r="AN794" i="1" s="1"/>
  <c r="Q793" i="1"/>
  <c r="AN793" i="1" s="1"/>
  <c r="Q792" i="1"/>
  <c r="AN792" i="1" s="1"/>
  <c r="Q791" i="1"/>
  <c r="AN791" i="1" s="1"/>
  <c r="Q790" i="1"/>
  <c r="AN790" i="1" s="1"/>
  <c r="Q789" i="1"/>
  <c r="AN789" i="1" s="1"/>
  <c r="Q788" i="1"/>
  <c r="AN788" i="1" s="1"/>
  <c r="Q787" i="1"/>
  <c r="AN787" i="1" s="1"/>
  <c r="Q786" i="1"/>
  <c r="AN786" i="1" s="1"/>
  <c r="Q785" i="1"/>
  <c r="AN785" i="1" s="1"/>
  <c r="Q784" i="1"/>
  <c r="AN784" i="1" s="1"/>
  <c r="Q783" i="1"/>
  <c r="AN783" i="1" s="1"/>
  <c r="Q782" i="1"/>
  <c r="AN782" i="1" s="1"/>
  <c r="Q781" i="1"/>
  <c r="AN781" i="1" s="1"/>
  <c r="Q780" i="1"/>
  <c r="AN780" i="1" s="1"/>
  <c r="Q779" i="1"/>
  <c r="AN779" i="1" s="1"/>
  <c r="Q778" i="1"/>
  <c r="AN778" i="1" s="1"/>
  <c r="Q777" i="1"/>
  <c r="AN777" i="1" s="1"/>
  <c r="Q776" i="1"/>
  <c r="AN776" i="1" s="1"/>
  <c r="Q775" i="1"/>
  <c r="AN775" i="1" s="1"/>
  <c r="Q774" i="1"/>
  <c r="AN774" i="1" s="1"/>
  <c r="Q773" i="1"/>
  <c r="AN773" i="1" s="1"/>
  <c r="Q772" i="1"/>
  <c r="AN772" i="1" s="1"/>
  <c r="Q771" i="1"/>
  <c r="AN771" i="1" s="1"/>
  <c r="Q770" i="1"/>
  <c r="AN770" i="1" s="1"/>
  <c r="Q769" i="1"/>
  <c r="AN769" i="1" s="1"/>
  <c r="Q768" i="1"/>
  <c r="AN768" i="1" s="1"/>
  <c r="Q767" i="1"/>
  <c r="AN767" i="1" s="1"/>
  <c r="Q766" i="1"/>
  <c r="AN766" i="1" s="1"/>
  <c r="Q765" i="1"/>
  <c r="AN765" i="1" s="1"/>
  <c r="Q764" i="1"/>
  <c r="AN764" i="1" s="1"/>
  <c r="Q763" i="1"/>
  <c r="AN763" i="1" s="1"/>
  <c r="Q762" i="1"/>
  <c r="AN762" i="1" s="1"/>
  <c r="Q761" i="1"/>
  <c r="AN761" i="1" s="1"/>
  <c r="Q760" i="1"/>
  <c r="AN760" i="1" s="1"/>
  <c r="Q759" i="1"/>
  <c r="AN759" i="1" s="1"/>
  <c r="Q758" i="1"/>
  <c r="AN758" i="1" s="1"/>
  <c r="Q757" i="1"/>
  <c r="AN757" i="1" s="1"/>
  <c r="Q756" i="1"/>
  <c r="AN756" i="1" s="1"/>
  <c r="Q755" i="1"/>
  <c r="AN755" i="1" s="1"/>
  <c r="Q754" i="1"/>
  <c r="AN754" i="1" s="1"/>
  <c r="Q753" i="1"/>
  <c r="AN753" i="1" s="1"/>
  <c r="Q752" i="1"/>
  <c r="AN752" i="1" s="1"/>
  <c r="Q751" i="1"/>
  <c r="AN751" i="1" s="1"/>
  <c r="Q750" i="1"/>
  <c r="AN750" i="1" s="1"/>
  <c r="Q749" i="1"/>
  <c r="AN749" i="1" s="1"/>
  <c r="Q748" i="1"/>
  <c r="AN748" i="1" s="1"/>
  <c r="Q747" i="1"/>
  <c r="AN747" i="1" s="1"/>
  <c r="Q746" i="1"/>
  <c r="AN746" i="1" s="1"/>
  <c r="Q745" i="1"/>
  <c r="AN745" i="1" s="1"/>
  <c r="Q744" i="1"/>
  <c r="AN744" i="1" s="1"/>
  <c r="Q743" i="1"/>
  <c r="AN743" i="1" s="1"/>
  <c r="Q742" i="1"/>
  <c r="AN742" i="1" s="1"/>
  <c r="Q741" i="1"/>
  <c r="AN741" i="1" s="1"/>
  <c r="Q740" i="1"/>
  <c r="AN740" i="1" s="1"/>
  <c r="Q739" i="1"/>
  <c r="AN739" i="1" s="1"/>
  <c r="Q738" i="1"/>
  <c r="AN738" i="1" s="1"/>
  <c r="Q737" i="1"/>
  <c r="AN737" i="1" s="1"/>
  <c r="Q736" i="1"/>
  <c r="AN736" i="1" s="1"/>
  <c r="Q735" i="1"/>
  <c r="AN735" i="1" s="1"/>
  <c r="Q734" i="1"/>
  <c r="AN734" i="1" s="1"/>
  <c r="Q733" i="1"/>
  <c r="AN733" i="1" s="1"/>
  <c r="Q732" i="1"/>
  <c r="AN732" i="1" s="1"/>
  <c r="Q731" i="1"/>
  <c r="AN731" i="1" s="1"/>
  <c r="Q730" i="1"/>
  <c r="AN730" i="1" s="1"/>
  <c r="Q729" i="1"/>
  <c r="AN729" i="1" s="1"/>
  <c r="Q728" i="1"/>
  <c r="AN728" i="1" s="1"/>
  <c r="Q727" i="1"/>
  <c r="AN727" i="1" s="1"/>
  <c r="Q726" i="1"/>
  <c r="AN726" i="1" s="1"/>
  <c r="Q725" i="1"/>
  <c r="AN725" i="1" s="1"/>
  <c r="Q724" i="1"/>
  <c r="AN724" i="1" s="1"/>
  <c r="Q723" i="1"/>
  <c r="AN723" i="1" s="1"/>
  <c r="Q722" i="1"/>
  <c r="AN722" i="1" s="1"/>
  <c r="Q721" i="1"/>
  <c r="AN721" i="1" s="1"/>
  <c r="Q720" i="1"/>
  <c r="AN720" i="1" s="1"/>
  <c r="Q719" i="1"/>
  <c r="AN719" i="1" s="1"/>
  <c r="Q718" i="1"/>
  <c r="AN718" i="1" s="1"/>
  <c r="Q717" i="1"/>
  <c r="AN717" i="1" s="1"/>
  <c r="Q716" i="1"/>
  <c r="AN716" i="1" s="1"/>
  <c r="Q715" i="1"/>
  <c r="AN715" i="1" s="1"/>
  <c r="Q714" i="1"/>
  <c r="AN714" i="1" s="1"/>
  <c r="Q713" i="1"/>
  <c r="AN713" i="1" s="1"/>
  <c r="Q712" i="1"/>
  <c r="AN712" i="1" s="1"/>
  <c r="Q711" i="1"/>
  <c r="AN711" i="1" s="1"/>
  <c r="Q710" i="1"/>
  <c r="AN710" i="1" s="1"/>
  <c r="Q709" i="1"/>
  <c r="AN709" i="1" s="1"/>
  <c r="Q708" i="1"/>
  <c r="AN708" i="1" s="1"/>
  <c r="Q707" i="1"/>
  <c r="AN707" i="1" s="1"/>
  <c r="Q706" i="1"/>
  <c r="AN706" i="1" s="1"/>
  <c r="Q705" i="1"/>
  <c r="AN705" i="1" s="1"/>
  <c r="Q704" i="1"/>
  <c r="AN704" i="1" s="1"/>
  <c r="Q703" i="1"/>
  <c r="AN703" i="1" s="1"/>
  <c r="Q702" i="1"/>
  <c r="AN702" i="1" s="1"/>
  <c r="Q701" i="1"/>
  <c r="AN701" i="1" s="1"/>
  <c r="Q700" i="1"/>
  <c r="AN700" i="1" s="1"/>
  <c r="Q699" i="1"/>
  <c r="AN699" i="1" s="1"/>
  <c r="Q698" i="1"/>
  <c r="AN698" i="1" s="1"/>
  <c r="Q697" i="1"/>
  <c r="AN697" i="1" s="1"/>
  <c r="Q696" i="1"/>
  <c r="AN696" i="1" s="1"/>
  <c r="Q695" i="1"/>
  <c r="AN695" i="1" s="1"/>
  <c r="Q694" i="1"/>
  <c r="AN694" i="1" s="1"/>
  <c r="Q693" i="1"/>
  <c r="AN693" i="1" s="1"/>
  <c r="Q692" i="1"/>
  <c r="AN692" i="1" s="1"/>
  <c r="Q691" i="1"/>
  <c r="AN691" i="1" s="1"/>
  <c r="Q690" i="1"/>
  <c r="AN690" i="1" s="1"/>
  <c r="Q689" i="1"/>
  <c r="AN689" i="1" s="1"/>
  <c r="Q688" i="1"/>
  <c r="AN688" i="1" s="1"/>
  <c r="Q687" i="1"/>
  <c r="AN687" i="1" s="1"/>
  <c r="Q686" i="1"/>
  <c r="AN686" i="1" s="1"/>
  <c r="Q685" i="1"/>
  <c r="AN685" i="1" s="1"/>
  <c r="Q684" i="1"/>
  <c r="AN684" i="1" s="1"/>
  <c r="Q683" i="1"/>
  <c r="AN683" i="1" s="1"/>
  <c r="Q682" i="1"/>
  <c r="AN682" i="1" s="1"/>
  <c r="Q680" i="1"/>
  <c r="AN680" i="1" s="1"/>
  <c r="Q679" i="1"/>
  <c r="AN679" i="1" s="1"/>
  <c r="Q678" i="1"/>
  <c r="AN678" i="1" s="1"/>
  <c r="Q677" i="1"/>
  <c r="AN677" i="1" s="1"/>
  <c r="Q676" i="1"/>
  <c r="AN676" i="1" s="1"/>
  <c r="Q675" i="1"/>
  <c r="AN675" i="1" s="1"/>
  <c r="Q674" i="1"/>
  <c r="AN674" i="1" s="1"/>
  <c r="Q673" i="1"/>
  <c r="AN673" i="1" s="1"/>
  <c r="Q672" i="1"/>
  <c r="AN672" i="1" s="1"/>
  <c r="Q671" i="1"/>
  <c r="AN671" i="1" s="1"/>
  <c r="Q670" i="1"/>
  <c r="AN670" i="1" s="1"/>
  <c r="Q669" i="1"/>
  <c r="AN669" i="1" s="1"/>
  <c r="Q668" i="1"/>
  <c r="AN668" i="1" s="1"/>
  <c r="Q667" i="1"/>
  <c r="AN667" i="1" s="1"/>
  <c r="Q666" i="1"/>
  <c r="AN666" i="1" s="1"/>
  <c r="Q665" i="1"/>
  <c r="AN665" i="1" s="1"/>
  <c r="Q664" i="1"/>
  <c r="AN664" i="1" s="1"/>
  <c r="Q663" i="1"/>
  <c r="AN663" i="1" s="1"/>
  <c r="Q662" i="1"/>
  <c r="AN662" i="1" s="1"/>
  <c r="Q661" i="1"/>
  <c r="AN661" i="1" s="1"/>
  <c r="Q660" i="1"/>
  <c r="AN660" i="1" s="1"/>
  <c r="Q659" i="1"/>
  <c r="AN659" i="1" s="1"/>
  <c r="Q658" i="1"/>
  <c r="AN658" i="1" s="1"/>
  <c r="Q657" i="1"/>
  <c r="AN657" i="1" s="1"/>
  <c r="Q656" i="1"/>
  <c r="AN656" i="1" s="1"/>
  <c r="Q655" i="1"/>
  <c r="AN655" i="1" s="1"/>
  <c r="Q654" i="1"/>
  <c r="AN654" i="1" s="1"/>
  <c r="Q653" i="1"/>
  <c r="AN653" i="1" s="1"/>
  <c r="Q652" i="1"/>
  <c r="AN652" i="1" s="1"/>
  <c r="Q651" i="1"/>
  <c r="AN651" i="1" s="1"/>
  <c r="Q650" i="1"/>
  <c r="AN650" i="1" s="1"/>
  <c r="Q649" i="1"/>
  <c r="AN649" i="1" s="1"/>
  <c r="Q648" i="1"/>
  <c r="AN648" i="1" s="1"/>
  <c r="Q647" i="1"/>
  <c r="AN647" i="1" s="1"/>
  <c r="Q646" i="1"/>
  <c r="AN646" i="1" s="1"/>
  <c r="Q645" i="1"/>
  <c r="AN645" i="1" s="1"/>
  <c r="Q644" i="1"/>
  <c r="AN644" i="1" s="1"/>
  <c r="Q643" i="1"/>
  <c r="AN643" i="1" s="1"/>
  <c r="Q642" i="1"/>
  <c r="AN642" i="1" s="1"/>
  <c r="Q641" i="1"/>
  <c r="AN641" i="1" s="1"/>
  <c r="Q640" i="1"/>
  <c r="AN640" i="1" s="1"/>
  <c r="Q639" i="1"/>
  <c r="AN639" i="1" s="1"/>
  <c r="Q638" i="1"/>
  <c r="AN638" i="1" s="1"/>
  <c r="Q637" i="1"/>
  <c r="AN637" i="1" s="1"/>
  <c r="Q636" i="1"/>
  <c r="AN636" i="1" s="1"/>
  <c r="Q635" i="1"/>
  <c r="AN635" i="1" s="1"/>
  <c r="Q634" i="1"/>
  <c r="AN634" i="1" s="1"/>
  <c r="Q633" i="1"/>
  <c r="AN633" i="1" s="1"/>
  <c r="Q632" i="1"/>
  <c r="AN632" i="1" s="1"/>
  <c r="Q631" i="1"/>
  <c r="AN631" i="1" s="1"/>
  <c r="Q630" i="1"/>
  <c r="AN630" i="1" s="1"/>
  <c r="Q629" i="1"/>
  <c r="AN629" i="1" s="1"/>
  <c r="Q628" i="1"/>
  <c r="AN628" i="1" s="1"/>
  <c r="Q627" i="1"/>
  <c r="AN627" i="1" s="1"/>
  <c r="Q626" i="1"/>
  <c r="AN626" i="1" s="1"/>
  <c r="Q625" i="1"/>
  <c r="AN625" i="1" s="1"/>
  <c r="Q624" i="1"/>
  <c r="AN624" i="1" s="1"/>
  <c r="Q623" i="1"/>
  <c r="AN623" i="1" s="1"/>
  <c r="Q622" i="1"/>
  <c r="AN622" i="1" s="1"/>
  <c r="Q621" i="1"/>
  <c r="AN621" i="1" s="1"/>
  <c r="Q620" i="1"/>
  <c r="AN620" i="1" s="1"/>
  <c r="Q619" i="1"/>
  <c r="AN619" i="1" s="1"/>
  <c r="Q618" i="1"/>
  <c r="AN618" i="1" s="1"/>
  <c r="Q617" i="1"/>
  <c r="AN617" i="1" s="1"/>
  <c r="Q616" i="1"/>
  <c r="AN616" i="1" s="1"/>
  <c r="Q615" i="1"/>
  <c r="AN615" i="1" s="1"/>
  <c r="Q614" i="1"/>
  <c r="AN614" i="1" s="1"/>
  <c r="Q613" i="1"/>
  <c r="AN613" i="1" s="1"/>
  <c r="Q612" i="1"/>
  <c r="AN612" i="1" s="1"/>
  <c r="Q611" i="1"/>
  <c r="AN611" i="1" s="1"/>
  <c r="Q610" i="1"/>
  <c r="AN610" i="1" s="1"/>
  <c r="Q609" i="1"/>
  <c r="AN609" i="1" s="1"/>
  <c r="Q608" i="1"/>
  <c r="AN608" i="1" s="1"/>
  <c r="Q607" i="1"/>
  <c r="AN607" i="1" s="1"/>
  <c r="Q606" i="1"/>
  <c r="AN606" i="1" s="1"/>
  <c r="Q605" i="1"/>
  <c r="AN605" i="1" s="1"/>
  <c r="Q604" i="1"/>
  <c r="AN604" i="1" s="1"/>
  <c r="Q603" i="1"/>
  <c r="AN603" i="1" s="1"/>
  <c r="Q602" i="1"/>
  <c r="AN602" i="1" s="1"/>
  <c r="Q601" i="1"/>
  <c r="AN601" i="1" s="1"/>
  <c r="Q600" i="1"/>
  <c r="AN600" i="1" s="1"/>
  <c r="Q599" i="1"/>
  <c r="AN599" i="1" s="1"/>
  <c r="Q598" i="1"/>
  <c r="AN598" i="1" s="1"/>
  <c r="Q597" i="1"/>
  <c r="AN597" i="1" s="1"/>
  <c r="Q596" i="1"/>
  <c r="AN596" i="1" s="1"/>
  <c r="Q595" i="1"/>
  <c r="AN595" i="1" s="1"/>
  <c r="Q594" i="1"/>
  <c r="AN594" i="1" s="1"/>
  <c r="Q593" i="1"/>
  <c r="AN593" i="1" s="1"/>
  <c r="Q592" i="1"/>
  <c r="AN592" i="1" s="1"/>
  <c r="Q591" i="1"/>
  <c r="AN591" i="1" s="1"/>
  <c r="Q590" i="1"/>
  <c r="AN590" i="1" s="1"/>
  <c r="Q589" i="1"/>
  <c r="AN589" i="1" s="1"/>
  <c r="Q588" i="1"/>
  <c r="AN588" i="1" s="1"/>
  <c r="Q587" i="1"/>
  <c r="AN587" i="1" s="1"/>
  <c r="Q586" i="1"/>
  <c r="AN586" i="1" s="1"/>
  <c r="Q585" i="1"/>
  <c r="AN585" i="1" s="1"/>
  <c r="Q584" i="1"/>
  <c r="AN584" i="1" s="1"/>
  <c r="Q583" i="1"/>
  <c r="AN583" i="1" s="1"/>
  <c r="Q582" i="1"/>
  <c r="AN582" i="1" s="1"/>
  <c r="Q581" i="1"/>
  <c r="AN581" i="1" s="1"/>
  <c r="Q580" i="1"/>
  <c r="AN580" i="1" s="1"/>
  <c r="Q579" i="1"/>
  <c r="AN579" i="1" s="1"/>
  <c r="Q578" i="1"/>
  <c r="AN578" i="1" s="1"/>
  <c r="Q577" i="1"/>
  <c r="AN577" i="1" s="1"/>
  <c r="Q576" i="1"/>
  <c r="AN576" i="1" s="1"/>
  <c r="Q575" i="1"/>
  <c r="AN575" i="1" s="1"/>
  <c r="Q574" i="1"/>
  <c r="AN574" i="1" s="1"/>
  <c r="Q573" i="1"/>
  <c r="AN573" i="1" s="1"/>
  <c r="Q572" i="1"/>
  <c r="AN572" i="1" s="1"/>
  <c r="Q571" i="1"/>
  <c r="AN571" i="1" s="1"/>
  <c r="Q570" i="1"/>
  <c r="AN570" i="1" s="1"/>
  <c r="Q569" i="1"/>
  <c r="AN569" i="1" s="1"/>
  <c r="Q568" i="1"/>
  <c r="AN568" i="1" s="1"/>
  <c r="Q567" i="1"/>
  <c r="AN567" i="1" s="1"/>
  <c r="Q566" i="1"/>
  <c r="AN566" i="1" s="1"/>
  <c r="Q565" i="1"/>
  <c r="AN565" i="1" s="1"/>
  <c r="Q564" i="1"/>
  <c r="AN564" i="1" s="1"/>
  <c r="Q563" i="1"/>
  <c r="AN563" i="1" s="1"/>
  <c r="Q562" i="1"/>
  <c r="AN562" i="1" s="1"/>
  <c r="Q561" i="1"/>
  <c r="AN561" i="1" s="1"/>
  <c r="Q560" i="1"/>
  <c r="AN560" i="1" s="1"/>
  <c r="Q559" i="1"/>
  <c r="AN559" i="1" s="1"/>
  <c r="Q558" i="1"/>
  <c r="AN558" i="1" s="1"/>
  <c r="Q557" i="1"/>
  <c r="AN557" i="1" s="1"/>
  <c r="Q556" i="1"/>
  <c r="AN556" i="1" s="1"/>
  <c r="Q555" i="1"/>
  <c r="AN555" i="1" s="1"/>
  <c r="Q554" i="1"/>
  <c r="AN554" i="1" s="1"/>
  <c r="Q553" i="1"/>
  <c r="AN553" i="1" s="1"/>
  <c r="Q552" i="1"/>
  <c r="AN552" i="1" s="1"/>
  <c r="Q551" i="1"/>
  <c r="AN551" i="1" s="1"/>
  <c r="Q550" i="1"/>
  <c r="AN550" i="1" s="1"/>
  <c r="Q549" i="1"/>
  <c r="AN549" i="1" s="1"/>
  <c r="Q548" i="1"/>
  <c r="AN548" i="1" s="1"/>
  <c r="Q547" i="1"/>
  <c r="AN547" i="1" s="1"/>
  <c r="Q546" i="1"/>
  <c r="AN546" i="1" s="1"/>
  <c r="Q545" i="1"/>
  <c r="AN545" i="1" s="1"/>
  <c r="Q544" i="1"/>
  <c r="AN544" i="1" s="1"/>
  <c r="Q543" i="1"/>
  <c r="AN543" i="1" s="1"/>
  <c r="Q542" i="1"/>
  <c r="AN542" i="1" s="1"/>
  <c r="Q541" i="1"/>
  <c r="AN541" i="1" s="1"/>
  <c r="Q540" i="1"/>
  <c r="AN540" i="1" s="1"/>
  <c r="Q539" i="1"/>
  <c r="AN539" i="1" s="1"/>
  <c r="Q538" i="1"/>
  <c r="AN538" i="1" s="1"/>
  <c r="Q537" i="1"/>
  <c r="AN537" i="1" s="1"/>
  <c r="Q536" i="1"/>
  <c r="AN536" i="1" s="1"/>
  <c r="Q535" i="1"/>
  <c r="AN535" i="1" s="1"/>
  <c r="Q534" i="1"/>
  <c r="AN534" i="1" s="1"/>
  <c r="Q533" i="1"/>
  <c r="AN533" i="1" s="1"/>
  <c r="Q532" i="1"/>
  <c r="AN532" i="1" s="1"/>
  <c r="Q531" i="1"/>
  <c r="AN531" i="1" s="1"/>
  <c r="Q530" i="1"/>
  <c r="AN530" i="1" s="1"/>
  <c r="Q529" i="1"/>
  <c r="AN529" i="1" s="1"/>
  <c r="Q528" i="1"/>
  <c r="AN528" i="1" s="1"/>
  <c r="Q527" i="1"/>
  <c r="AN527" i="1" s="1"/>
  <c r="Q526" i="1"/>
  <c r="AN526" i="1" s="1"/>
  <c r="Q525" i="1"/>
  <c r="AN525" i="1" s="1"/>
  <c r="Q524" i="1"/>
  <c r="AN524" i="1" s="1"/>
  <c r="Q523" i="1"/>
  <c r="AN523" i="1" s="1"/>
  <c r="Q522" i="1"/>
  <c r="AN522" i="1" s="1"/>
  <c r="Q521" i="1"/>
  <c r="AN521" i="1" s="1"/>
  <c r="Q520" i="1"/>
  <c r="AN520" i="1" s="1"/>
  <c r="Q519" i="1"/>
  <c r="AN519" i="1" s="1"/>
  <c r="Q518" i="1"/>
  <c r="AN518" i="1" s="1"/>
  <c r="Q517" i="1"/>
  <c r="AN517" i="1" s="1"/>
  <c r="Q516" i="1"/>
  <c r="AN516" i="1" s="1"/>
  <c r="Q515" i="1"/>
  <c r="AN515" i="1" s="1"/>
  <c r="Q514" i="1"/>
  <c r="AN514" i="1" s="1"/>
  <c r="Q513" i="1"/>
  <c r="AN513" i="1" s="1"/>
  <c r="Q512" i="1"/>
  <c r="AN512" i="1" s="1"/>
  <c r="Q511" i="1"/>
  <c r="AN511" i="1" s="1"/>
  <c r="Q510" i="1"/>
  <c r="AN510" i="1" s="1"/>
  <c r="Q509" i="1"/>
  <c r="AN509" i="1" s="1"/>
  <c r="Q508" i="1"/>
  <c r="AN508" i="1" s="1"/>
  <c r="Q507" i="1"/>
  <c r="AN507" i="1" s="1"/>
  <c r="Q506" i="1"/>
  <c r="AN506" i="1" s="1"/>
  <c r="Q505" i="1"/>
  <c r="AN505" i="1" s="1"/>
  <c r="Q504" i="1"/>
  <c r="AN504" i="1" s="1"/>
  <c r="Q503" i="1"/>
  <c r="AN503" i="1" s="1"/>
  <c r="Q502" i="1"/>
  <c r="AN502" i="1" s="1"/>
  <c r="Q501" i="1"/>
  <c r="AN501" i="1" s="1"/>
  <c r="Q500" i="1"/>
  <c r="AN500" i="1" s="1"/>
  <c r="Q499" i="1"/>
  <c r="AN499" i="1" s="1"/>
  <c r="Q498" i="1"/>
  <c r="AN498" i="1" s="1"/>
  <c r="Q497" i="1"/>
  <c r="AN497" i="1" s="1"/>
  <c r="Q496" i="1"/>
  <c r="AN496" i="1" s="1"/>
  <c r="Q495" i="1"/>
  <c r="AN495" i="1" s="1"/>
  <c r="Q493" i="1"/>
  <c r="AN493" i="1" s="1"/>
  <c r="Q492" i="1"/>
  <c r="AN492" i="1" s="1"/>
  <c r="Q491" i="1"/>
  <c r="AN491" i="1" s="1"/>
  <c r="Q490" i="1"/>
  <c r="AN490" i="1" s="1"/>
  <c r="Q489" i="1"/>
  <c r="AN489" i="1" s="1"/>
  <c r="Q488" i="1"/>
  <c r="AN488" i="1" s="1"/>
  <c r="Q487" i="1"/>
  <c r="AN487" i="1" s="1"/>
  <c r="Q486" i="1"/>
  <c r="AN486" i="1" s="1"/>
  <c r="Q485" i="1"/>
  <c r="AN485" i="1" s="1"/>
  <c r="Q484" i="1"/>
  <c r="AN484" i="1" s="1"/>
  <c r="Q483" i="1"/>
  <c r="AN483" i="1" s="1"/>
  <c r="Q482" i="1"/>
  <c r="AN482" i="1" s="1"/>
  <c r="Q481" i="1"/>
  <c r="AN481" i="1" s="1"/>
  <c r="Q480" i="1"/>
  <c r="AN480" i="1" s="1"/>
  <c r="Q479" i="1"/>
  <c r="AN479" i="1" s="1"/>
  <c r="Q478" i="1"/>
  <c r="AN478" i="1" s="1"/>
  <c r="Q477" i="1"/>
  <c r="AN477" i="1" s="1"/>
  <c r="Q476" i="1"/>
  <c r="AN476" i="1" s="1"/>
  <c r="Q475" i="1"/>
  <c r="AN475" i="1" s="1"/>
  <c r="Q474" i="1"/>
  <c r="AN474" i="1" s="1"/>
  <c r="Q473" i="1"/>
  <c r="AN473" i="1" s="1"/>
  <c r="Q472" i="1"/>
  <c r="AN472" i="1" s="1"/>
  <c r="Q471" i="1"/>
  <c r="AN471" i="1" s="1"/>
  <c r="Q470" i="1"/>
  <c r="AN470" i="1" s="1"/>
  <c r="Q469" i="1"/>
  <c r="AN469" i="1" s="1"/>
  <c r="Q468" i="1"/>
  <c r="AN468" i="1" s="1"/>
  <c r="Q467" i="1"/>
  <c r="AN467" i="1" s="1"/>
  <c r="Q466" i="1"/>
  <c r="AN466" i="1" s="1"/>
  <c r="Q465" i="1"/>
  <c r="AN465" i="1" s="1"/>
  <c r="Q464" i="1"/>
  <c r="AN464" i="1" s="1"/>
  <c r="Q463" i="1"/>
  <c r="AN463" i="1" s="1"/>
  <c r="Q462" i="1"/>
  <c r="AN462" i="1" s="1"/>
  <c r="Q461" i="1"/>
  <c r="AN461" i="1" s="1"/>
  <c r="Q460" i="1"/>
  <c r="AN460" i="1" s="1"/>
  <c r="Q459" i="1"/>
  <c r="AN459" i="1" s="1"/>
  <c r="Q458" i="1"/>
  <c r="AN458" i="1" s="1"/>
  <c r="Q457" i="1"/>
  <c r="AN457" i="1" s="1"/>
  <c r="Q456" i="1"/>
  <c r="AN456" i="1" s="1"/>
  <c r="Q455" i="1"/>
  <c r="AN455" i="1" s="1"/>
  <c r="Q454" i="1"/>
  <c r="AN454" i="1" s="1"/>
  <c r="Q453" i="1"/>
  <c r="AN453" i="1" s="1"/>
  <c r="Q452" i="1"/>
  <c r="AN452" i="1" s="1"/>
  <c r="Q451" i="1"/>
  <c r="AN451" i="1" s="1"/>
  <c r="Q450" i="1"/>
  <c r="AN450" i="1" s="1"/>
  <c r="Q449" i="1"/>
  <c r="AN449" i="1" s="1"/>
  <c r="Q448" i="1"/>
  <c r="AN448" i="1" s="1"/>
  <c r="Q446" i="1"/>
  <c r="AN446" i="1" s="1"/>
  <c r="Q445" i="1"/>
  <c r="AN445" i="1" s="1"/>
  <c r="Q444" i="1"/>
  <c r="AN444" i="1" s="1"/>
  <c r="Q443" i="1"/>
  <c r="AN443" i="1" s="1"/>
  <c r="Q442" i="1"/>
  <c r="AN442" i="1" s="1"/>
  <c r="Q441" i="1"/>
  <c r="AN441" i="1" s="1"/>
  <c r="Q440" i="1"/>
  <c r="AN440" i="1" s="1"/>
  <c r="Q439" i="1"/>
  <c r="AN439" i="1" s="1"/>
  <c r="Q438" i="1"/>
  <c r="AN438" i="1" s="1"/>
  <c r="Q437" i="1"/>
  <c r="AN437" i="1" s="1"/>
  <c r="Q436" i="1"/>
  <c r="AN436" i="1" s="1"/>
  <c r="Q435" i="1"/>
  <c r="AN435" i="1" s="1"/>
  <c r="Q434" i="1"/>
  <c r="AN434" i="1" s="1"/>
  <c r="Q433" i="1"/>
  <c r="AN433" i="1" s="1"/>
  <c r="Q432" i="1"/>
  <c r="AN432" i="1" s="1"/>
  <c r="Q431" i="1"/>
  <c r="AN431" i="1" s="1"/>
  <c r="Q430" i="1"/>
  <c r="AN430" i="1" s="1"/>
  <c r="Q429" i="1"/>
  <c r="AN429" i="1" s="1"/>
  <c r="Q428" i="1"/>
  <c r="AN428" i="1" s="1"/>
  <c r="Q427" i="1"/>
  <c r="AN427" i="1" s="1"/>
  <c r="Q426" i="1"/>
  <c r="AN426" i="1" s="1"/>
  <c r="Q425" i="1"/>
  <c r="AN425" i="1" s="1"/>
  <c r="Q424" i="1"/>
  <c r="AN424" i="1" s="1"/>
  <c r="Q423" i="1"/>
  <c r="AN423" i="1" s="1"/>
  <c r="Q422" i="1"/>
  <c r="AN422" i="1" s="1"/>
  <c r="Q421" i="1"/>
  <c r="AN421" i="1" s="1"/>
  <c r="Q420" i="1"/>
  <c r="AN420" i="1" s="1"/>
  <c r="Q419" i="1"/>
  <c r="AN419" i="1" s="1"/>
  <c r="Q418" i="1"/>
  <c r="AN418" i="1" s="1"/>
  <c r="Q417" i="1"/>
  <c r="AN417" i="1" s="1"/>
  <c r="Q416" i="1"/>
  <c r="AN416" i="1" s="1"/>
  <c r="Q415" i="1"/>
  <c r="AN415" i="1" s="1"/>
  <c r="Q414" i="1"/>
  <c r="AN414" i="1" s="1"/>
  <c r="Q413" i="1"/>
  <c r="AN413" i="1" s="1"/>
  <c r="Q412" i="1"/>
  <c r="AN412" i="1" s="1"/>
  <c r="Q411" i="1"/>
  <c r="AN411" i="1" s="1"/>
  <c r="Q410" i="1"/>
  <c r="AN410" i="1" s="1"/>
  <c r="Q409" i="1"/>
  <c r="AN409" i="1" s="1"/>
  <c r="Q408" i="1"/>
  <c r="AN408" i="1" s="1"/>
  <c r="Q407" i="1"/>
  <c r="AN407" i="1" s="1"/>
  <c r="Q406" i="1"/>
  <c r="AN406" i="1" s="1"/>
  <c r="Q405" i="1"/>
  <c r="AN405" i="1" s="1"/>
  <c r="Q404" i="1"/>
  <c r="AN404" i="1" s="1"/>
  <c r="Q403" i="1"/>
  <c r="AN403" i="1" s="1"/>
  <c r="Q402" i="1"/>
  <c r="AN402" i="1" s="1"/>
  <c r="Q401" i="1"/>
  <c r="AN401" i="1" s="1"/>
  <c r="Q400" i="1"/>
  <c r="AN400" i="1" s="1"/>
  <c r="Q399" i="1"/>
  <c r="AN399" i="1" s="1"/>
  <c r="Q398" i="1"/>
  <c r="AN398" i="1" s="1"/>
  <c r="Q397" i="1"/>
  <c r="AN397" i="1" s="1"/>
  <c r="Q396" i="1"/>
  <c r="AN396" i="1" s="1"/>
  <c r="Q395" i="1"/>
  <c r="AN395" i="1" s="1"/>
  <c r="Q394" i="1"/>
  <c r="AN394" i="1" s="1"/>
  <c r="Q393" i="1"/>
  <c r="AN393" i="1" s="1"/>
  <c r="Q392" i="1"/>
  <c r="AN392" i="1" s="1"/>
  <c r="Q390" i="1"/>
  <c r="AN390" i="1" s="1"/>
  <c r="Q389" i="1"/>
  <c r="AN389" i="1" s="1"/>
  <c r="Q388" i="1"/>
  <c r="AN388" i="1" s="1"/>
  <c r="Q387" i="1"/>
  <c r="AN387" i="1" s="1"/>
  <c r="Q386" i="1"/>
  <c r="AN386" i="1" s="1"/>
  <c r="Q385" i="1"/>
  <c r="AN385" i="1" s="1"/>
  <c r="Q384" i="1"/>
  <c r="AN384" i="1" s="1"/>
  <c r="Q383" i="1"/>
  <c r="AN383" i="1" s="1"/>
  <c r="Q382" i="1"/>
  <c r="AN382" i="1" s="1"/>
  <c r="Q381" i="1"/>
  <c r="AN381" i="1" s="1"/>
  <c r="Q380" i="1"/>
  <c r="AN380" i="1" s="1"/>
  <c r="Q379" i="1"/>
  <c r="AN379" i="1" s="1"/>
  <c r="Q378" i="1"/>
  <c r="AN378" i="1" s="1"/>
  <c r="Q377" i="1"/>
  <c r="AN377" i="1" s="1"/>
  <c r="Q376" i="1"/>
  <c r="AN376" i="1" s="1"/>
  <c r="Q375" i="1"/>
  <c r="AN375" i="1" s="1"/>
  <c r="Q374" i="1"/>
  <c r="AN374" i="1" s="1"/>
  <c r="Q373" i="1"/>
  <c r="AN373" i="1" s="1"/>
  <c r="Q372" i="1"/>
  <c r="AN372" i="1" s="1"/>
  <c r="Q371" i="1"/>
  <c r="AN371" i="1" s="1"/>
  <c r="Q370" i="1"/>
  <c r="AN370" i="1" s="1"/>
  <c r="Q369" i="1"/>
  <c r="AN369" i="1" s="1"/>
  <c r="Q368" i="1"/>
  <c r="AN368" i="1" s="1"/>
  <c r="Q367" i="1"/>
  <c r="AN367" i="1" s="1"/>
  <c r="Q366" i="1"/>
  <c r="AN366" i="1" s="1"/>
  <c r="Q365" i="1"/>
  <c r="AN365" i="1" s="1"/>
  <c r="Q364" i="1"/>
  <c r="AN364" i="1" s="1"/>
  <c r="Q363" i="1"/>
  <c r="AN363" i="1" s="1"/>
  <c r="Q362" i="1"/>
  <c r="AN362" i="1" s="1"/>
  <c r="Q361" i="1"/>
  <c r="AN361" i="1" s="1"/>
  <c r="Q360" i="1"/>
  <c r="AN360" i="1" s="1"/>
  <c r="Q359" i="1"/>
  <c r="AN359" i="1" s="1"/>
  <c r="Q358" i="1"/>
  <c r="AN358" i="1" s="1"/>
  <c r="Q357" i="1"/>
  <c r="AN357" i="1" s="1"/>
  <c r="Q356" i="1"/>
  <c r="AN356" i="1" s="1"/>
  <c r="Q355" i="1"/>
  <c r="AN355" i="1" s="1"/>
  <c r="Q354" i="1"/>
  <c r="AN354" i="1" s="1"/>
  <c r="Q353" i="1"/>
  <c r="AN353" i="1" s="1"/>
  <c r="Q352" i="1"/>
  <c r="AN352" i="1" s="1"/>
  <c r="Q351" i="1"/>
  <c r="AN351" i="1" s="1"/>
  <c r="Q350" i="1"/>
  <c r="AN350" i="1" s="1"/>
  <c r="Q349" i="1"/>
  <c r="AN349" i="1" s="1"/>
  <c r="Q348" i="1"/>
  <c r="AN348" i="1" s="1"/>
  <c r="Q347" i="1"/>
  <c r="AN347" i="1" s="1"/>
  <c r="Q346" i="1"/>
  <c r="AN346" i="1" s="1"/>
  <c r="Q345" i="1"/>
  <c r="AN345" i="1" s="1"/>
  <c r="Q344" i="1"/>
  <c r="AN344" i="1" s="1"/>
  <c r="Q343" i="1"/>
  <c r="AN343" i="1" s="1"/>
  <c r="Q342" i="1"/>
  <c r="AN342" i="1" s="1"/>
  <c r="Q341" i="1"/>
  <c r="AN341" i="1" s="1"/>
  <c r="Q340" i="1"/>
  <c r="AN340" i="1" s="1"/>
  <c r="Q339" i="1"/>
  <c r="AN339" i="1" s="1"/>
  <c r="Q338" i="1"/>
  <c r="AN338" i="1" s="1"/>
  <c r="Q337" i="1"/>
  <c r="AN337" i="1" s="1"/>
  <c r="Q336" i="1"/>
  <c r="AN336" i="1" s="1"/>
  <c r="Q335" i="1"/>
  <c r="AN335" i="1" s="1"/>
  <c r="Q334" i="1"/>
  <c r="AN334" i="1" s="1"/>
  <c r="Q333" i="1"/>
  <c r="AN333" i="1" s="1"/>
  <c r="Q332" i="1"/>
  <c r="AN332" i="1" s="1"/>
  <c r="Q331" i="1"/>
  <c r="AN331" i="1" s="1"/>
  <c r="Q330" i="1"/>
  <c r="AN330" i="1" s="1"/>
  <c r="Q329" i="1"/>
  <c r="AN329" i="1" s="1"/>
  <c r="Q328" i="1"/>
  <c r="AN328" i="1" s="1"/>
  <c r="Q327" i="1"/>
  <c r="AN327" i="1" s="1"/>
  <c r="Q326" i="1"/>
  <c r="AN326" i="1" s="1"/>
  <c r="Q325" i="1"/>
  <c r="AN325" i="1" s="1"/>
  <c r="Q324" i="1"/>
  <c r="AN324" i="1" s="1"/>
  <c r="Q323" i="1"/>
  <c r="AN323" i="1" s="1"/>
  <c r="Q322" i="1"/>
  <c r="AN322" i="1" s="1"/>
  <c r="Q321" i="1"/>
  <c r="AN321" i="1" s="1"/>
  <c r="Q320" i="1"/>
  <c r="AN320" i="1" s="1"/>
  <c r="Q319" i="1"/>
  <c r="AN319" i="1" s="1"/>
  <c r="Q318" i="1"/>
  <c r="AN318" i="1" s="1"/>
  <c r="Q317" i="1"/>
  <c r="AN317" i="1" s="1"/>
  <c r="Q316" i="1"/>
  <c r="AN316" i="1" s="1"/>
  <c r="Q315" i="1"/>
  <c r="AN315" i="1" s="1"/>
  <c r="Q314" i="1"/>
  <c r="AN314" i="1" s="1"/>
  <c r="Q313" i="1"/>
  <c r="AN313" i="1" s="1"/>
  <c r="Q312" i="1"/>
  <c r="AN312" i="1" s="1"/>
  <c r="Q311" i="1"/>
  <c r="AN311" i="1" s="1"/>
  <c r="Q310" i="1"/>
  <c r="AN310" i="1" s="1"/>
  <c r="Q309" i="1"/>
  <c r="AN309" i="1" s="1"/>
  <c r="Q308" i="1"/>
  <c r="AN308" i="1" s="1"/>
  <c r="Q307" i="1"/>
  <c r="AN307" i="1" s="1"/>
  <c r="Q306" i="1"/>
  <c r="AN306" i="1" s="1"/>
  <c r="Q305" i="1"/>
  <c r="AN305" i="1" s="1"/>
  <c r="Q304" i="1"/>
  <c r="AN304" i="1" s="1"/>
  <c r="Q303" i="1"/>
  <c r="AN303" i="1" s="1"/>
  <c r="Q302" i="1"/>
  <c r="AN302" i="1" s="1"/>
  <c r="Q301" i="1"/>
  <c r="AN301" i="1" s="1"/>
  <c r="Q300" i="1"/>
  <c r="AN300" i="1" s="1"/>
  <c r="Q299" i="1"/>
  <c r="AN299" i="1" s="1"/>
  <c r="Q298" i="1"/>
  <c r="AN298" i="1" s="1"/>
  <c r="Q297" i="1"/>
  <c r="AN297" i="1" s="1"/>
  <c r="Q296" i="1"/>
  <c r="AN296" i="1" s="1"/>
  <c r="Q295" i="1"/>
  <c r="AN295" i="1" s="1"/>
  <c r="Q294" i="1"/>
  <c r="AN294" i="1" s="1"/>
  <c r="Q293" i="1"/>
  <c r="AN293" i="1" s="1"/>
  <c r="Q292" i="1"/>
  <c r="AN292" i="1" s="1"/>
  <c r="Q291" i="1"/>
  <c r="AN291" i="1" s="1"/>
  <c r="Q290" i="1"/>
  <c r="AN290" i="1" s="1"/>
  <c r="Q289" i="1"/>
  <c r="AN289" i="1" s="1"/>
  <c r="Q288" i="1"/>
  <c r="AN288" i="1" s="1"/>
  <c r="Q287" i="1"/>
  <c r="AN287" i="1" s="1"/>
  <c r="Q286" i="1"/>
  <c r="AN286" i="1" s="1"/>
  <c r="Q285" i="1"/>
  <c r="AN285" i="1" s="1"/>
  <c r="Q284" i="1"/>
  <c r="AN284" i="1" s="1"/>
  <c r="Q283" i="1"/>
  <c r="AN283" i="1" s="1"/>
  <c r="Q282" i="1"/>
  <c r="AN282" i="1" s="1"/>
  <c r="Q281" i="1"/>
  <c r="AN281" i="1" s="1"/>
  <c r="Q280" i="1"/>
  <c r="AN280" i="1" s="1"/>
  <c r="Q279" i="1"/>
  <c r="AN279" i="1" s="1"/>
  <c r="Q278" i="1"/>
  <c r="AN278" i="1" s="1"/>
  <c r="Q277" i="1"/>
  <c r="AN277" i="1" s="1"/>
  <c r="Q276" i="1"/>
  <c r="AN276" i="1" s="1"/>
  <c r="Q275" i="1"/>
  <c r="AN275" i="1" s="1"/>
  <c r="Q274" i="1"/>
  <c r="AN274" i="1" s="1"/>
  <c r="Q273" i="1"/>
  <c r="AN273" i="1" s="1"/>
  <c r="Q272" i="1"/>
  <c r="AN272" i="1" s="1"/>
  <c r="Q271" i="1"/>
  <c r="AN271" i="1" s="1"/>
  <c r="Q270" i="1"/>
  <c r="AN270" i="1" s="1"/>
  <c r="Q269" i="1"/>
  <c r="AN269" i="1" s="1"/>
  <c r="Q268" i="1"/>
  <c r="AN268" i="1" s="1"/>
  <c r="Q267" i="1"/>
  <c r="AN267" i="1" s="1"/>
  <c r="Q266" i="1"/>
  <c r="AN266" i="1" s="1"/>
  <c r="Q265" i="1"/>
  <c r="AN265" i="1" s="1"/>
  <c r="Q264" i="1"/>
  <c r="AN264" i="1" s="1"/>
  <c r="Q263" i="1"/>
  <c r="AN263" i="1" s="1"/>
  <c r="Q262" i="1"/>
  <c r="AN262" i="1" s="1"/>
  <c r="Q261" i="1"/>
  <c r="AN261" i="1" s="1"/>
  <c r="Q260" i="1"/>
  <c r="AN260" i="1" s="1"/>
  <c r="Q259" i="1"/>
  <c r="AN259" i="1" s="1"/>
  <c r="Q258" i="1"/>
  <c r="AN258" i="1" s="1"/>
  <c r="Q257" i="1"/>
  <c r="AN257" i="1" s="1"/>
  <c r="Q256" i="1"/>
  <c r="AN256" i="1" s="1"/>
  <c r="Q255" i="1"/>
  <c r="AN255" i="1" s="1"/>
  <c r="Q254" i="1"/>
  <c r="AN254" i="1" s="1"/>
  <c r="Q253" i="1"/>
  <c r="AN253" i="1" s="1"/>
  <c r="Q252" i="1"/>
  <c r="AN252" i="1" s="1"/>
  <c r="Q251" i="1"/>
  <c r="AN251" i="1" s="1"/>
  <c r="Q250" i="1"/>
  <c r="AN250" i="1" s="1"/>
  <c r="Q249" i="1"/>
  <c r="AN249" i="1" s="1"/>
  <c r="Q248" i="1"/>
  <c r="AN248" i="1" s="1"/>
  <c r="Q247" i="1"/>
  <c r="AN247" i="1" s="1"/>
  <c r="Q246" i="1"/>
  <c r="AN246" i="1" s="1"/>
  <c r="Q245" i="1"/>
  <c r="AN245" i="1" s="1"/>
  <c r="Q244" i="1"/>
  <c r="AN244" i="1" s="1"/>
  <c r="Q243" i="1"/>
  <c r="AN243" i="1" s="1"/>
  <c r="Q242" i="1"/>
  <c r="AN242" i="1" s="1"/>
  <c r="Q241" i="1"/>
  <c r="AN241" i="1" s="1"/>
  <c r="Q240" i="1"/>
  <c r="AN240" i="1" s="1"/>
  <c r="Q239" i="1"/>
  <c r="AN239" i="1" s="1"/>
  <c r="Q238" i="1"/>
  <c r="AN238" i="1" s="1"/>
  <c r="Q237" i="1"/>
  <c r="AN237" i="1" s="1"/>
  <c r="Q236" i="1"/>
  <c r="AN236" i="1" s="1"/>
  <c r="Q235" i="1"/>
  <c r="AN235" i="1" s="1"/>
  <c r="Q234" i="1"/>
  <c r="AN234" i="1" s="1"/>
  <c r="Q233" i="1"/>
  <c r="AN233" i="1" s="1"/>
  <c r="Q232" i="1"/>
  <c r="AN232" i="1" s="1"/>
  <c r="Q231" i="1"/>
  <c r="AN231" i="1" s="1"/>
  <c r="Q230" i="1"/>
  <c r="AN230" i="1" s="1"/>
  <c r="Q229" i="1"/>
  <c r="AN229" i="1" s="1"/>
  <c r="Q228" i="1"/>
  <c r="AN228" i="1" s="1"/>
  <c r="Q227" i="1"/>
  <c r="AN227" i="1" s="1"/>
  <c r="Q226" i="1"/>
  <c r="AN226" i="1" s="1"/>
  <c r="Q225" i="1"/>
  <c r="AN225" i="1" s="1"/>
  <c r="Q224" i="1"/>
  <c r="AN224" i="1" s="1"/>
  <c r="Q223" i="1"/>
  <c r="AN223" i="1" s="1"/>
  <c r="Q222" i="1"/>
  <c r="AN222" i="1" s="1"/>
  <c r="Q221" i="1"/>
  <c r="AN221" i="1" s="1"/>
  <c r="Q220" i="1"/>
  <c r="AN220" i="1" s="1"/>
  <c r="Q219" i="1"/>
  <c r="AN219" i="1" s="1"/>
  <c r="Q218" i="1"/>
  <c r="AN218" i="1" s="1"/>
  <c r="Q217" i="1"/>
  <c r="AN217" i="1" s="1"/>
  <c r="Q216" i="1"/>
  <c r="AN216" i="1" s="1"/>
  <c r="Q215" i="1"/>
  <c r="AN215" i="1" s="1"/>
  <c r="Q214" i="1"/>
  <c r="AN214" i="1" s="1"/>
  <c r="Q213" i="1"/>
  <c r="AN213" i="1" s="1"/>
  <c r="Q212" i="1"/>
  <c r="AN212" i="1" s="1"/>
  <c r="Q211" i="1"/>
  <c r="AN211" i="1" s="1"/>
  <c r="Q210" i="1"/>
  <c r="AN210" i="1" s="1"/>
  <c r="Q209" i="1"/>
  <c r="AN209" i="1" s="1"/>
  <c r="Q208" i="1"/>
  <c r="AN208" i="1" s="1"/>
  <c r="Q207" i="1"/>
  <c r="AN207" i="1" s="1"/>
  <c r="Q206" i="1"/>
  <c r="AN206" i="1" s="1"/>
  <c r="Q205" i="1"/>
  <c r="AN205" i="1" s="1"/>
  <c r="Q204" i="1"/>
  <c r="AN204" i="1" s="1"/>
  <c r="Q203" i="1"/>
  <c r="AN203" i="1" s="1"/>
  <c r="Q202" i="1"/>
  <c r="AN202" i="1" s="1"/>
  <c r="Q201" i="1"/>
  <c r="AN201" i="1" s="1"/>
  <c r="Q200" i="1"/>
  <c r="AN200" i="1" s="1"/>
  <c r="Q199" i="1"/>
  <c r="AN199" i="1" s="1"/>
  <c r="Q198" i="1"/>
  <c r="AN198" i="1" s="1"/>
  <c r="Q197" i="1"/>
  <c r="AN197" i="1" s="1"/>
  <c r="Q195" i="1"/>
  <c r="AN195" i="1" s="1"/>
  <c r="Q194" i="1"/>
  <c r="AN194" i="1" s="1"/>
  <c r="Q193" i="1"/>
  <c r="AN193" i="1" s="1"/>
  <c r="Q192" i="1"/>
  <c r="AN192" i="1" s="1"/>
  <c r="Q191" i="1"/>
  <c r="AN191" i="1" s="1"/>
  <c r="Q190" i="1"/>
  <c r="AN190" i="1" s="1"/>
  <c r="Q189" i="1"/>
  <c r="AN189" i="1" s="1"/>
  <c r="Q188" i="1"/>
  <c r="AN188" i="1" s="1"/>
  <c r="Q187" i="1"/>
  <c r="AN187" i="1" s="1"/>
  <c r="Q186" i="1"/>
  <c r="AN186" i="1" s="1"/>
  <c r="Q185" i="1"/>
  <c r="AN185" i="1" s="1"/>
  <c r="Q184" i="1"/>
  <c r="AN184" i="1" s="1"/>
  <c r="Q183" i="1"/>
  <c r="AN183" i="1" s="1"/>
  <c r="Q182" i="1"/>
  <c r="AN182" i="1" s="1"/>
  <c r="Q181" i="1"/>
  <c r="AN181" i="1" s="1"/>
  <c r="Q180" i="1"/>
  <c r="AN180" i="1" s="1"/>
  <c r="Q179" i="1"/>
  <c r="AN179" i="1" s="1"/>
  <c r="Q178" i="1"/>
  <c r="AN178" i="1" s="1"/>
  <c r="Q177" i="1"/>
  <c r="AN177" i="1" s="1"/>
  <c r="Q176" i="1"/>
  <c r="AN176" i="1" s="1"/>
  <c r="Q175" i="1"/>
  <c r="AN175" i="1" s="1"/>
  <c r="Q174" i="1"/>
  <c r="AN174" i="1" s="1"/>
  <c r="Q173" i="1"/>
  <c r="AN173" i="1" s="1"/>
  <c r="Q172" i="1"/>
  <c r="AN172" i="1" s="1"/>
  <c r="Q171" i="1"/>
  <c r="AN171" i="1" s="1"/>
  <c r="Q170" i="1"/>
  <c r="AN170" i="1" s="1"/>
  <c r="Q169" i="1"/>
  <c r="AN169" i="1" s="1"/>
  <c r="Q168" i="1"/>
  <c r="AN168" i="1" s="1"/>
  <c r="Q167" i="1"/>
  <c r="AN167" i="1" s="1"/>
  <c r="Q166" i="1"/>
  <c r="AN166" i="1" s="1"/>
  <c r="Q165" i="1"/>
  <c r="AN165" i="1" s="1"/>
  <c r="Q164" i="1"/>
  <c r="AN164" i="1" s="1"/>
  <c r="Q163" i="1"/>
  <c r="AN163" i="1" s="1"/>
  <c r="Q162" i="1"/>
  <c r="AN162" i="1" s="1"/>
  <c r="Q161" i="1"/>
  <c r="AN161" i="1" s="1"/>
  <c r="Q160" i="1"/>
  <c r="AN160" i="1" s="1"/>
  <c r="Q159" i="1"/>
  <c r="AN159" i="1" s="1"/>
  <c r="Q158" i="1"/>
  <c r="AN158" i="1" s="1"/>
  <c r="Q157" i="1"/>
  <c r="AN157" i="1" s="1"/>
  <c r="Q156" i="1"/>
  <c r="AN156" i="1" s="1"/>
  <c r="Q155" i="1"/>
  <c r="AN155" i="1" s="1"/>
  <c r="Q154" i="1"/>
  <c r="AN154" i="1" s="1"/>
  <c r="Q153" i="1"/>
  <c r="AN153" i="1" s="1"/>
  <c r="Q152" i="1"/>
  <c r="AN152" i="1" s="1"/>
  <c r="Q151" i="1"/>
  <c r="AN151" i="1" s="1"/>
  <c r="Q150" i="1"/>
  <c r="AN150" i="1" s="1"/>
  <c r="Q149" i="1"/>
  <c r="AN149" i="1" s="1"/>
  <c r="Q148" i="1"/>
  <c r="AN148" i="1" s="1"/>
  <c r="Q147" i="1"/>
  <c r="AN147" i="1" s="1"/>
  <c r="Q146" i="1"/>
  <c r="AN146" i="1" s="1"/>
  <c r="Q145" i="1"/>
  <c r="AN145" i="1" s="1"/>
  <c r="Q144" i="1"/>
  <c r="AN144" i="1" s="1"/>
  <c r="Q143" i="1"/>
  <c r="AN143" i="1" s="1"/>
  <c r="Q142" i="1"/>
  <c r="AN142" i="1" s="1"/>
  <c r="Q141" i="1"/>
  <c r="AN141" i="1" s="1"/>
  <c r="Q140" i="1"/>
  <c r="AN140" i="1" s="1"/>
  <c r="Q139" i="1"/>
  <c r="AN139" i="1" s="1"/>
  <c r="Q138" i="1"/>
  <c r="AN138" i="1" s="1"/>
  <c r="Q137" i="1"/>
  <c r="AN137" i="1" s="1"/>
  <c r="Q136" i="1"/>
  <c r="AN136" i="1" s="1"/>
  <c r="Q135" i="1"/>
  <c r="AN135" i="1" s="1"/>
  <c r="Q134" i="1"/>
  <c r="AN134" i="1" s="1"/>
  <c r="Q133" i="1"/>
  <c r="AN133" i="1" s="1"/>
  <c r="Q132" i="1"/>
  <c r="AN132" i="1" s="1"/>
  <c r="Q131" i="1"/>
  <c r="AN131" i="1" s="1"/>
  <c r="Q130" i="1"/>
  <c r="AN130" i="1" s="1"/>
  <c r="Q129" i="1"/>
  <c r="AN129" i="1" s="1"/>
  <c r="Q128" i="1"/>
  <c r="AN128" i="1" s="1"/>
  <c r="Q127" i="1"/>
  <c r="AN127" i="1" s="1"/>
  <c r="Q126" i="1"/>
  <c r="AN126" i="1" s="1"/>
  <c r="Q125" i="1"/>
  <c r="AN125" i="1" s="1"/>
  <c r="Q124" i="1"/>
  <c r="AN124" i="1" s="1"/>
  <c r="Q123" i="1"/>
  <c r="AN123" i="1" s="1"/>
  <c r="Q122" i="1"/>
  <c r="AN122" i="1" s="1"/>
  <c r="Q121" i="1"/>
  <c r="AN121" i="1" s="1"/>
  <c r="Q120" i="1"/>
  <c r="AN120" i="1" s="1"/>
  <c r="Q119" i="1"/>
  <c r="AN119" i="1" s="1"/>
  <c r="Q118" i="1"/>
  <c r="AN118" i="1" s="1"/>
  <c r="Q117" i="1"/>
  <c r="AN117" i="1" s="1"/>
  <c r="Q116" i="1"/>
  <c r="AN116" i="1" s="1"/>
  <c r="Q115" i="1"/>
  <c r="AN115" i="1" s="1"/>
  <c r="Q114" i="1"/>
  <c r="AN114" i="1" s="1"/>
  <c r="Q113" i="1"/>
  <c r="AN113" i="1" s="1"/>
  <c r="Q112" i="1"/>
  <c r="AN112" i="1" s="1"/>
  <c r="Q111" i="1"/>
  <c r="AN111" i="1" s="1"/>
  <c r="Q110" i="1"/>
  <c r="AN110" i="1" s="1"/>
  <c r="Q109" i="1"/>
  <c r="AN109" i="1" s="1"/>
  <c r="Q108" i="1"/>
  <c r="AN108" i="1" s="1"/>
  <c r="Q107" i="1"/>
  <c r="AN107" i="1" s="1"/>
  <c r="Q106" i="1"/>
  <c r="AN106" i="1" s="1"/>
  <c r="Q105" i="1"/>
  <c r="AN105" i="1" s="1"/>
  <c r="Q104" i="1"/>
  <c r="AN104" i="1" s="1"/>
  <c r="Q103" i="1"/>
  <c r="AN103" i="1" s="1"/>
  <c r="Q102" i="1"/>
  <c r="AN102" i="1" s="1"/>
  <c r="Q101" i="1"/>
  <c r="AN101" i="1" s="1"/>
  <c r="Q100" i="1"/>
  <c r="AN100" i="1" s="1"/>
  <c r="Q99" i="1"/>
  <c r="AN99" i="1" s="1"/>
  <c r="Q98" i="1"/>
  <c r="AN98" i="1" s="1"/>
  <c r="Q97" i="1"/>
  <c r="AN97" i="1" s="1"/>
  <c r="Q96" i="1"/>
  <c r="AN96" i="1" s="1"/>
  <c r="Q95" i="1"/>
  <c r="AN95" i="1" s="1"/>
  <c r="Q94" i="1"/>
  <c r="AN94" i="1" s="1"/>
  <c r="Q93" i="1"/>
  <c r="AN93" i="1" s="1"/>
  <c r="Q92" i="1"/>
  <c r="AN92" i="1" s="1"/>
  <c r="Q91" i="1"/>
  <c r="AN91" i="1" s="1"/>
  <c r="Q90" i="1"/>
  <c r="AN90" i="1" s="1"/>
  <c r="Q89" i="1"/>
  <c r="AN89" i="1" s="1"/>
  <c r="Q88" i="1"/>
  <c r="AN88" i="1" s="1"/>
  <c r="Q87" i="1"/>
  <c r="AN87" i="1" s="1"/>
  <c r="Q86" i="1"/>
  <c r="AN86" i="1" s="1"/>
  <c r="Q85" i="1"/>
  <c r="AN85" i="1" s="1"/>
  <c r="Q84" i="1"/>
  <c r="AN84" i="1" s="1"/>
  <c r="Q83" i="1"/>
  <c r="AN83" i="1" s="1"/>
  <c r="Q82" i="1"/>
  <c r="AN82" i="1" s="1"/>
  <c r="Q81" i="1"/>
  <c r="AN81" i="1" s="1"/>
  <c r="Q80" i="1"/>
  <c r="AN80" i="1" s="1"/>
  <c r="Q79" i="1"/>
  <c r="AN79" i="1" s="1"/>
  <c r="Q78" i="1"/>
  <c r="AN78" i="1" s="1"/>
  <c r="Q77" i="1"/>
  <c r="AN77" i="1" s="1"/>
  <c r="Q76" i="1"/>
  <c r="AN76" i="1" s="1"/>
  <c r="Q75" i="1"/>
  <c r="AN75" i="1" s="1"/>
  <c r="Q74" i="1"/>
  <c r="AN74" i="1" s="1"/>
  <c r="Q73" i="1"/>
  <c r="AN73" i="1" s="1"/>
  <c r="Q72" i="1"/>
  <c r="AN72" i="1" s="1"/>
  <c r="Q71" i="1"/>
  <c r="AN71" i="1" s="1"/>
  <c r="Q70" i="1"/>
  <c r="AN70" i="1" s="1"/>
  <c r="Q69" i="1"/>
  <c r="AN69" i="1" s="1"/>
  <c r="Q68" i="1"/>
  <c r="AN68" i="1" s="1"/>
  <c r="Q67" i="1"/>
  <c r="AN67" i="1" s="1"/>
  <c r="Q66" i="1"/>
  <c r="AN66" i="1" s="1"/>
  <c r="Q65" i="1"/>
  <c r="AN65" i="1" s="1"/>
  <c r="Q64" i="1"/>
  <c r="AN64" i="1" s="1"/>
  <c r="Q63" i="1"/>
  <c r="AN63" i="1" s="1"/>
  <c r="Q62" i="1"/>
  <c r="AN62" i="1" s="1"/>
  <c r="Q61" i="1"/>
  <c r="AN61" i="1" s="1"/>
  <c r="Q60" i="1"/>
  <c r="AN60" i="1" s="1"/>
  <c r="Q59" i="1"/>
  <c r="AN59" i="1" s="1"/>
  <c r="Q58" i="1"/>
  <c r="AN58" i="1" s="1"/>
  <c r="Q57" i="1"/>
  <c r="AN57" i="1" s="1"/>
  <c r="Q56" i="1"/>
  <c r="AN56" i="1" s="1"/>
  <c r="Q55" i="1"/>
  <c r="AN55" i="1" s="1"/>
  <c r="Q54" i="1"/>
  <c r="AN54" i="1" s="1"/>
  <c r="Q53" i="1"/>
  <c r="AN53" i="1" s="1"/>
  <c r="Q52" i="1"/>
  <c r="AN52" i="1" s="1"/>
  <c r="Q51" i="1"/>
  <c r="AN51" i="1" s="1"/>
  <c r="Q50" i="1"/>
  <c r="AN50" i="1" s="1"/>
  <c r="Q49" i="1"/>
  <c r="AN49" i="1" s="1"/>
  <c r="Q48" i="1"/>
  <c r="AN48" i="1" s="1"/>
  <c r="Q47" i="1"/>
  <c r="AN47" i="1" s="1"/>
  <c r="Q46" i="1"/>
  <c r="AN46" i="1" s="1"/>
  <c r="Q45" i="1"/>
  <c r="AN45" i="1" s="1"/>
  <c r="Q44" i="1"/>
  <c r="AN44" i="1" s="1"/>
  <c r="Q43" i="1"/>
  <c r="AN43" i="1" s="1"/>
  <c r="Q42" i="1"/>
  <c r="AN42" i="1" s="1"/>
  <c r="Q41" i="1"/>
  <c r="AN41" i="1" s="1"/>
  <c r="Q40" i="1"/>
  <c r="AN40" i="1" s="1"/>
  <c r="Q39" i="1"/>
  <c r="AN39" i="1" s="1"/>
  <c r="Q38" i="1"/>
  <c r="AN38" i="1" s="1"/>
  <c r="Q37" i="1"/>
  <c r="AN37" i="1" s="1"/>
  <c r="Q36" i="1"/>
  <c r="AN36" i="1" s="1"/>
  <c r="Q35" i="1"/>
  <c r="AN35" i="1" s="1"/>
  <c r="Q34" i="1"/>
  <c r="AN34" i="1" s="1"/>
  <c r="Q33" i="1"/>
  <c r="AN33" i="1" s="1"/>
  <c r="Q32" i="1"/>
  <c r="AN32" i="1" s="1"/>
  <c r="Q31" i="1"/>
  <c r="AN31" i="1" s="1"/>
  <c r="Q30" i="1"/>
  <c r="AN30" i="1" s="1"/>
  <c r="Q29" i="1"/>
  <c r="AN29" i="1" s="1"/>
  <c r="Q28" i="1"/>
  <c r="AN28" i="1" s="1"/>
  <c r="Q27" i="1"/>
  <c r="AN27" i="1" s="1"/>
  <c r="Q26" i="1"/>
  <c r="AN26" i="1" s="1"/>
  <c r="Q25" i="1"/>
  <c r="AN25" i="1" s="1"/>
  <c r="Q24" i="1"/>
  <c r="AN24" i="1" s="1"/>
  <c r="Q23" i="1"/>
  <c r="AN23" i="1" s="1"/>
  <c r="Q22" i="1"/>
  <c r="AN22" i="1" s="1"/>
  <c r="Q21" i="1"/>
  <c r="AN21" i="1" s="1"/>
  <c r="Q20" i="1"/>
  <c r="AN20" i="1" s="1"/>
  <c r="Q19" i="1"/>
  <c r="AN19" i="1" s="1"/>
  <c r="Q18" i="1"/>
  <c r="AN18" i="1" s="1"/>
  <c r="Q17" i="1"/>
  <c r="AN17" i="1" s="1"/>
  <c r="Q16" i="1"/>
  <c r="AN16" i="1" s="1"/>
  <c r="Q15" i="1"/>
  <c r="AN15" i="1" s="1"/>
  <c r="Q14" i="1"/>
  <c r="AN14" i="1" s="1"/>
  <c r="Q13" i="1"/>
  <c r="AN13" i="1" s="1"/>
  <c r="Q12" i="1"/>
  <c r="AN12" i="1" s="1"/>
  <c r="Q11" i="1"/>
  <c r="AN11" i="1" s="1"/>
  <c r="Q10" i="1"/>
  <c r="AN10" i="1" s="1"/>
  <c r="Q9" i="1"/>
  <c r="AN9" i="1" s="1"/>
  <c r="Q8" i="1"/>
  <c r="AN8" i="1" s="1"/>
  <c r="Q7" i="1"/>
  <c r="AN7" i="1" s="1"/>
  <c r="Q6" i="1"/>
  <c r="AN6" i="1" s="1"/>
  <c r="Q5" i="1"/>
  <c r="AN5" i="1" s="1"/>
  <c r="Q4" i="1"/>
  <c r="AN4" i="1" s="1"/>
  <c r="N1285" i="1"/>
  <c r="AM1285" i="1" s="1"/>
  <c r="N1284" i="1"/>
  <c r="AM1284" i="1" s="1"/>
  <c r="N1283" i="1"/>
  <c r="AM1283" i="1" s="1"/>
  <c r="N1282" i="1"/>
  <c r="AM1282" i="1" s="1"/>
  <c r="N1281" i="1"/>
  <c r="AM1281" i="1" s="1"/>
  <c r="N1280" i="1"/>
  <c r="AM1280" i="1" s="1"/>
  <c r="N1278" i="1"/>
  <c r="AM1278" i="1" s="1"/>
  <c r="N1277" i="1"/>
  <c r="AM1277" i="1" s="1"/>
  <c r="N1276" i="1"/>
  <c r="AM1276" i="1" s="1"/>
  <c r="N1275" i="1"/>
  <c r="AM1275" i="1" s="1"/>
  <c r="N1274" i="1"/>
  <c r="AM1274" i="1" s="1"/>
  <c r="N1273" i="1"/>
  <c r="AM1273" i="1" s="1"/>
  <c r="N1272" i="1"/>
  <c r="AM1272" i="1" s="1"/>
  <c r="N1271" i="1"/>
  <c r="AM1271" i="1" s="1"/>
  <c r="N1270" i="1"/>
  <c r="AM1270" i="1" s="1"/>
  <c r="N1269" i="1"/>
  <c r="AM1269" i="1" s="1"/>
  <c r="N1268" i="1"/>
  <c r="AM1268" i="1" s="1"/>
  <c r="N1267" i="1"/>
  <c r="AM1267" i="1" s="1"/>
  <c r="N1266" i="1"/>
  <c r="AM1266" i="1" s="1"/>
  <c r="N1262" i="1"/>
  <c r="AM1262" i="1" s="1"/>
  <c r="N1260" i="1"/>
  <c r="AM1260" i="1" s="1"/>
  <c r="N1259" i="1"/>
  <c r="AM1259" i="1" s="1"/>
  <c r="N1258" i="1"/>
  <c r="AM1258" i="1" s="1"/>
  <c r="N1255" i="1"/>
  <c r="AM1255" i="1" s="1"/>
  <c r="N1254" i="1"/>
  <c r="AM1254" i="1" s="1"/>
  <c r="N1253" i="1"/>
  <c r="AM1253" i="1" s="1"/>
  <c r="N1252" i="1"/>
  <c r="AM1252" i="1" s="1"/>
  <c r="N1251" i="1"/>
  <c r="AM1251" i="1" s="1"/>
  <c r="N1250" i="1"/>
  <c r="AM1250" i="1" s="1"/>
  <c r="N1249" i="1"/>
  <c r="AM1249" i="1" s="1"/>
  <c r="N1248" i="1"/>
  <c r="AM1248" i="1" s="1"/>
  <c r="N1247" i="1"/>
  <c r="AM1247" i="1" s="1"/>
  <c r="N1246" i="1"/>
  <c r="AM1246" i="1" s="1"/>
  <c r="N1245" i="1"/>
  <c r="AM1245" i="1" s="1"/>
  <c r="N1244" i="1"/>
  <c r="AM1244" i="1" s="1"/>
  <c r="N1242" i="1"/>
  <c r="AM1242" i="1" s="1"/>
  <c r="N1241" i="1"/>
  <c r="AM1241" i="1" s="1"/>
  <c r="N1240" i="1"/>
  <c r="AM1240" i="1" s="1"/>
  <c r="N1239" i="1"/>
  <c r="AM1239" i="1" s="1"/>
  <c r="N1238" i="1"/>
  <c r="AM1238" i="1" s="1"/>
  <c r="N1237" i="1"/>
  <c r="AM1237" i="1" s="1"/>
  <c r="N1236" i="1"/>
  <c r="AM1236" i="1" s="1"/>
  <c r="N1235" i="1"/>
  <c r="AM1235" i="1" s="1"/>
  <c r="N1234" i="1"/>
  <c r="AM1234" i="1" s="1"/>
  <c r="N1233" i="1"/>
  <c r="AM1233" i="1" s="1"/>
  <c r="N1232" i="1"/>
  <c r="AM1232" i="1" s="1"/>
  <c r="N1229" i="1"/>
  <c r="AM1229" i="1" s="1"/>
  <c r="N1228" i="1"/>
  <c r="AM1228" i="1" s="1"/>
  <c r="N1227" i="1"/>
  <c r="AM1227" i="1" s="1"/>
  <c r="N1226" i="1"/>
  <c r="AM1226" i="1" s="1"/>
  <c r="N1225" i="1"/>
  <c r="AM1225" i="1" s="1"/>
  <c r="N1224" i="1"/>
  <c r="AM1224" i="1" s="1"/>
  <c r="N1222" i="1"/>
  <c r="AM1222" i="1" s="1"/>
  <c r="N1221" i="1"/>
  <c r="AM1221" i="1" s="1"/>
  <c r="N1220" i="1"/>
  <c r="AM1220" i="1" s="1"/>
  <c r="N1219" i="1"/>
  <c r="AM1219" i="1" s="1"/>
  <c r="N1218" i="1"/>
  <c r="AM1218" i="1" s="1"/>
  <c r="N1217" i="1"/>
  <c r="AM1217" i="1" s="1"/>
  <c r="N1216" i="1"/>
  <c r="AM1216" i="1" s="1"/>
  <c r="N1215" i="1"/>
  <c r="AM1215" i="1" s="1"/>
  <c r="N1214" i="1"/>
  <c r="AM1214" i="1" s="1"/>
  <c r="N1213" i="1"/>
  <c r="AM1213" i="1" s="1"/>
  <c r="N1212" i="1"/>
  <c r="AM1212" i="1" s="1"/>
  <c r="N1211" i="1"/>
  <c r="AM1211" i="1" s="1"/>
  <c r="N1210" i="1"/>
  <c r="AM1210" i="1" s="1"/>
  <c r="N1209" i="1"/>
  <c r="AM1209" i="1" s="1"/>
  <c r="N1208" i="1"/>
  <c r="AM1208" i="1" s="1"/>
  <c r="N1207" i="1"/>
  <c r="AM1207" i="1" s="1"/>
  <c r="N1205" i="1"/>
  <c r="AM1205" i="1" s="1"/>
  <c r="N1204" i="1"/>
  <c r="AM1204" i="1" s="1"/>
  <c r="N1203" i="1"/>
  <c r="AM1203" i="1" s="1"/>
  <c r="N1202" i="1"/>
  <c r="AM1202" i="1" s="1"/>
  <c r="N1201" i="1"/>
  <c r="AM1201" i="1" s="1"/>
  <c r="N1200" i="1"/>
  <c r="AM1200" i="1" s="1"/>
  <c r="N1199" i="1"/>
  <c r="AM1199" i="1" s="1"/>
  <c r="N1198" i="1"/>
  <c r="AM1198" i="1" s="1"/>
  <c r="N1197" i="1"/>
  <c r="AM1197" i="1" s="1"/>
  <c r="N1196" i="1"/>
  <c r="AM1196" i="1" s="1"/>
  <c r="N1195" i="1"/>
  <c r="AM1195" i="1" s="1"/>
  <c r="N1193" i="1"/>
  <c r="AM1193" i="1" s="1"/>
  <c r="N1192" i="1"/>
  <c r="AM1192" i="1" s="1"/>
  <c r="N1191" i="1"/>
  <c r="AM1191" i="1" s="1"/>
  <c r="N1190" i="1"/>
  <c r="AM1190" i="1" s="1"/>
  <c r="N1189" i="1"/>
  <c r="AM1189" i="1" s="1"/>
  <c r="N1188" i="1"/>
  <c r="AM1188" i="1" s="1"/>
  <c r="N1187" i="1"/>
  <c r="AM1187" i="1" s="1"/>
  <c r="N1186" i="1"/>
  <c r="AM1186" i="1" s="1"/>
  <c r="N1184" i="1"/>
  <c r="AM1184" i="1" s="1"/>
  <c r="N1183" i="1"/>
  <c r="AM1183" i="1" s="1"/>
  <c r="N1182" i="1"/>
  <c r="AM1182" i="1" s="1"/>
  <c r="N1181" i="1"/>
  <c r="AM1181" i="1" s="1"/>
  <c r="N1180" i="1"/>
  <c r="AM1180" i="1" s="1"/>
  <c r="N1179" i="1"/>
  <c r="AM1179" i="1" s="1"/>
  <c r="N1178" i="1"/>
  <c r="AM1178" i="1" s="1"/>
  <c r="N1177" i="1"/>
  <c r="AM1177" i="1" s="1"/>
  <c r="N1176" i="1"/>
  <c r="AM1176" i="1" s="1"/>
  <c r="N1175" i="1"/>
  <c r="AM1175" i="1" s="1"/>
  <c r="N1174" i="1"/>
  <c r="AM1174" i="1" s="1"/>
  <c r="N1173" i="1"/>
  <c r="AM1173" i="1" s="1"/>
  <c r="N1171" i="1"/>
  <c r="AM1171" i="1" s="1"/>
  <c r="N1170" i="1"/>
  <c r="AM1170" i="1" s="1"/>
  <c r="N1169" i="1"/>
  <c r="AM1169" i="1" s="1"/>
  <c r="N1166" i="1"/>
  <c r="AM1166" i="1" s="1"/>
  <c r="N1165" i="1"/>
  <c r="AM1165" i="1" s="1"/>
  <c r="N1164" i="1"/>
  <c r="AM1164" i="1" s="1"/>
  <c r="N1162" i="1"/>
  <c r="AM1162" i="1" s="1"/>
  <c r="N1161" i="1"/>
  <c r="AM1161" i="1" s="1"/>
  <c r="N1159" i="1"/>
  <c r="AM1159" i="1" s="1"/>
  <c r="N1158" i="1"/>
  <c r="AM1158" i="1" s="1"/>
  <c r="N1157" i="1"/>
  <c r="AM1157" i="1" s="1"/>
  <c r="N1156" i="1"/>
  <c r="AM1156" i="1" s="1"/>
  <c r="N1155" i="1"/>
  <c r="AM1155" i="1" s="1"/>
  <c r="N1154" i="1"/>
  <c r="AM1154" i="1" s="1"/>
  <c r="N1153" i="1"/>
  <c r="AM1153" i="1" s="1"/>
  <c r="N1152" i="1"/>
  <c r="AM1152" i="1" s="1"/>
  <c r="N1147" i="1"/>
  <c r="AM1147" i="1" s="1"/>
  <c r="N1143" i="1"/>
  <c r="AM1143" i="1" s="1"/>
  <c r="N1139" i="1"/>
  <c r="AM1139" i="1" s="1"/>
  <c r="N1137" i="1"/>
  <c r="AM1137" i="1" s="1"/>
  <c r="N1136" i="1"/>
  <c r="AM1136" i="1" s="1"/>
  <c r="N1134" i="1"/>
  <c r="AM1134" i="1" s="1"/>
  <c r="N1133" i="1"/>
  <c r="AM1133" i="1" s="1"/>
  <c r="N1132" i="1"/>
  <c r="AM1132" i="1" s="1"/>
  <c r="N1131" i="1"/>
  <c r="AM1131" i="1" s="1"/>
  <c r="N1130" i="1"/>
  <c r="AM1130" i="1" s="1"/>
  <c r="N1128" i="1"/>
  <c r="AM1128" i="1" s="1"/>
  <c r="N1127" i="1"/>
  <c r="AM1127" i="1" s="1"/>
  <c r="N1126" i="1"/>
  <c r="AM1126" i="1" s="1"/>
  <c r="N1125" i="1"/>
  <c r="AM1125" i="1" s="1"/>
  <c r="N1124" i="1"/>
  <c r="AM1124" i="1" s="1"/>
  <c r="N1123" i="1"/>
  <c r="AM1123" i="1" s="1"/>
  <c r="N1122" i="1"/>
  <c r="AM1122" i="1" s="1"/>
  <c r="N1121" i="1"/>
  <c r="AM1121" i="1" s="1"/>
  <c r="N1120" i="1"/>
  <c r="AM1120" i="1" s="1"/>
  <c r="N1119" i="1"/>
  <c r="AM1119" i="1" s="1"/>
  <c r="N1117" i="1"/>
  <c r="AM1117" i="1" s="1"/>
  <c r="N1116" i="1"/>
  <c r="AM1116" i="1" s="1"/>
  <c r="N1114" i="1"/>
  <c r="AM1114" i="1" s="1"/>
  <c r="N1113" i="1"/>
  <c r="AM1113" i="1" s="1"/>
  <c r="N1112" i="1"/>
  <c r="AM1112" i="1" s="1"/>
  <c r="N1111" i="1"/>
  <c r="AM1111" i="1" s="1"/>
  <c r="N1110" i="1"/>
  <c r="AM1110" i="1" s="1"/>
  <c r="N1109" i="1"/>
  <c r="AM1109" i="1" s="1"/>
  <c r="N1108" i="1"/>
  <c r="AM1108" i="1" s="1"/>
  <c r="N1106" i="1"/>
  <c r="AM1106" i="1" s="1"/>
  <c r="N1105" i="1"/>
  <c r="AM1105" i="1" s="1"/>
  <c r="N1104" i="1"/>
  <c r="AM1104" i="1" s="1"/>
  <c r="N1101" i="1"/>
  <c r="AM1101" i="1" s="1"/>
  <c r="N1100" i="1"/>
  <c r="AM1100" i="1" s="1"/>
  <c r="N1099" i="1"/>
  <c r="AM1099" i="1" s="1"/>
  <c r="N1098" i="1"/>
  <c r="AM1098" i="1" s="1"/>
  <c r="N1097" i="1"/>
  <c r="AM1097" i="1" s="1"/>
  <c r="N1096" i="1"/>
  <c r="AM1096" i="1" s="1"/>
  <c r="N1095" i="1"/>
  <c r="AM1095" i="1" s="1"/>
  <c r="N1094" i="1"/>
  <c r="AM1094" i="1" s="1"/>
  <c r="N1093" i="1"/>
  <c r="AM1093" i="1" s="1"/>
  <c r="N1092" i="1"/>
  <c r="AM1092" i="1" s="1"/>
  <c r="N1091" i="1"/>
  <c r="AM1091" i="1" s="1"/>
  <c r="N1089" i="1"/>
  <c r="AM1089" i="1" s="1"/>
  <c r="N1088" i="1"/>
  <c r="AM1088" i="1" s="1"/>
  <c r="N1087" i="1"/>
  <c r="AM1087" i="1" s="1"/>
  <c r="N1086" i="1"/>
  <c r="AM1086" i="1" s="1"/>
  <c r="N1085" i="1"/>
  <c r="AM1085" i="1" s="1"/>
  <c r="N1084" i="1"/>
  <c r="AM1084" i="1" s="1"/>
  <c r="N1083" i="1"/>
  <c r="AM1083" i="1" s="1"/>
  <c r="N1082" i="1"/>
  <c r="AM1082" i="1" s="1"/>
  <c r="N1081" i="1"/>
  <c r="AM1081" i="1" s="1"/>
  <c r="N1080" i="1"/>
  <c r="AM1080" i="1" s="1"/>
  <c r="N1078" i="1"/>
  <c r="AM1078" i="1" s="1"/>
  <c r="N1077" i="1"/>
  <c r="AM1077" i="1" s="1"/>
  <c r="N1076" i="1"/>
  <c r="AM1076" i="1" s="1"/>
  <c r="N1075" i="1"/>
  <c r="AM1075" i="1" s="1"/>
  <c r="N1074" i="1"/>
  <c r="AM1074" i="1" s="1"/>
  <c r="N1072" i="1"/>
  <c r="AM1072" i="1" s="1"/>
  <c r="N1071" i="1"/>
  <c r="AM1071" i="1" s="1"/>
  <c r="N1070" i="1"/>
  <c r="AM1070" i="1" s="1"/>
  <c r="N1069" i="1"/>
  <c r="AM1069" i="1" s="1"/>
  <c r="N1067" i="1"/>
  <c r="AM1067" i="1" s="1"/>
  <c r="N1066" i="1"/>
  <c r="AM1066" i="1" s="1"/>
  <c r="N1065" i="1"/>
  <c r="AM1065" i="1" s="1"/>
  <c r="N1061" i="1"/>
  <c r="AM1061" i="1" s="1"/>
  <c r="N1060" i="1"/>
  <c r="AM1060" i="1" s="1"/>
  <c r="N1059" i="1"/>
  <c r="AM1059" i="1" s="1"/>
  <c r="N1057" i="1"/>
  <c r="AM1057" i="1" s="1"/>
  <c r="N1056" i="1"/>
  <c r="AM1056" i="1" s="1"/>
  <c r="N1055" i="1"/>
  <c r="AM1055" i="1" s="1"/>
  <c r="N1054" i="1"/>
  <c r="AM1054" i="1" s="1"/>
  <c r="N1053" i="1"/>
  <c r="AM1053" i="1" s="1"/>
  <c r="N1051" i="1"/>
  <c r="AM1051" i="1" s="1"/>
  <c r="N1050" i="1"/>
  <c r="AM1050" i="1" s="1"/>
  <c r="N1047" i="1"/>
  <c r="AM1047" i="1" s="1"/>
  <c r="N1045" i="1"/>
  <c r="AM1045" i="1" s="1"/>
  <c r="N1044" i="1"/>
  <c r="AM1044" i="1" s="1"/>
  <c r="N1043" i="1"/>
  <c r="AM1043" i="1" s="1"/>
  <c r="N1042" i="1"/>
  <c r="AM1042" i="1" s="1"/>
  <c r="N1041" i="1"/>
  <c r="AM1041" i="1" s="1"/>
  <c r="N1039" i="1"/>
  <c r="AM1039" i="1" s="1"/>
  <c r="N1037" i="1"/>
  <c r="AM1037" i="1" s="1"/>
  <c r="N1036" i="1"/>
  <c r="AM1036" i="1" s="1"/>
  <c r="N1035" i="1"/>
  <c r="AM1035" i="1" s="1"/>
  <c r="N1034" i="1"/>
  <c r="AM1034" i="1" s="1"/>
  <c r="N1033" i="1"/>
  <c r="AM1033" i="1" s="1"/>
  <c r="N1032" i="1"/>
  <c r="AM1032" i="1" s="1"/>
  <c r="N1031" i="1"/>
  <c r="AM1031" i="1" s="1"/>
  <c r="N1030" i="1"/>
  <c r="AM1030" i="1" s="1"/>
  <c r="N1029" i="1"/>
  <c r="AM1029" i="1" s="1"/>
  <c r="N1028" i="1"/>
  <c r="AM1028" i="1" s="1"/>
  <c r="N1026" i="1"/>
  <c r="AM1026" i="1" s="1"/>
  <c r="N1025" i="1"/>
  <c r="AM1025" i="1" s="1"/>
  <c r="N1021" i="1"/>
  <c r="AM1021" i="1" s="1"/>
  <c r="N1017" i="1"/>
  <c r="AM1017" i="1" s="1"/>
  <c r="N1016" i="1"/>
  <c r="AM1016" i="1" s="1"/>
  <c r="N1015" i="1"/>
  <c r="AM1015" i="1" s="1"/>
  <c r="N1014" i="1"/>
  <c r="AM1014" i="1" s="1"/>
  <c r="N1013" i="1"/>
  <c r="AM1013" i="1" s="1"/>
  <c r="N1011" i="1"/>
  <c r="AM1011" i="1" s="1"/>
  <c r="N1008" i="1"/>
  <c r="AM1008" i="1" s="1"/>
  <c r="N1007" i="1"/>
  <c r="AM1007" i="1" s="1"/>
  <c r="N1006" i="1"/>
  <c r="AM1006" i="1" s="1"/>
  <c r="N1005" i="1"/>
  <c r="AM1005" i="1" s="1"/>
  <c r="N1004" i="1"/>
  <c r="AM1004" i="1" s="1"/>
  <c r="N1003" i="1"/>
  <c r="AM1003" i="1" s="1"/>
  <c r="N1002" i="1"/>
  <c r="AM1002" i="1" s="1"/>
  <c r="N1001" i="1"/>
  <c r="AM1001" i="1" s="1"/>
  <c r="N1000" i="1"/>
  <c r="AM1000" i="1" s="1"/>
  <c r="N999" i="1"/>
  <c r="AM999" i="1" s="1"/>
  <c r="N998" i="1"/>
  <c r="AM998" i="1" s="1"/>
  <c r="N997" i="1"/>
  <c r="AM997" i="1" s="1"/>
  <c r="N996" i="1"/>
  <c r="AM996" i="1" s="1"/>
  <c r="N995" i="1"/>
  <c r="AM995" i="1" s="1"/>
  <c r="N994" i="1"/>
  <c r="AM994" i="1" s="1"/>
  <c r="N992" i="1"/>
  <c r="AM992" i="1" s="1"/>
  <c r="N991" i="1"/>
  <c r="AM991" i="1" s="1"/>
  <c r="N990" i="1"/>
  <c r="AM990" i="1" s="1"/>
  <c r="N989" i="1"/>
  <c r="AM989" i="1" s="1"/>
  <c r="N988" i="1"/>
  <c r="AM988" i="1" s="1"/>
  <c r="N987" i="1"/>
  <c r="AM987" i="1" s="1"/>
  <c r="N986" i="1"/>
  <c r="AM986" i="1" s="1"/>
  <c r="N984" i="1"/>
  <c r="AM984" i="1" s="1"/>
  <c r="N983" i="1"/>
  <c r="AM983" i="1" s="1"/>
  <c r="N982" i="1"/>
  <c r="AM982" i="1" s="1"/>
  <c r="N981" i="1"/>
  <c r="AM981" i="1" s="1"/>
  <c r="N980" i="1"/>
  <c r="AM980" i="1" s="1"/>
  <c r="N979" i="1"/>
  <c r="AM979" i="1" s="1"/>
  <c r="N978" i="1"/>
  <c r="AM978" i="1" s="1"/>
  <c r="N977" i="1"/>
  <c r="AM977" i="1" s="1"/>
  <c r="N976" i="1"/>
  <c r="AM976" i="1" s="1"/>
  <c r="N975" i="1"/>
  <c r="AM975" i="1" s="1"/>
  <c r="N973" i="1"/>
  <c r="AM973" i="1" s="1"/>
  <c r="N972" i="1"/>
  <c r="AM972" i="1" s="1"/>
  <c r="N971" i="1"/>
  <c r="AM971" i="1" s="1"/>
  <c r="N970" i="1"/>
  <c r="AM970" i="1" s="1"/>
  <c r="N964" i="1"/>
  <c r="AM964" i="1" s="1"/>
  <c r="N963" i="1"/>
  <c r="AM963" i="1" s="1"/>
  <c r="N962" i="1"/>
  <c r="AM962" i="1" s="1"/>
  <c r="N961" i="1"/>
  <c r="AM961" i="1" s="1"/>
  <c r="N958" i="1"/>
  <c r="AM958" i="1" s="1"/>
  <c r="N957" i="1"/>
  <c r="AM957" i="1" s="1"/>
  <c r="N956" i="1"/>
  <c r="AM956" i="1" s="1"/>
  <c r="N955" i="1"/>
  <c r="AM955" i="1" s="1"/>
  <c r="N954" i="1"/>
  <c r="AM954" i="1" s="1"/>
  <c r="N953" i="1"/>
  <c r="AM953" i="1" s="1"/>
  <c r="N952" i="1"/>
  <c r="AM952" i="1" s="1"/>
  <c r="N950" i="1"/>
  <c r="AM950" i="1" s="1"/>
  <c r="N949" i="1"/>
  <c r="AM949" i="1" s="1"/>
  <c r="N947" i="1"/>
  <c r="AM947" i="1" s="1"/>
  <c r="N946" i="1"/>
  <c r="AM946" i="1" s="1"/>
  <c r="N944" i="1"/>
  <c r="AM944" i="1" s="1"/>
  <c r="N942" i="1"/>
  <c r="AM942" i="1" s="1"/>
  <c r="N941" i="1"/>
  <c r="AM941" i="1" s="1"/>
  <c r="N940" i="1"/>
  <c r="AM940" i="1" s="1"/>
  <c r="N939" i="1"/>
  <c r="AM939" i="1" s="1"/>
  <c r="N938" i="1"/>
  <c r="AM938" i="1" s="1"/>
  <c r="N937" i="1"/>
  <c r="AM937" i="1" s="1"/>
  <c r="N935" i="1"/>
  <c r="AM935" i="1" s="1"/>
  <c r="N934" i="1"/>
  <c r="AM934" i="1" s="1"/>
  <c r="N933" i="1"/>
  <c r="AM933" i="1" s="1"/>
  <c r="N932" i="1"/>
  <c r="AM932" i="1" s="1"/>
  <c r="N930" i="1"/>
  <c r="AM930" i="1" s="1"/>
  <c r="N929" i="1"/>
  <c r="AM929" i="1" s="1"/>
  <c r="N926" i="1"/>
  <c r="AM926" i="1" s="1"/>
  <c r="N925" i="1"/>
  <c r="AM925" i="1" s="1"/>
  <c r="N923" i="1"/>
  <c r="AM923" i="1" s="1"/>
  <c r="N916" i="1"/>
  <c r="AM916" i="1" s="1"/>
  <c r="N915" i="1"/>
  <c r="AM915" i="1" s="1"/>
  <c r="N914" i="1"/>
  <c r="AM914" i="1" s="1"/>
  <c r="N913" i="1"/>
  <c r="AM913" i="1" s="1"/>
  <c r="N912" i="1"/>
  <c r="AM912" i="1" s="1"/>
  <c r="N910" i="1"/>
  <c r="AM910" i="1" s="1"/>
  <c r="N909" i="1"/>
  <c r="AM909" i="1" s="1"/>
  <c r="N908" i="1"/>
  <c r="AM908" i="1" s="1"/>
  <c r="N897" i="1"/>
  <c r="AM897" i="1" s="1"/>
  <c r="N896" i="1"/>
  <c r="AM896" i="1" s="1"/>
  <c r="N894" i="1"/>
  <c r="AM894" i="1" s="1"/>
  <c r="N892" i="1"/>
  <c r="AM892" i="1" s="1"/>
  <c r="N891" i="1"/>
  <c r="AM891" i="1" s="1"/>
  <c r="N890" i="1"/>
  <c r="AM890" i="1" s="1"/>
  <c r="N889" i="1"/>
  <c r="AM889" i="1" s="1"/>
  <c r="N888" i="1"/>
  <c r="AM888" i="1" s="1"/>
  <c r="N887" i="1"/>
  <c r="AM887" i="1" s="1"/>
  <c r="N886" i="1"/>
  <c r="AM886" i="1" s="1"/>
  <c r="N885" i="1"/>
  <c r="AM885" i="1" s="1"/>
  <c r="N884" i="1"/>
  <c r="AM884" i="1" s="1"/>
  <c r="N883" i="1"/>
  <c r="AM883" i="1" s="1"/>
  <c r="N881" i="1"/>
  <c r="AM881" i="1" s="1"/>
  <c r="N879" i="1"/>
  <c r="AM879" i="1" s="1"/>
  <c r="N876" i="1"/>
  <c r="AM876" i="1" s="1"/>
  <c r="N875" i="1"/>
  <c r="AM875" i="1" s="1"/>
  <c r="N874" i="1"/>
  <c r="AM874" i="1" s="1"/>
  <c r="N873" i="1"/>
  <c r="AM873" i="1" s="1"/>
  <c r="N872" i="1"/>
  <c r="AM872" i="1" s="1"/>
  <c r="N871" i="1"/>
  <c r="AM871" i="1" s="1"/>
  <c r="N870" i="1"/>
  <c r="AM870" i="1" s="1"/>
  <c r="N869" i="1"/>
  <c r="AM869" i="1" s="1"/>
  <c r="N868" i="1"/>
  <c r="AM868" i="1" s="1"/>
  <c r="N867" i="1"/>
  <c r="AM867" i="1" s="1"/>
  <c r="N865" i="1"/>
  <c r="AM865" i="1" s="1"/>
  <c r="N864" i="1"/>
  <c r="AM864" i="1" s="1"/>
  <c r="N863" i="1"/>
  <c r="AM863" i="1" s="1"/>
  <c r="N861" i="1"/>
  <c r="AM861" i="1" s="1"/>
  <c r="N860" i="1"/>
  <c r="AM860" i="1" s="1"/>
  <c r="N859" i="1"/>
  <c r="AM859" i="1" s="1"/>
  <c r="N857" i="1"/>
  <c r="AM857" i="1" s="1"/>
  <c r="N856" i="1"/>
  <c r="AM856" i="1" s="1"/>
  <c r="N849" i="1"/>
  <c r="AM849" i="1" s="1"/>
  <c r="N847" i="1"/>
  <c r="AM847" i="1" s="1"/>
  <c r="N846" i="1"/>
  <c r="AM846" i="1" s="1"/>
  <c r="N845" i="1"/>
  <c r="AM845" i="1" s="1"/>
  <c r="N844" i="1"/>
  <c r="AM844" i="1" s="1"/>
  <c r="N843" i="1"/>
  <c r="AM843" i="1" s="1"/>
  <c r="N842" i="1"/>
  <c r="AM842" i="1" s="1"/>
  <c r="N841" i="1"/>
  <c r="AM841" i="1" s="1"/>
  <c r="N840" i="1"/>
  <c r="AM840" i="1" s="1"/>
  <c r="N839" i="1"/>
  <c r="AM839" i="1" s="1"/>
  <c r="N838" i="1"/>
  <c r="AM838" i="1" s="1"/>
  <c r="N837" i="1"/>
  <c r="AM837" i="1" s="1"/>
  <c r="N836" i="1"/>
  <c r="AM836" i="1" s="1"/>
  <c r="N835" i="1"/>
  <c r="AM835" i="1" s="1"/>
  <c r="N833" i="1"/>
  <c r="AM833" i="1" s="1"/>
  <c r="N832" i="1"/>
  <c r="AM832" i="1" s="1"/>
  <c r="N830" i="1"/>
  <c r="AM830" i="1" s="1"/>
  <c r="N829" i="1"/>
  <c r="AM829" i="1" s="1"/>
  <c r="N826" i="1"/>
  <c r="AM826" i="1" s="1"/>
  <c r="N825" i="1"/>
  <c r="AM825" i="1" s="1"/>
  <c r="N824" i="1"/>
  <c r="AM824" i="1" s="1"/>
  <c r="N823" i="1"/>
  <c r="AM823" i="1" s="1"/>
  <c r="N822" i="1"/>
  <c r="AM822" i="1" s="1"/>
  <c r="N821" i="1"/>
  <c r="AM821" i="1" s="1"/>
  <c r="N820" i="1"/>
  <c r="AM820" i="1" s="1"/>
  <c r="N819" i="1"/>
  <c r="AM819" i="1" s="1"/>
  <c r="N817" i="1"/>
  <c r="AM817" i="1" s="1"/>
  <c r="N816" i="1"/>
  <c r="AM816" i="1" s="1"/>
  <c r="N815" i="1"/>
  <c r="AM815" i="1" s="1"/>
  <c r="N814" i="1"/>
  <c r="AM814" i="1" s="1"/>
  <c r="N811" i="1"/>
  <c r="AM811" i="1" s="1"/>
  <c r="N810" i="1"/>
  <c r="AM810" i="1" s="1"/>
  <c r="N808" i="1"/>
  <c r="AM808" i="1" s="1"/>
  <c r="N806" i="1"/>
  <c r="AM806" i="1" s="1"/>
  <c r="N805" i="1"/>
  <c r="AM805" i="1" s="1"/>
  <c r="N802" i="1"/>
  <c r="AM802" i="1" s="1"/>
  <c r="N801" i="1"/>
  <c r="AM801" i="1" s="1"/>
  <c r="N799" i="1"/>
  <c r="AM799" i="1" s="1"/>
  <c r="N798" i="1"/>
  <c r="AM798" i="1" s="1"/>
  <c r="N797" i="1"/>
  <c r="AM797" i="1" s="1"/>
  <c r="N796" i="1"/>
  <c r="AM796" i="1" s="1"/>
  <c r="N795" i="1"/>
  <c r="AM795" i="1" s="1"/>
  <c r="N794" i="1"/>
  <c r="AM794" i="1" s="1"/>
  <c r="N793" i="1"/>
  <c r="AM793" i="1" s="1"/>
  <c r="N792" i="1"/>
  <c r="AM792" i="1" s="1"/>
  <c r="N791" i="1"/>
  <c r="AM791" i="1" s="1"/>
  <c r="N790" i="1"/>
  <c r="AM790" i="1" s="1"/>
  <c r="N787" i="1"/>
  <c r="AM787" i="1" s="1"/>
  <c r="N786" i="1"/>
  <c r="AM786" i="1" s="1"/>
  <c r="N785" i="1"/>
  <c r="AM785" i="1" s="1"/>
  <c r="N784" i="1"/>
  <c r="AM784" i="1" s="1"/>
  <c r="N783" i="1"/>
  <c r="AM783" i="1" s="1"/>
  <c r="N781" i="1"/>
  <c r="AM781" i="1" s="1"/>
  <c r="N780" i="1"/>
  <c r="AM780" i="1" s="1"/>
  <c r="N779" i="1"/>
  <c r="AM779" i="1" s="1"/>
  <c r="N778" i="1"/>
  <c r="AM778" i="1" s="1"/>
  <c r="N777" i="1"/>
  <c r="AM777" i="1" s="1"/>
  <c r="N775" i="1"/>
  <c r="AM775" i="1" s="1"/>
  <c r="N774" i="1"/>
  <c r="AM774" i="1" s="1"/>
  <c r="N773" i="1"/>
  <c r="AM773" i="1" s="1"/>
  <c r="N772" i="1"/>
  <c r="AM772" i="1" s="1"/>
  <c r="N771" i="1"/>
  <c r="AM771" i="1" s="1"/>
  <c r="N770" i="1"/>
  <c r="AM770" i="1" s="1"/>
  <c r="N769" i="1"/>
  <c r="AM769" i="1" s="1"/>
  <c r="N767" i="1"/>
  <c r="AM767" i="1" s="1"/>
  <c r="N766" i="1"/>
  <c r="AM766" i="1" s="1"/>
  <c r="N763" i="1"/>
  <c r="AM763" i="1" s="1"/>
  <c r="N762" i="1"/>
  <c r="AM762" i="1" s="1"/>
  <c r="N761" i="1"/>
  <c r="AM761" i="1" s="1"/>
  <c r="N760" i="1"/>
  <c r="AM760" i="1" s="1"/>
  <c r="N759" i="1"/>
  <c r="AM759" i="1" s="1"/>
  <c r="N758" i="1"/>
  <c r="AM758" i="1" s="1"/>
  <c r="N757" i="1"/>
  <c r="AM757" i="1" s="1"/>
  <c r="N756" i="1"/>
  <c r="AM756" i="1" s="1"/>
  <c r="N755" i="1"/>
  <c r="AM755" i="1" s="1"/>
  <c r="N754" i="1"/>
  <c r="AM754" i="1" s="1"/>
  <c r="N753" i="1"/>
  <c r="AM753" i="1" s="1"/>
  <c r="N752" i="1"/>
  <c r="AM752" i="1" s="1"/>
  <c r="N751" i="1"/>
  <c r="AM751" i="1" s="1"/>
  <c r="N750" i="1"/>
  <c r="AM750" i="1" s="1"/>
  <c r="N749" i="1"/>
  <c r="AM749" i="1" s="1"/>
  <c r="N748" i="1"/>
  <c r="AM748" i="1" s="1"/>
  <c r="N747" i="1"/>
  <c r="AM747" i="1" s="1"/>
  <c r="N746" i="1"/>
  <c r="AM746" i="1" s="1"/>
  <c r="N745" i="1"/>
  <c r="AM745" i="1" s="1"/>
  <c r="N744" i="1"/>
  <c r="AM744" i="1" s="1"/>
  <c r="N743" i="1"/>
  <c r="AM743" i="1" s="1"/>
  <c r="N741" i="1"/>
  <c r="AM741" i="1" s="1"/>
  <c r="N740" i="1"/>
  <c r="AM740" i="1" s="1"/>
  <c r="N739" i="1"/>
  <c r="AM739" i="1" s="1"/>
  <c r="N738" i="1"/>
  <c r="AM738" i="1" s="1"/>
  <c r="N737" i="1"/>
  <c r="AM737" i="1" s="1"/>
  <c r="N736" i="1"/>
  <c r="AM736" i="1" s="1"/>
  <c r="N735" i="1"/>
  <c r="AM735" i="1" s="1"/>
  <c r="N734" i="1"/>
  <c r="AM734" i="1" s="1"/>
  <c r="N733" i="1"/>
  <c r="AM733" i="1" s="1"/>
  <c r="N732" i="1"/>
  <c r="AM732" i="1" s="1"/>
  <c r="N731" i="1"/>
  <c r="AM731" i="1" s="1"/>
  <c r="N729" i="1"/>
  <c r="AM729" i="1" s="1"/>
  <c r="N728" i="1"/>
  <c r="AM728" i="1" s="1"/>
  <c r="N727" i="1"/>
  <c r="AM727" i="1" s="1"/>
  <c r="N725" i="1"/>
  <c r="AM725" i="1" s="1"/>
  <c r="N724" i="1"/>
  <c r="AM724" i="1" s="1"/>
  <c r="N723" i="1"/>
  <c r="AM723" i="1" s="1"/>
  <c r="N722" i="1"/>
  <c r="AM722" i="1" s="1"/>
  <c r="N721" i="1"/>
  <c r="AM721" i="1" s="1"/>
  <c r="N720" i="1"/>
  <c r="AM720" i="1" s="1"/>
  <c r="N719" i="1"/>
  <c r="AM719" i="1" s="1"/>
  <c r="N718" i="1"/>
  <c r="AM718" i="1" s="1"/>
  <c r="N717" i="1"/>
  <c r="AM717" i="1" s="1"/>
  <c r="N715" i="1"/>
  <c r="AM715" i="1" s="1"/>
  <c r="N714" i="1"/>
  <c r="AM714" i="1" s="1"/>
  <c r="N713" i="1"/>
  <c r="AM713" i="1" s="1"/>
  <c r="N711" i="1"/>
  <c r="AM711" i="1" s="1"/>
  <c r="N710" i="1"/>
  <c r="AM710" i="1" s="1"/>
  <c r="N709" i="1"/>
  <c r="AM709" i="1" s="1"/>
  <c r="N708" i="1"/>
  <c r="AM708" i="1" s="1"/>
  <c r="N706" i="1"/>
  <c r="AM706" i="1" s="1"/>
  <c r="N705" i="1"/>
  <c r="AM705" i="1" s="1"/>
  <c r="N703" i="1"/>
  <c r="AM703" i="1" s="1"/>
  <c r="N700" i="1"/>
  <c r="AM700" i="1" s="1"/>
  <c r="N699" i="1"/>
  <c r="AM699" i="1" s="1"/>
  <c r="N698" i="1"/>
  <c r="AM698" i="1" s="1"/>
  <c r="N697" i="1"/>
  <c r="AM697" i="1" s="1"/>
  <c r="N696" i="1"/>
  <c r="AM696" i="1" s="1"/>
  <c r="N693" i="1"/>
  <c r="AM693" i="1" s="1"/>
  <c r="N692" i="1"/>
  <c r="AM692" i="1" s="1"/>
  <c r="N691" i="1"/>
  <c r="AM691" i="1" s="1"/>
  <c r="N687" i="1"/>
  <c r="AM687" i="1" s="1"/>
  <c r="N685" i="1"/>
  <c r="AM685" i="1" s="1"/>
  <c r="N684" i="1"/>
  <c r="AM684" i="1" s="1"/>
  <c r="N683" i="1"/>
  <c r="AM683" i="1" s="1"/>
  <c r="N682" i="1"/>
  <c r="AM682" i="1" s="1"/>
  <c r="N680" i="1"/>
  <c r="AM680" i="1" s="1"/>
  <c r="N679" i="1"/>
  <c r="AM679" i="1" s="1"/>
  <c r="N676" i="1"/>
  <c r="AM676" i="1" s="1"/>
  <c r="N675" i="1"/>
  <c r="AM675" i="1" s="1"/>
  <c r="N674" i="1"/>
  <c r="AM674" i="1" s="1"/>
  <c r="N673" i="1"/>
  <c r="AM673" i="1" s="1"/>
  <c r="N669" i="1"/>
  <c r="AM669" i="1" s="1"/>
  <c r="N667" i="1"/>
  <c r="AM667" i="1" s="1"/>
  <c r="N665" i="1"/>
  <c r="AM665" i="1" s="1"/>
  <c r="N664" i="1"/>
  <c r="AM664" i="1" s="1"/>
  <c r="N663" i="1"/>
  <c r="AM663" i="1" s="1"/>
  <c r="N661" i="1"/>
  <c r="AM661" i="1" s="1"/>
  <c r="N659" i="1"/>
  <c r="AM659" i="1" s="1"/>
  <c r="N657" i="1"/>
  <c r="AM657" i="1" s="1"/>
  <c r="N656" i="1"/>
  <c r="AM656" i="1" s="1"/>
  <c r="N655" i="1"/>
  <c r="AM655" i="1" s="1"/>
  <c r="N654" i="1"/>
  <c r="AM654" i="1" s="1"/>
  <c r="N653" i="1"/>
  <c r="AM653" i="1" s="1"/>
  <c r="N652" i="1"/>
  <c r="AM652" i="1" s="1"/>
  <c r="N651" i="1"/>
  <c r="AM651" i="1" s="1"/>
  <c r="N650" i="1"/>
  <c r="AM650" i="1" s="1"/>
  <c r="N648" i="1"/>
  <c r="AM648" i="1" s="1"/>
  <c r="N646" i="1"/>
  <c r="AM646" i="1" s="1"/>
  <c r="N645" i="1"/>
  <c r="AM645" i="1" s="1"/>
  <c r="N644" i="1"/>
  <c r="AM644" i="1" s="1"/>
  <c r="N643" i="1"/>
  <c r="AM643" i="1" s="1"/>
  <c r="N642" i="1"/>
  <c r="AM642" i="1" s="1"/>
  <c r="N641" i="1"/>
  <c r="AM641" i="1" s="1"/>
  <c r="N640" i="1"/>
  <c r="AM640" i="1" s="1"/>
  <c r="N639" i="1"/>
  <c r="AM639" i="1" s="1"/>
  <c r="N638" i="1"/>
  <c r="AM638" i="1" s="1"/>
  <c r="N637" i="1"/>
  <c r="AM637" i="1" s="1"/>
  <c r="N636" i="1"/>
  <c r="AM636" i="1" s="1"/>
  <c r="N635" i="1"/>
  <c r="AM635" i="1" s="1"/>
  <c r="N634" i="1"/>
  <c r="AM634" i="1" s="1"/>
  <c r="N633" i="1"/>
  <c r="AM633" i="1" s="1"/>
  <c r="N632" i="1"/>
  <c r="AM632" i="1" s="1"/>
  <c r="N631" i="1"/>
  <c r="AM631" i="1" s="1"/>
  <c r="N630" i="1"/>
  <c r="AM630" i="1" s="1"/>
  <c r="N629" i="1"/>
  <c r="AM629" i="1" s="1"/>
  <c r="N628" i="1"/>
  <c r="AM628" i="1" s="1"/>
  <c r="N627" i="1"/>
  <c r="AM627" i="1" s="1"/>
  <c r="N626" i="1"/>
  <c r="AM626" i="1" s="1"/>
  <c r="N625" i="1"/>
  <c r="AM625" i="1" s="1"/>
  <c r="N624" i="1"/>
  <c r="AM624" i="1" s="1"/>
  <c r="N623" i="1"/>
  <c r="AM623" i="1" s="1"/>
  <c r="N622" i="1"/>
  <c r="AM622" i="1" s="1"/>
  <c r="N621" i="1"/>
  <c r="AM621" i="1" s="1"/>
  <c r="N620" i="1"/>
  <c r="AM620" i="1" s="1"/>
  <c r="N619" i="1"/>
  <c r="AM619" i="1" s="1"/>
  <c r="N618" i="1"/>
  <c r="AM618" i="1" s="1"/>
  <c r="N616" i="1"/>
  <c r="AM616" i="1" s="1"/>
  <c r="N614" i="1"/>
  <c r="AM614" i="1" s="1"/>
  <c r="N613" i="1"/>
  <c r="AM613" i="1" s="1"/>
  <c r="N612" i="1"/>
  <c r="AM612" i="1" s="1"/>
  <c r="N611" i="1"/>
  <c r="AM611" i="1" s="1"/>
  <c r="N610" i="1"/>
  <c r="AM610" i="1" s="1"/>
  <c r="N609" i="1"/>
  <c r="AM609" i="1" s="1"/>
  <c r="N608" i="1"/>
  <c r="AM608" i="1" s="1"/>
  <c r="N607" i="1"/>
  <c r="AM607" i="1" s="1"/>
  <c r="N606" i="1"/>
  <c r="AM606" i="1" s="1"/>
  <c r="N605" i="1"/>
  <c r="AM605" i="1" s="1"/>
  <c r="N603" i="1"/>
  <c r="AM603" i="1" s="1"/>
  <c r="N602" i="1"/>
  <c r="AM602" i="1" s="1"/>
  <c r="N601" i="1"/>
  <c r="AM601" i="1" s="1"/>
  <c r="N600" i="1"/>
  <c r="AM600" i="1" s="1"/>
  <c r="N596" i="1"/>
  <c r="AM596" i="1" s="1"/>
  <c r="N595" i="1"/>
  <c r="AM595" i="1" s="1"/>
  <c r="N594" i="1"/>
  <c r="AM594" i="1" s="1"/>
  <c r="N593" i="1"/>
  <c r="AM593" i="1" s="1"/>
  <c r="N592" i="1"/>
  <c r="AM592" i="1" s="1"/>
  <c r="N591" i="1"/>
  <c r="AM591" i="1" s="1"/>
  <c r="N590" i="1"/>
  <c r="AM590" i="1" s="1"/>
  <c r="N585" i="1"/>
  <c r="AM585" i="1" s="1"/>
  <c r="N584" i="1"/>
  <c r="AM584" i="1" s="1"/>
  <c r="N583" i="1"/>
  <c r="AM583" i="1" s="1"/>
  <c r="N582" i="1"/>
  <c r="AM582" i="1" s="1"/>
  <c r="N576" i="1"/>
  <c r="AM576" i="1" s="1"/>
  <c r="N575" i="1"/>
  <c r="AM575" i="1" s="1"/>
  <c r="N574" i="1"/>
  <c r="AM574" i="1" s="1"/>
  <c r="N573" i="1"/>
  <c r="AM573" i="1" s="1"/>
  <c r="N572" i="1"/>
  <c r="AM572" i="1" s="1"/>
  <c r="N571" i="1"/>
  <c r="AM571" i="1" s="1"/>
  <c r="N570" i="1"/>
  <c r="AM570" i="1" s="1"/>
  <c r="N569" i="1"/>
  <c r="AM569" i="1" s="1"/>
  <c r="N568" i="1"/>
  <c r="AM568" i="1" s="1"/>
  <c r="N567" i="1"/>
  <c r="AM567" i="1" s="1"/>
  <c r="N566" i="1"/>
  <c r="AM566" i="1" s="1"/>
  <c r="N565" i="1"/>
  <c r="AM565" i="1" s="1"/>
  <c r="N562" i="1"/>
  <c r="AM562" i="1" s="1"/>
  <c r="N560" i="1"/>
  <c r="AM560" i="1" s="1"/>
  <c r="N559" i="1"/>
  <c r="AM559" i="1" s="1"/>
  <c r="N558" i="1"/>
  <c r="AM558" i="1" s="1"/>
  <c r="N557" i="1"/>
  <c r="AM557" i="1" s="1"/>
  <c r="N556" i="1"/>
  <c r="AM556" i="1" s="1"/>
  <c r="N555" i="1"/>
  <c r="AM555" i="1" s="1"/>
  <c r="N554" i="1"/>
  <c r="AM554" i="1" s="1"/>
  <c r="N553" i="1"/>
  <c r="AM553" i="1" s="1"/>
  <c r="N552" i="1"/>
  <c r="AM552" i="1" s="1"/>
  <c r="N549" i="1"/>
  <c r="AM549" i="1" s="1"/>
  <c r="N548" i="1"/>
  <c r="AM548" i="1" s="1"/>
  <c r="N547" i="1"/>
  <c r="AM547" i="1" s="1"/>
  <c r="N546" i="1"/>
  <c r="AM546" i="1" s="1"/>
  <c r="N542" i="1"/>
  <c r="AM542" i="1" s="1"/>
  <c r="N540" i="1"/>
  <c r="AM540" i="1" s="1"/>
  <c r="N539" i="1"/>
  <c r="AM539" i="1" s="1"/>
  <c r="N538" i="1"/>
  <c r="AM538" i="1" s="1"/>
  <c r="N537" i="1"/>
  <c r="AM537" i="1" s="1"/>
  <c r="N536" i="1"/>
  <c r="AM536" i="1" s="1"/>
  <c r="N534" i="1"/>
  <c r="AM534" i="1" s="1"/>
  <c r="N533" i="1"/>
  <c r="AM533" i="1" s="1"/>
  <c r="N531" i="1"/>
  <c r="AM531" i="1" s="1"/>
  <c r="N530" i="1"/>
  <c r="AM530" i="1" s="1"/>
  <c r="N529" i="1"/>
  <c r="AM529" i="1" s="1"/>
  <c r="N527" i="1"/>
  <c r="AM527" i="1" s="1"/>
  <c r="N526" i="1"/>
  <c r="AM526" i="1" s="1"/>
  <c r="N523" i="1"/>
  <c r="AM523" i="1" s="1"/>
  <c r="N522" i="1"/>
  <c r="AM522" i="1" s="1"/>
  <c r="N520" i="1"/>
  <c r="AM520" i="1" s="1"/>
  <c r="N518" i="1"/>
  <c r="AM518" i="1" s="1"/>
  <c r="N517" i="1"/>
  <c r="AM517" i="1" s="1"/>
  <c r="N516" i="1"/>
  <c r="AM516" i="1" s="1"/>
  <c r="N513" i="1"/>
  <c r="AM513" i="1" s="1"/>
  <c r="N512" i="1"/>
  <c r="AM512" i="1" s="1"/>
  <c r="N511" i="1"/>
  <c r="AM511" i="1" s="1"/>
  <c r="N510" i="1"/>
  <c r="AM510" i="1" s="1"/>
  <c r="N509" i="1"/>
  <c r="AM509" i="1" s="1"/>
  <c r="N508" i="1"/>
  <c r="AM508" i="1" s="1"/>
  <c r="N507" i="1"/>
  <c r="AM507" i="1" s="1"/>
  <c r="N506" i="1"/>
  <c r="AM506" i="1" s="1"/>
  <c r="N505" i="1"/>
  <c r="AM505" i="1" s="1"/>
  <c r="N504" i="1"/>
  <c r="AM504" i="1" s="1"/>
  <c r="N503" i="1"/>
  <c r="AM503" i="1" s="1"/>
  <c r="N501" i="1"/>
  <c r="AM501" i="1" s="1"/>
  <c r="N500" i="1"/>
  <c r="AM500" i="1" s="1"/>
  <c r="N499" i="1"/>
  <c r="AM499" i="1" s="1"/>
  <c r="N498" i="1"/>
  <c r="AM498" i="1" s="1"/>
  <c r="N496" i="1"/>
  <c r="AM496" i="1" s="1"/>
  <c r="N495" i="1"/>
  <c r="AM495" i="1" s="1"/>
  <c r="N494" i="1"/>
  <c r="AM494" i="1" s="1"/>
  <c r="N493" i="1"/>
  <c r="AM493" i="1" s="1"/>
  <c r="N492" i="1"/>
  <c r="AM492" i="1" s="1"/>
  <c r="N491" i="1"/>
  <c r="AM491" i="1" s="1"/>
  <c r="N490" i="1"/>
  <c r="AM490" i="1" s="1"/>
  <c r="N489" i="1"/>
  <c r="AM489" i="1" s="1"/>
  <c r="N488" i="1"/>
  <c r="AM488" i="1" s="1"/>
  <c r="N487" i="1"/>
  <c r="AM487" i="1" s="1"/>
  <c r="N486" i="1"/>
  <c r="AM486" i="1" s="1"/>
  <c r="N485" i="1"/>
  <c r="AM485" i="1" s="1"/>
  <c r="N484" i="1"/>
  <c r="AM484" i="1" s="1"/>
  <c r="N483" i="1"/>
  <c r="AM483" i="1" s="1"/>
  <c r="N481" i="1"/>
  <c r="AM481" i="1" s="1"/>
  <c r="N480" i="1"/>
  <c r="AM480" i="1" s="1"/>
  <c r="N479" i="1"/>
  <c r="AM479" i="1" s="1"/>
  <c r="N478" i="1"/>
  <c r="AM478" i="1" s="1"/>
  <c r="N477" i="1"/>
  <c r="AM477" i="1" s="1"/>
  <c r="N476" i="1"/>
  <c r="AM476" i="1" s="1"/>
  <c r="N475" i="1"/>
  <c r="AM475" i="1" s="1"/>
  <c r="N474" i="1"/>
  <c r="AM474" i="1" s="1"/>
  <c r="N473" i="1"/>
  <c r="AM473" i="1" s="1"/>
  <c r="N472" i="1"/>
  <c r="AM472" i="1" s="1"/>
  <c r="N471" i="1"/>
  <c r="AM471" i="1" s="1"/>
  <c r="N470" i="1"/>
  <c r="AM470" i="1" s="1"/>
  <c r="N469" i="1"/>
  <c r="AM469" i="1" s="1"/>
  <c r="N466" i="1"/>
  <c r="AM466" i="1" s="1"/>
  <c r="N461" i="1"/>
  <c r="AM461" i="1" s="1"/>
  <c r="N460" i="1"/>
  <c r="AM460" i="1" s="1"/>
  <c r="N459" i="1"/>
  <c r="AM459" i="1" s="1"/>
  <c r="N458" i="1"/>
  <c r="AM458" i="1" s="1"/>
  <c r="N457" i="1"/>
  <c r="AM457" i="1" s="1"/>
  <c r="N456" i="1"/>
  <c r="AM456" i="1" s="1"/>
  <c r="N455" i="1"/>
  <c r="AM455" i="1" s="1"/>
  <c r="N454" i="1"/>
  <c r="AM454" i="1" s="1"/>
  <c r="N453" i="1"/>
  <c r="AM453" i="1" s="1"/>
  <c r="N452" i="1"/>
  <c r="AM452" i="1" s="1"/>
  <c r="N451" i="1"/>
  <c r="AM451" i="1" s="1"/>
  <c r="N450" i="1"/>
  <c r="AM450" i="1" s="1"/>
  <c r="N449" i="1"/>
  <c r="AM449" i="1" s="1"/>
  <c r="N446" i="1"/>
  <c r="AM446" i="1" s="1"/>
  <c r="N441" i="1"/>
  <c r="AM441" i="1" s="1"/>
  <c r="N440" i="1"/>
  <c r="AM440" i="1" s="1"/>
  <c r="N439" i="1"/>
  <c r="AM439" i="1" s="1"/>
  <c r="N438" i="1"/>
  <c r="AM438" i="1" s="1"/>
  <c r="N437" i="1"/>
  <c r="AM437" i="1" s="1"/>
  <c r="N436" i="1"/>
  <c r="AM436" i="1" s="1"/>
  <c r="N434" i="1"/>
  <c r="AM434" i="1" s="1"/>
  <c r="N433" i="1"/>
  <c r="AM433" i="1" s="1"/>
  <c r="N432" i="1"/>
  <c r="AM432" i="1" s="1"/>
  <c r="N429" i="1"/>
  <c r="AM429" i="1" s="1"/>
  <c r="N428" i="1"/>
  <c r="AM428" i="1" s="1"/>
  <c r="N427" i="1"/>
  <c r="AM427" i="1" s="1"/>
  <c r="N426" i="1"/>
  <c r="AM426" i="1" s="1"/>
  <c r="N425" i="1"/>
  <c r="AM425" i="1" s="1"/>
  <c r="N424" i="1"/>
  <c r="AM424" i="1" s="1"/>
  <c r="N423" i="1"/>
  <c r="AM423" i="1" s="1"/>
  <c r="N422" i="1"/>
  <c r="AM422" i="1" s="1"/>
  <c r="N421" i="1"/>
  <c r="AM421" i="1" s="1"/>
  <c r="N420" i="1"/>
  <c r="AM420" i="1" s="1"/>
  <c r="N419" i="1"/>
  <c r="AM419" i="1" s="1"/>
  <c r="N418" i="1"/>
  <c r="AM418" i="1" s="1"/>
  <c r="N417" i="1"/>
  <c r="AM417" i="1" s="1"/>
  <c r="N416" i="1"/>
  <c r="AM416" i="1" s="1"/>
  <c r="N415" i="1"/>
  <c r="AM415" i="1" s="1"/>
  <c r="N414" i="1"/>
  <c r="AM414" i="1" s="1"/>
  <c r="N412" i="1"/>
  <c r="AM412" i="1" s="1"/>
  <c r="N411" i="1"/>
  <c r="AM411" i="1" s="1"/>
  <c r="N410" i="1"/>
  <c r="AM410" i="1" s="1"/>
  <c r="N409" i="1"/>
  <c r="AM409" i="1" s="1"/>
  <c r="N408" i="1"/>
  <c r="AM408" i="1" s="1"/>
  <c r="N406" i="1"/>
  <c r="AM406" i="1" s="1"/>
  <c r="N404" i="1"/>
  <c r="AM404" i="1" s="1"/>
  <c r="N402" i="1"/>
  <c r="AM402" i="1" s="1"/>
  <c r="N401" i="1"/>
  <c r="AM401" i="1" s="1"/>
  <c r="N400" i="1"/>
  <c r="AM400" i="1" s="1"/>
  <c r="N399" i="1"/>
  <c r="AM399" i="1" s="1"/>
  <c r="N398" i="1"/>
  <c r="AM398" i="1" s="1"/>
  <c r="N397" i="1"/>
  <c r="AM397" i="1" s="1"/>
  <c r="N396" i="1"/>
  <c r="AM396" i="1" s="1"/>
  <c r="N395" i="1"/>
  <c r="AM395" i="1" s="1"/>
  <c r="N393" i="1"/>
  <c r="AM393" i="1" s="1"/>
  <c r="N392" i="1"/>
  <c r="AM392" i="1" s="1"/>
  <c r="N390" i="1"/>
  <c r="AM390" i="1" s="1"/>
  <c r="N389" i="1"/>
  <c r="AM389" i="1" s="1"/>
  <c r="N388" i="1"/>
  <c r="AM388" i="1" s="1"/>
  <c r="N387" i="1"/>
  <c r="AM387" i="1" s="1"/>
  <c r="N386" i="1"/>
  <c r="AM386" i="1" s="1"/>
  <c r="N385" i="1"/>
  <c r="AM385" i="1" s="1"/>
  <c r="N384" i="1"/>
  <c r="AM384" i="1" s="1"/>
  <c r="N383" i="1"/>
  <c r="AM383" i="1" s="1"/>
  <c r="N382" i="1"/>
  <c r="AM382" i="1" s="1"/>
  <c r="N381" i="1"/>
  <c r="AM381" i="1" s="1"/>
  <c r="N380" i="1"/>
  <c r="AM380" i="1" s="1"/>
  <c r="N379" i="1"/>
  <c r="AM379" i="1" s="1"/>
  <c r="N378" i="1"/>
  <c r="AM378" i="1" s="1"/>
  <c r="N377" i="1"/>
  <c r="AM377" i="1" s="1"/>
  <c r="N376" i="1"/>
  <c r="AM376" i="1" s="1"/>
  <c r="N375" i="1"/>
  <c r="AM375" i="1" s="1"/>
  <c r="N374" i="1"/>
  <c r="AM374" i="1" s="1"/>
  <c r="N372" i="1"/>
  <c r="AM372" i="1" s="1"/>
  <c r="N371" i="1"/>
  <c r="AM371" i="1" s="1"/>
  <c r="N370" i="1"/>
  <c r="AM370" i="1" s="1"/>
  <c r="N369" i="1"/>
  <c r="AM369" i="1" s="1"/>
  <c r="N368" i="1"/>
  <c r="AM368" i="1" s="1"/>
  <c r="N367" i="1"/>
  <c r="AM367" i="1" s="1"/>
  <c r="N366" i="1"/>
  <c r="AM366" i="1" s="1"/>
  <c r="N365" i="1"/>
  <c r="AM365" i="1" s="1"/>
  <c r="N364" i="1"/>
  <c r="AM364" i="1" s="1"/>
  <c r="N363" i="1"/>
  <c r="AM363" i="1" s="1"/>
  <c r="N362" i="1"/>
  <c r="AM362" i="1" s="1"/>
  <c r="N361" i="1"/>
  <c r="AM361" i="1" s="1"/>
  <c r="N360" i="1"/>
  <c r="AM360" i="1" s="1"/>
  <c r="N359" i="1"/>
  <c r="AM359" i="1" s="1"/>
  <c r="N358" i="1"/>
  <c r="AM358" i="1" s="1"/>
  <c r="N357" i="1"/>
  <c r="AM357" i="1" s="1"/>
  <c r="N356" i="1"/>
  <c r="AM356" i="1" s="1"/>
  <c r="N355" i="1"/>
  <c r="AM355" i="1" s="1"/>
  <c r="N353" i="1"/>
  <c r="AM353" i="1" s="1"/>
  <c r="N352" i="1"/>
  <c r="AM352" i="1" s="1"/>
  <c r="N350" i="1"/>
  <c r="AM350" i="1" s="1"/>
  <c r="N348" i="1"/>
  <c r="AM348" i="1" s="1"/>
  <c r="N347" i="1"/>
  <c r="AM347" i="1" s="1"/>
  <c r="N345" i="1"/>
  <c r="AM345" i="1" s="1"/>
  <c r="N343" i="1"/>
  <c r="AM343" i="1" s="1"/>
  <c r="N342" i="1"/>
  <c r="AM342" i="1" s="1"/>
  <c r="N336" i="1"/>
  <c r="AM336" i="1" s="1"/>
  <c r="N335" i="1"/>
  <c r="AM335" i="1" s="1"/>
  <c r="N334" i="1"/>
  <c r="AM334" i="1" s="1"/>
  <c r="N333" i="1"/>
  <c r="AM333" i="1" s="1"/>
  <c r="N332" i="1"/>
  <c r="AM332" i="1" s="1"/>
  <c r="N331" i="1"/>
  <c r="AM331" i="1" s="1"/>
  <c r="N330" i="1"/>
  <c r="AM330" i="1" s="1"/>
  <c r="N329" i="1"/>
  <c r="AM329" i="1" s="1"/>
  <c r="N327" i="1"/>
  <c r="AM327" i="1" s="1"/>
  <c r="N326" i="1"/>
  <c r="AM326" i="1" s="1"/>
  <c r="N324" i="1"/>
  <c r="AM324" i="1" s="1"/>
  <c r="N323" i="1"/>
  <c r="AM323" i="1" s="1"/>
  <c r="N322" i="1"/>
  <c r="AM322" i="1" s="1"/>
  <c r="N321" i="1"/>
  <c r="AM321" i="1" s="1"/>
  <c r="N320" i="1"/>
  <c r="AM320" i="1" s="1"/>
  <c r="N319" i="1"/>
  <c r="AM319" i="1" s="1"/>
  <c r="N318" i="1"/>
  <c r="AM318" i="1" s="1"/>
  <c r="N317" i="1"/>
  <c r="AM317" i="1" s="1"/>
  <c r="N316" i="1"/>
  <c r="AM316" i="1" s="1"/>
  <c r="N313" i="1"/>
  <c r="AM313" i="1" s="1"/>
  <c r="N312" i="1"/>
  <c r="AM312" i="1" s="1"/>
  <c r="N311" i="1"/>
  <c r="AM311" i="1" s="1"/>
  <c r="N310" i="1"/>
  <c r="AM310" i="1" s="1"/>
  <c r="N309" i="1"/>
  <c r="AM309" i="1" s="1"/>
  <c r="N307" i="1"/>
  <c r="AM307" i="1" s="1"/>
  <c r="N305" i="1"/>
  <c r="AM305" i="1" s="1"/>
  <c r="N302" i="1"/>
  <c r="AM302" i="1" s="1"/>
  <c r="N299" i="1"/>
  <c r="AM299" i="1" s="1"/>
  <c r="N298" i="1"/>
  <c r="AM298" i="1" s="1"/>
  <c r="N296" i="1"/>
  <c r="AM296" i="1" s="1"/>
  <c r="N295" i="1"/>
  <c r="AM295" i="1" s="1"/>
  <c r="N294" i="1"/>
  <c r="AM294" i="1" s="1"/>
  <c r="N293" i="1"/>
  <c r="AM293" i="1" s="1"/>
  <c r="N292" i="1"/>
  <c r="AM292" i="1" s="1"/>
  <c r="N290" i="1"/>
  <c r="AM290" i="1" s="1"/>
  <c r="N289" i="1"/>
  <c r="AM289" i="1" s="1"/>
  <c r="N288" i="1"/>
  <c r="AM288" i="1" s="1"/>
  <c r="N287" i="1"/>
  <c r="AM287" i="1" s="1"/>
  <c r="N286" i="1"/>
  <c r="AM286" i="1" s="1"/>
  <c r="N285" i="1"/>
  <c r="AM285" i="1" s="1"/>
  <c r="N284" i="1"/>
  <c r="AM284" i="1" s="1"/>
  <c r="N283" i="1"/>
  <c r="AM283" i="1" s="1"/>
  <c r="N282" i="1"/>
  <c r="AM282" i="1" s="1"/>
  <c r="N280" i="1"/>
  <c r="AM280" i="1" s="1"/>
  <c r="N279" i="1"/>
  <c r="AM279" i="1" s="1"/>
  <c r="N278" i="1"/>
  <c r="AM278" i="1" s="1"/>
  <c r="N277" i="1"/>
  <c r="AM277" i="1" s="1"/>
  <c r="N276" i="1"/>
  <c r="AM276" i="1" s="1"/>
  <c r="N275" i="1"/>
  <c r="AM275" i="1" s="1"/>
  <c r="N274" i="1"/>
  <c r="AM274" i="1" s="1"/>
  <c r="N273" i="1"/>
  <c r="AM273" i="1" s="1"/>
  <c r="N272" i="1"/>
  <c r="AM272" i="1" s="1"/>
  <c r="N271" i="1"/>
  <c r="AM271" i="1" s="1"/>
  <c r="N270" i="1"/>
  <c r="AM270" i="1" s="1"/>
  <c r="N268" i="1"/>
  <c r="AM268" i="1" s="1"/>
  <c r="N267" i="1"/>
  <c r="AM267" i="1" s="1"/>
  <c r="N266" i="1"/>
  <c r="AM266" i="1" s="1"/>
  <c r="N265" i="1"/>
  <c r="AM265" i="1" s="1"/>
  <c r="N264" i="1"/>
  <c r="AM264" i="1" s="1"/>
  <c r="N261" i="1"/>
  <c r="AM261" i="1" s="1"/>
  <c r="N260" i="1"/>
  <c r="AM260" i="1" s="1"/>
  <c r="N259" i="1"/>
  <c r="AM259" i="1" s="1"/>
  <c r="N258" i="1"/>
  <c r="AM258" i="1" s="1"/>
  <c r="N257" i="1"/>
  <c r="AM257" i="1" s="1"/>
  <c r="N256" i="1"/>
  <c r="AM256" i="1" s="1"/>
  <c r="N255" i="1"/>
  <c r="AM255" i="1" s="1"/>
  <c r="N254" i="1"/>
  <c r="AM254" i="1" s="1"/>
  <c r="N253" i="1"/>
  <c r="AM253" i="1" s="1"/>
  <c r="N250" i="1"/>
  <c r="AM250" i="1" s="1"/>
  <c r="N247" i="1"/>
  <c r="AM247" i="1" s="1"/>
  <c r="N246" i="1"/>
  <c r="AM246" i="1" s="1"/>
  <c r="N245" i="1"/>
  <c r="AM245" i="1" s="1"/>
  <c r="N244" i="1"/>
  <c r="AM244" i="1" s="1"/>
  <c r="N243" i="1"/>
  <c r="AM243" i="1" s="1"/>
  <c r="N242" i="1"/>
  <c r="AM242" i="1" s="1"/>
  <c r="N241" i="1"/>
  <c r="AM241" i="1" s="1"/>
  <c r="N240" i="1"/>
  <c r="AM240" i="1" s="1"/>
  <c r="N239" i="1"/>
  <c r="AM239" i="1" s="1"/>
  <c r="N238" i="1"/>
  <c r="AM238" i="1" s="1"/>
  <c r="N236" i="1"/>
  <c r="AM236" i="1" s="1"/>
  <c r="N235" i="1"/>
  <c r="AM235" i="1" s="1"/>
  <c r="N234" i="1"/>
  <c r="AM234" i="1" s="1"/>
  <c r="N233" i="1"/>
  <c r="AM233" i="1" s="1"/>
  <c r="N232" i="1"/>
  <c r="AM232" i="1" s="1"/>
  <c r="N231" i="1"/>
  <c r="AM231" i="1" s="1"/>
  <c r="N230" i="1"/>
  <c r="AM230" i="1" s="1"/>
  <c r="N229" i="1"/>
  <c r="AM229" i="1" s="1"/>
  <c r="N228" i="1"/>
  <c r="AM228" i="1" s="1"/>
  <c r="N227" i="1"/>
  <c r="AM227" i="1" s="1"/>
  <c r="N226" i="1"/>
  <c r="AM226" i="1" s="1"/>
  <c r="N225" i="1"/>
  <c r="AM225" i="1" s="1"/>
  <c r="N224" i="1"/>
  <c r="AM224" i="1" s="1"/>
  <c r="N223" i="1"/>
  <c r="AM223" i="1" s="1"/>
  <c r="N222" i="1"/>
  <c r="AM222" i="1" s="1"/>
  <c r="N221" i="1"/>
  <c r="AM221" i="1" s="1"/>
  <c r="N220" i="1"/>
  <c r="AM220" i="1" s="1"/>
  <c r="N219" i="1"/>
  <c r="AM219" i="1" s="1"/>
  <c r="N218" i="1"/>
  <c r="AM218" i="1" s="1"/>
  <c r="N217" i="1"/>
  <c r="AM217" i="1" s="1"/>
  <c r="N216" i="1"/>
  <c r="AM216" i="1" s="1"/>
  <c r="N215" i="1"/>
  <c r="AM215" i="1" s="1"/>
  <c r="N214" i="1"/>
  <c r="AM214" i="1" s="1"/>
  <c r="N213" i="1"/>
  <c r="AM213" i="1" s="1"/>
  <c r="N212" i="1"/>
  <c r="AM212" i="1" s="1"/>
  <c r="N211" i="1"/>
  <c r="AM211" i="1" s="1"/>
  <c r="N210" i="1"/>
  <c r="AM210" i="1" s="1"/>
  <c r="N209" i="1"/>
  <c r="AM209" i="1" s="1"/>
  <c r="N208" i="1"/>
  <c r="AM208" i="1" s="1"/>
  <c r="N207" i="1"/>
  <c r="AM207" i="1" s="1"/>
  <c r="N206" i="1"/>
  <c r="AM206" i="1" s="1"/>
  <c r="N205" i="1"/>
  <c r="AM205" i="1" s="1"/>
  <c r="N204" i="1"/>
  <c r="AM204" i="1" s="1"/>
  <c r="N203" i="1"/>
  <c r="AM203" i="1" s="1"/>
  <c r="N202" i="1"/>
  <c r="AM202" i="1" s="1"/>
  <c r="N200" i="1"/>
  <c r="AM200" i="1" s="1"/>
  <c r="N199" i="1"/>
  <c r="AM199" i="1" s="1"/>
  <c r="N198" i="1"/>
  <c r="AM198" i="1" s="1"/>
  <c r="N197" i="1"/>
  <c r="AM197" i="1" s="1"/>
  <c r="N194" i="1"/>
  <c r="AM194" i="1" s="1"/>
  <c r="N193" i="1"/>
  <c r="AM193" i="1" s="1"/>
  <c r="N192" i="1"/>
  <c r="AM192" i="1" s="1"/>
  <c r="N191" i="1"/>
  <c r="AM191" i="1" s="1"/>
  <c r="N190" i="1"/>
  <c r="AM190" i="1" s="1"/>
  <c r="N189" i="1"/>
  <c r="AM189" i="1" s="1"/>
  <c r="N188" i="1"/>
  <c r="AM188" i="1" s="1"/>
  <c r="N186" i="1"/>
  <c r="AM186" i="1" s="1"/>
  <c r="N185" i="1"/>
  <c r="AM185" i="1" s="1"/>
  <c r="N184" i="1"/>
  <c r="AM184" i="1" s="1"/>
  <c r="N183" i="1"/>
  <c r="AM183" i="1" s="1"/>
  <c r="N182" i="1"/>
  <c r="AM182" i="1" s="1"/>
  <c r="N181" i="1"/>
  <c r="AM181" i="1" s="1"/>
  <c r="N179" i="1"/>
  <c r="AM179" i="1" s="1"/>
  <c r="N178" i="1"/>
  <c r="AM178" i="1" s="1"/>
  <c r="N177" i="1"/>
  <c r="AM177" i="1" s="1"/>
  <c r="N176" i="1"/>
  <c r="AM176" i="1" s="1"/>
  <c r="N175" i="1"/>
  <c r="AM175" i="1" s="1"/>
  <c r="N174" i="1"/>
  <c r="AM174" i="1" s="1"/>
  <c r="N173" i="1"/>
  <c r="AM173" i="1" s="1"/>
  <c r="N172" i="1"/>
  <c r="AM172" i="1" s="1"/>
  <c r="N171" i="1"/>
  <c r="AM171" i="1" s="1"/>
  <c r="N170" i="1"/>
  <c r="AM170" i="1" s="1"/>
  <c r="N169" i="1"/>
  <c r="AM169" i="1" s="1"/>
  <c r="N168" i="1"/>
  <c r="AM168" i="1" s="1"/>
  <c r="N166" i="1"/>
  <c r="AM166" i="1" s="1"/>
  <c r="N163" i="1"/>
  <c r="AM163" i="1" s="1"/>
  <c r="N162" i="1"/>
  <c r="AM162" i="1" s="1"/>
  <c r="N161" i="1"/>
  <c r="AM161" i="1" s="1"/>
  <c r="N160" i="1"/>
  <c r="AM160" i="1" s="1"/>
  <c r="N158" i="1"/>
  <c r="AM158" i="1" s="1"/>
  <c r="N157" i="1"/>
  <c r="AM157" i="1" s="1"/>
  <c r="N156" i="1"/>
  <c r="AM156" i="1" s="1"/>
  <c r="N155" i="1"/>
  <c r="AM155" i="1" s="1"/>
  <c r="N154" i="1"/>
  <c r="AM154" i="1" s="1"/>
  <c r="N153" i="1"/>
  <c r="AM153" i="1" s="1"/>
  <c r="N152" i="1"/>
  <c r="AM152" i="1" s="1"/>
  <c r="N151" i="1"/>
  <c r="AM151" i="1" s="1"/>
  <c r="N149" i="1"/>
  <c r="AM149" i="1" s="1"/>
  <c r="N148" i="1"/>
  <c r="AM148" i="1" s="1"/>
  <c r="N147" i="1"/>
  <c r="AM147" i="1" s="1"/>
  <c r="N146" i="1"/>
  <c r="AM146" i="1" s="1"/>
  <c r="N145" i="1"/>
  <c r="AM145" i="1" s="1"/>
  <c r="N143" i="1"/>
  <c r="AM143" i="1" s="1"/>
  <c r="N141" i="1"/>
  <c r="AM141" i="1" s="1"/>
  <c r="N140" i="1"/>
  <c r="AM140" i="1" s="1"/>
  <c r="N139" i="1"/>
  <c r="AM139" i="1" s="1"/>
  <c r="N138" i="1"/>
  <c r="AM138" i="1" s="1"/>
  <c r="N137" i="1"/>
  <c r="AM137" i="1" s="1"/>
  <c r="N136" i="1"/>
  <c r="AM136" i="1" s="1"/>
  <c r="N135" i="1"/>
  <c r="AM135" i="1" s="1"/>
  <c r="N134" i="1"/>
  <c r="AM134" i="1" s="1"/>
  <c r="N132" i="1"/>
  <c r="AM132" i="1" s="1"/>
  <c r="N131" i="1"/>
  <c r="AM131" i="1" s="1"/>
  <c r="N130" i="1"/>
  <c r="AM130" i="1" s="1"/>
  <c r="N129" i="1"/>
  <c r="AM129" i="1" s="1"/>
  <c r="N127" i="1"/>
  <c r="AM127" i="1" s="1"/>
  <c r="N126" i="1"/>
  <c r="AM126" i="1" s="1"/>
  <c r="N124" i="1"/>
  <c r="AM124" i="1" s="1"/>
  <c r="N122" i="1"/>
  <c r="AM122" i="1" s="1"/>
  <c r="N121" i="1"/>
  <c r="AM121" i="1" s="1"/>
  <c r="N120" i="1"/>
  <c r="AM120" i="1" s="1"/>
  <c r="N119" i="1"/>
  <c r="AM119" i="1" s="1"/>
  <c r="N118" i="1"/>
  <c r="AM118" i="1" s="1"/>
  <c r="N117" i="1"/>
  <c r="AM117" i="1" s="1"/>
  <c r="N116" i="1"/>
  <c r="AM116" i="1" s="1"/>
  <c r="N115" i="1"/>
  <c r="AM115" i="1" s="1"/>
  <c r="N114" i="1"/>
  <c r="AM114" i="1" s="1"/>
  <c r="N113" i="1"/>
  <c r="AM113" i="1" s="1"/>
  <c r="N112" i="1"/>
  <c r="AM112" i="1" s="1"/>
  <c r="N111" i="1"/>
  <c r="AM111" i="1" s="1"/>
  <c r="N110" i="1"/>
  <c r="AM110" i="1" s="1"/>
  <c r="N109" i="1"/>
  <c r="AM109" i="1" s="1"/>
  <c r="N108" i="1"/>
  <c r="AM108" i="1" s="1"/>
  <c r="N107" i="1"/>
  <c r="AM107" i="1" s="1"/>
  <c r="N106" i="1"/>
  <c r="AM106" i="1" s="1"/>
  <c r="N105" i="1"/>
  <c r="AM105" i="1" s="1"/>
  <c r="N104" i="1"/>
  <c r="AM104" i="1" s="1"/>
  <c r="N103" i="1"/>
  <c r="AM103" i="1" s="1"/>
  <c r="N102" i="1"/>
  <c r="AM102" i="1" s="1"/>
  <c r="N100" i="1"/>
  <c r="AM100" i="1" s="1"/>
  <c r="N99" i="1"/>
  <c r="AM99" i="1" s="1"/>
  <c r="N97" i="1"/>
  <c r="AM97" i="1" s="1"/>
  <c r="N96" i="1"/>
  <c r="AM96" i="1" s="1"/>
  <c r="N95" i="1"/>
  <c r="AM95" i="1" s="1"/>
  <c r="N94" i="1"/>
  <c r="AM94" i="1" s="1"/>
  <c r="N93" i="1"/>
  <c r="AM93" i="1" s="1"/>
  <c r="N91" i="1"/>
  <c r="AM91" i="1" s="1"/>
  <c r="N90" i="1"/>
  <c r="AM90" i="1" s="1"/>
  <c r="N89" i="1"/>
  <c r="AM89" i="1" s="1"/>
  <c r="N88" i="1"/>
  <c r="AM88" i="1" s="1"/>
  <c r="N87" i="1"/>
  <c r="AM87" i="1" s="1"/>
  <c r="N84" i="1"/>
  <c r="AM84" i="1" s="1"/>
  <c r="N78" i="1"/>
  <c r="AM78" i="1" s="1"/>
  <c r="N77" i="1"/>
  <c r="AM77" i="1" s="1"/>
  <c r="N76" i="1"/>
  <c r="AM76" i="1" s="1"/>
  <c r="N74" i="1"/>
  <c r="AM74" i="1" s="1"/>
  <c r="N73" i="1"/>
  <c r="AM73" i="1" s="1"/>
  <c r="N72" i="1"/>
  <c r="AM72" i="1" s="1"/>
  <c r="N71" i="1"/>
  <c r="AM71" i="1" s="1"/>
  <c r="N69" i="1"/>
  <c r="AM69" i="1" s="1"/>
  <c r="N68" i="1"/>
  <c r="AM68" i="1" s="1"/>
  <c r="N67" i="1"/>
  <c r="AM67" i="1" s="1"/>
  <c r="N66" i="1"/>
  <c r="AM66" i="1" s="1"/>
  <c r="N65" i="1"/>
  <c r="AM65" i="1" s="1"/>
  <c r="N64" i="1"/>
  <c r="AM64" i="1" s="1"/>
  <c r="N63" i="1"/>
  <c r="AM63" i="1" s="1"/>
  <c r="N62" i="1"/>
  <c r="AM62" i="1" s="1"/>
  <c r="N61" i="1"/>
  <c r="AM61" i="1" s="1"/>
  <c r="N59" i="1"/>
  <c r="AM59" i="1" s="1"/>
  <c r="N58" i="1"/>
  <c r="AM58" i="1" s="1"/>
  <c r="N55" i="1"/>
  <c r="AM55" i="1" s="1"/>
  <c r="N54" i="1"/>
  <c r="AM54" i="1" s="1"/>
  <c r="N53" i="1"/>
  <c r="AM53" i="1" s="1"/>
  <c r="N52" i="1"/>
  <c r="AM52" i="1" s="1"/>
  <c r="N51" i="1"/>
  <c r="AM51" i="1" s="1"/>
  <c r="N50" i="1"/>
  <c r="AM50" i="1" s="1"/>
  <c r="N49" i="1"/>
  <c r="AM49" i="1" s="1"/>
  <c r="N48" i="1"/>
  <c r="AM48" i="1" s="1"/>
  <c r="N47" i="1"/>
  <c r="AM47" i="1" s="1"/>
  <c r="N46" i="1"/>
  <c r="AM46" i="1" s="1"/>
  <c r="N44" i="1"/>
  <c r="AM44" i="1" s="1"/>
  <c r="N43" i="1"/>
  <c r="AM43" i="1" s="1"/>
  <c r="N42" i="1"/>
  <c r="AM42" i="1" s="1"/>
  <c r="N41" i="1"/>
  <c r="AM41" i="1" s="1"/>
  <c r="N40" i="1"/>
  <c r="AM40" i="1" s="1"/>
  <c r="N39" i="1"/>
  <c r="AM39" i="1" s="1"/>
  <c r="N38" i="1"/>
  <c r="AM38" i="1" s="1"/>
  <c r="N34" i="1"/>
  <c r="AM34" i="1" s="1"/>
  <c r="N33" i="1"/>
  <c r="AM33" i="1" s="1"/>
  <c r="N32" i="1"/>
  <c r="AM32" i="1" s="1"/>
  <c r="N31" i="1"/>
  <c r="AM31" i="1" s="1"/>
  <c r="N30" i="1"/>
  <c r="AM30" i="1" s="1"/>
  <c r="N29" i="1"/>
  <c r="AM29" i="1" s="1"/>
  <c r="N28" i="1"/>
  <c r="AM28" i="1" s="1"/>
  <c r="N27" i="1"/>
  <c r="AM27" i="1" s="1"/>
  <c r="N26" i="1"/>
  <c r="AM26" i="1" s="1"/>
  <c r="N25" i="1"/>
  <c r="AM25" i="1" s="1"/>
  <c r="N24" i="1"/>
  <c r="AM24" i="1" s="1"/>
  <c r="N23" i="1"/>
  <c r="AM23" i="1" s="1"/>
  <c r="N22" i="1"/>
  <c r="AM22" i="1" s="1"/>
  <c r="N21" i="1"/>
  <c r="AM21" i="1" s="1"/>
  <c r="N20" i="1"/>
  <c r="AM20" i="1" s="1"/>
  <c r="N19" i="1"/>
  <c r="AM19" i="1" s="1"/>
  <c r="N18" i="1"/>
  <c r="AM18" i="1" s="1"/>
  <c r="N17" i="1"/>
  <c r="N16" i="1"/>
  <c r="AM16" i="1" s="1"/>
  <c r="N15" i="1"/>
  <c r="AM15" i="1" s="1"/>
  <c r="N14" i="1"/>
  <c r="AM14" i="1" s="1"/>
  <c r="N13" i="1"/>
  <c r="AM13" i="1" s="1"/>
  <c r="N12" i="1"/>
  <c r="AM12" i="1" s="1"/>
  <c r="N11" i="1"/>
  <c r="AM11" i="1" s="1"/>
  <c r="N10" i="1"/>
  <c r="AM10" i="1" s="1"/>
  <c r="N9" i="1"/>
  <c r="AM9" i="1" s="1"/>
  <c r="N8" i="1"/>
  <c r="AM8" i="1" s="1"/>
  <c r="N7" i="1"/>
  <c r="AM7" i="1" s="1"/>
  <c r="N6" i="1"/>
  <c r="AM6" i="1" s="1"/>
  <c r="N5" i="1"/>
  <c r="AM5" i="1" s="1"/>
  <c r="N4" i="1"/>
  <c r="O35" i="1"/>
  <c r="N35" i="1" s="1"/>
  <c r="AM35" i="1" s="1"/>
  <c r="O36" i="1"/>
  <c r="N36" i="1" s="1"/>
  <c r="AM36" i="1" s="1"/>
  <c r="O37" i="1"/>
  <c r="N37" i="1" s="1"/>
  <c r="AM37" i="1" s="1"/>
  <c r="O38" i="1"/>
  <c r="O45" i="1"/>
  <c r="N45" i="1" s="1"/>
  <c r="AM45" i="1" s="1"/>
  <c r="O56" i="1"/>
  <c r="N56" i="1" s="1"/>
  <c r="AM56" i="1" s="1"/>
  <c r="O57" i="1"/>
  <c r="N57" i="1" s="1"/>
  <c r="AM57" i="1" s="1"/>
  <c r="O60" i="1"/>
  <c r="N60" i="1" s="1"/>
  <c r="AM60" i="1" s="1"/>
  <c r="O70" i="1"/>
  <c r="N70" i="1" s="1"/>
  <c r="AM70" i="1" s="1"/>
  <c r="O75" i="1"/>
  <c r="N75" i="1" s="1"/>
  <c r="AM75" i="1" s="1"/>
  <c r="O79" i="1"/>
  <c r="N79" i="1" s="1"/>
  <c r="AM79" i="1" s="1"/>
  <c r="O80" i="1"/>
  <c r="N80" i="1" s="1"/>
  <c r="AM80" i="1" s="1"/>
  <c r="O81" i="1"/>
  <c r="N81" i="1" s="1"/>
  <c r="AM81" i="1" s="1"/>
  <c r="O82" i="1"/>
  <c r="N82" i="1" s="1"/>
  <c r="AM82" i="1" s="1"/>
  <c r="O83" i="1"/>
  <c r="N83" i="1" s="1"/>
  <c r="AM83" i="1" s="1"/>
  <c r="O85" i="1"/>
  <c r="N85" i="1" s="1"/>
  <c r="AM85" i="1" s="1"/>
  <c r="O86" i="1"/>
  <c r="N86" i="1" s="1"/>
  <c r="AM86" i="1" s="1"/>
  <c r="O92" i="1"/>
  <c r="N92" i="1" s="1"/>
  <c r="AM92" i="1" s="1"/>
  <c r="O98" i="1"/>
  <c r="N98" i="1" s="1"/>
  <c r="AM98" i="1" s="1"/>
  <c r="O101" i="1"/>
  <c r="N101" i="1" s="1"/>
  <c r="AM101" i="1" s="1"/>
  <c r="O102" i="1"/>
  <c r="O123" i="1"/>
  <c r="N123" i="1" s="1"/>
  <c r="AM123" i="1" s="1"/>
  <c r="O125" i="1"/>
  <c r="N125" i="1" s="1"/>
  <c r="AM125" i="1" s="1"/>
  <c r="O128" i="1"/>
  <c r="N128" i="1" s="1"/>
  <c r="AM128" i="1" s="1"/>
  <c r="O133" i="1"/>
  <c r="N133" i="1" s="1"/>
  <c r="AM133" i="1" s="1"/>
  <c r="O142" i="1"/>
  <c r="N142" i="1" s="1"/>
  <c r="AM142" i="1" s="1"/>
  <c r="O144" i="1"/>
  <c r="N144" i="1" s="1"/>
  <c r="AM144" i="1" s="1"/>
  <c r="O150" i="1"/>
  <c r="N150" i="1" s="1"/>
  <c r="AM150" i="1" s="1"/>
  <c r="O159" i="1"/>
  <c r="N159" i="1" s="1"/>
  <c r="AM159" i="1" s="1"/>
  <c r="O164" i="1"/>
  <c r="N164" i="1" s="1"/>
  <c r="AM164" i="1" s="1"/>
  <c r="O165" i="1"/>
  <c r="N165" i="1" s="1"/>
  <c r="AM165" i="1" s="1"/>
  <c r="O167" i="1"/>
  <c r="N167" i="1" s="1"/>
  <c r="AM167" i="1" s="1"/>
  <c r="O180" i="1"/>
  <c r="N180" i="1" s="1"/>
  <c r="AM180" i="1" s="1"/>
  <c r="O187" i="1"/>
  <c r="N187" i="1" s="1"/>
  <c r="AM187" i="1" s="1"/>
  <c r="O195" i="1"/>
  <c r="N195" i="1" s="1"/>
  <c r="AM195" i="1" s="1"/>
  <c r="O196" i="1"/>
  <c r="N196" i="1" s="1"/>
  <c r="AM196" i="1" s="1"/>
  <c r="O201" i="1"/>
  <c r="N201" i="1" s="1"/>
  <c r="AM201" i="1" s="1"/>
  <c r="O237" i="1"/>
  <c r="N237" i="1" s="1"/>
  <c r="AM237" i="1" s="1"/>
  <c r="O248" i="1"/>
  <c r="N248" i="1" s="1"/>
  <c r="AM248" i="1" s="1"/>
  <c r="O249" i="1"/>
  <c r="N249" i="1" s="1"/>
  <c r="AM249" i="1" s="1"/>
  <c r="O251" i="1"/>
  <c r="N251" i="1" s="1"/>
  <c r="AM251" i="1" s="1"/>
  <c r="O252" i="1"/>
  <c r="N252" i="1" s="1"/>
  <c r="AM252" i="1" s="1"/>
  <c r="O262" i="1"/>
  <c r="N262" i="1" s="1"/>
  <c r="AM262" i="1" s="1"/>
  <c r="O263" i="1"/>
  <c r="N263" i="1" s="1"/>
  <c r="AM263" i="1" s="1"/>
  <c r="O269" i="1"/>
  <c r="N269" i="1" s="1"/>
  <c r="AM269" i="1" s="1"/>
  <c r="O281" i="1"/>
  <c r="N281" i="1" s="1"/>
  <c r="AM281" i="1" s="1"/>
  <c r="O291" i="1"/>
  <c r="N291" i="1" s="1"/>
  <c r="AM291" i="1" s="1"/>
  <c r="O297" i="1"/>
  <c r="N297" i="1" s="1"/>
  <c r="AM297" i="1" s="1"/>
  <c r="O300" i="1"/>
  <c r="N300" i="1" s="1"/>
  <c r="AM300" i="1" s="1"/>
  <c r="O301" i="1"/>
  <c r="N301" i="1" s="1"/>
  <c r="AM301" i="1" s="1"/>
  <c r="O303" i="1"/>
  <c r="N303" i="1" s="1"/>
  <c r="AM303" i="1" s="1"/>
  <c r="O304" i="1"/>
  <c r="N304" i="1" s="1"/>
  <c r="AM304" i="1" s="1"/>
  <c r="O306" i="1"/>
  <c r="N306" i="1" s="1"/>
  <c r="AM306" i="1" s="1"/>
  <c r="O308" i="1"/>
  <c r="N308" i="1" s="1"/>
  <c r="AM308" i="1" s="1"/>
  <c r="O314" i="1"/>
  <c r="N314" i="1" s="1"/>
  <c r="AM314" i="1" s="1"/>
  <c r="O315" i="1"/>
  <c r="N315" i="1" s="1"/>
  <c r="AM315" i="1" s="1"/>
  <c r="O325" i="1"/>
  <c r="N325" i="1" s="1"/>
  <c r="AM325" i="1" s="1"/>
  <c r="O328" i="1"/>
  <c r="N328" i="1" s="1"/>
  <c r="AM328" i="1" s="1"/>
  <c r="O337" i="1"/>
  <c r="N337" i="1" s="1"/>
  <c r="AM337" i="1" s="1"/>
  <c r="O338" i="1"/>
  <c r="N338" i="1" s="1"/>
  <c r="AM338" i="1" s="1"/>
  <c r="O339" i="1"/>
  <c r="N339" i="1" s="1"/>
  <c r="AM339" i="1" s="1"/>
  <c r="O340" i="1"/>
  <c r="N340" i="1" s="1"/>
  <c r="AM340" i="1" s="1"/>
  <c r="O341" i="1"/>
  <c r="N341" i="1" s="1"/>
  <c r="AM341" i="1" s="1"/>
  <c r="O344" i="1"/>
  <c r="N344" i="1" s="1"/>
  <c r="AM344" i="1" s="1"/>
  <c r="O346" i="1"/>
  <c r="N346" i="1" s="1"/>
  <c r="AM346" i="1" s="1"/>
  <c r="O349" i="1"/>
  <c r="N349" i="1" s="1"/>
  <c r="AM349" i="1" s="1"/>
  <c r="O351" i="1"/>
  <c r="N351" i="1" s="1"/>
  <c r="AM351" i="1" s="1"/>
  <c r="O354" i="1"/>
  <c r="N354" i="1" s="1"/>
  <c r="AM354" i="1" s="1"/>
  <c r="O373" i="1"/>
  <c r="N373" i="1" s="1"/>
  <c r="AM373" i="1" s="1"/>
  <c r="O391" i="1"/>
  <c r="N391" i="1" s="1"/>
  <c r="AM391" i="1" s="1"/>
  <c r="O394" i="1"/>
  <c r="N394" i="1" s="1"/>
  <c r="AM394" i="1" s="1"/>
  <c r="O403" i="1"/>
  <c r="N403" i="1" s="1"/>
  <c r="AM403" i="1" s="1"/>
  <c r="O405" i="1"/>
  <c r="N405" i="1" s="1"/>
  <c r="AM405" i="1" s="1"/>
  <c r="O407" i="1"/>
  <c r="N407" i="1" s="1"/>
  <c r="AM407" i="1" s="1"/>
  <c r="O413" i="1"/>
  <c r="N413" i="1" s="1"/>
  <c r="AM413" i="1" s="1"/>
  <c r="O430" i="1"/>
  <c r="N430" i="1" s="1"/>
  <c r="AM430" i="1" s="1"/>
  <c r="O431" i="1"/>
  <c r="N431" i="1" s="1"/>
  <c r="AM431" i="1" s="1"/>
  <c r="O435" i="1"/>
  <c r="N435" i="1" s="1"/>
  <c r="AM435" i="1" s="1"/>
  <c r="O442" i="1"/>
  <c r="N442" i="1" s="1"/>
  <c r="AM442" i="1" s="1"/>
  <c r="O443" i="1"/>
  <c r="N443" i="1" s="1"/>
  <c r="AM443" i="1" s="1"/>
  <c r="O444" i="1"/>
  <c r="N444" i="1" s="1"/>
  <c r="AM444" i="1" s="1"/>
  <c r="O445" i="1"/>
  <c r="N445" i="1" s="1"/>
  <c r="AM445" i="1" s="1"/>
  <c r="O447" i="1"/>
  <c r="N447" i="1" s="1"/>
  <c r="AM447" i="1" s="1"/>
  <c r="O448" i="1"/>
  <c r="N448" i="1" s="1"/>
  <c r="AM448" i="1" s="1"/>
  <c r="O462" i="1"/>
  <c r="N462" i="1" s="1"/>
  <c r="AM462" i="1" s="1"/>
  <c r="O463" i="1"/>
  <c r="N463" i="1" s="1"/>
  <c r="AM463" i="1" s="1"/>
  <c r="O464" i="1"/>
  <c r="N464" i="1" s="1"/>
  <c r="AM464" i="1" s="1"/>
  <c r="O465" i="1"/>
  <c r="N465" i="1" s="1"/>
  <c r="AM465" i="1" s="1"/>
  <c r="O467" i="1"/>
  <c r="N467" i="1" s="1"/>
  <c r="AM467" i="1" s="1"/>
  <c r="O468" i="1"/>
  <c r="N468" i="1" s="1"/>
  <c r="AM468" i="1" s="1"/>
  <c r="O482" i="1"/>
  <c r="N482" i="1" s="1"/>
  <c r="AM482" i="1" s="1"/>
  <c r="O497" i="1"/>
  <c r="N497" i="1" s="1"/>
  <c r="AM497" i="1" s="1"/>
  <c r="O502" i="1"/>
  <c r="N502" i="1" s="1"/>
  <c r="AM502" i="1" s="1"/>
  <c r="O514" i="1"/>
  <c r="N514" i="1" s="1"/>
  <c r="AM514" i="1" s="1"/>
  <c r="O515" i="1"/>
  <c r="N515" i="1" s="1"/>
  <c r="AM515" i="1" s="1"/>
  <c r="O519" i="1"/>
  <c r="N519" i="1" s="1"/>
  <c r="AM519" i="1" s="1"/>
  <c r="O521" i="1"/>
  <c r="N521" i="1" s="1"/>
  <c r="AM521" i="1" s="1"/>
  <c r="O524" i="1"/>
  <c r="N524" i="1" s="1"/>
  <c r="AM524" i="1" s="1"/>
  <c r="O525" i="1"/>
  <c r="N525" i="1" s="1"/>
  <c r="AM525" i="1" s="1"/>
  <c r="O528" i="1"/>
  <c r="N528" i="1" s="1"/>
  <c r="AM528" i="1" s="1"/>
  <c r="O532" i="1"/>
  <c r="N532" i="1" s="1"/>
  <c r="AM532" i="1" s="1"/>
  <c r="O535" i="1"/>
  <c r="N535" i="1" s="1"/>
  <c r="AM535" i="1" s="1"/>
  <c r="O541" i="1"/>
  <c r="N541" i="1" s="1"/>
  <c r="AM541" i="1" s="1"/>
  <c r="O543" i="1"/>
  <c r="N543" i="1" s="1"/>
  <c r="AM543" i="1" s="1"/>
  <c r="O544" i="1"/>
  <c r="N544" i="1" s="1"/>
  <c r="AM544" i="1" s="1"/>
  <c r="O545" i="1"/>
  <c r="N545" i="1" s="1"/>
  <c r="AM545" i="1" s="1"/>
  <c r="O550" i="1"/>
  <c r="N550" i="1" s="1"/>
  <c r="AM550" i="1" s="1"/>
  <c r="O551" i="1"/>
  <c r="N551" i="1" s="1"/>
  <c r="AM551" i="1" s="1"/>
  <c r="O561" i="1"/>
  <c r="N561" i="1" s="1"/>
  <c r="AM561" i="1" s="1"/>
  <c r="O563" i="1"/>
  <c r="N563" i="1" s="1"/>
  <c r="AM563" i="1" s="1"/>
  <c r="O564" i="1"/>
  <c r="N564" i="1" s="1"/>
  <c r="AM564" i="1" s="1"/>
  <c r="O577" i="1"/>
  <c r="N577" i="1" s="1"/>
  <c r="AM577" i="1" s="1"/>
  <c r="O578" i="1"/>
  <c r="N578" i="1" s="1"/>
  <c r="AM578" i="1" s="1"/>
  <c r="O579" i="1"/>
  <c r="N579" i="1" s="1"/>
  <c r="AM579" i="1" s="1"/>
  <c r="O580" i="1"/>
  <c r="N580" i="1" s="1"/>
  <c r="AM580" i="1" s="1"/>
  <c r="O581" i="1"/>
  <c r="N581" i="1" s="1"/>
  <c r="AM581" i="1" s="1"/>
  <c r="O586" i="1"/>
  <c r="N586" i="1" s="1"/>
  <c r="AM586" i="1" s="1"/>
  <c r="O587" i="1"/>
  <c r="N587" i="1" s="1"/>
  <c r="AM587" i="1" s="1"/>
  <c r="O588" i="1"/>
  <c r="N588" i="1" s="1"/>
  <c r="AM588" i="1" s="1"/>
  <c r="O589" i="1"/>
  <c r="N589" i="1" s="1"/>
  <c r="AM589" i="1" s="1"/>
  <c r="O597" i="1"/>
  <c r="N597" i="1" s="1"/>
  <c r="AM597" i="1" s="1"/>
  <c r="O598" i="1"/>
  <c r="N598" i="1" s="1"/>
  <c r="AM598" i="1" s="1"/>
  <c r="O599" i="1"/>
  <c r="N599" i="1" s="1"/>
  <c r="AM599" i="1" s="1"/>
  <c r="O604" i="1"/>
  <c r="N604" i="1" s="1"/>
  <c r="AM604" i="1" s="1"/>
  <c r="O615" i="1"/>
  <c r="N615" i="1" s="1"/>
  <c r="AM615" i="1" s="1"/>
  <c r="O617" i="1"/>
  <c r="N617" i="1" s="1"/>
  <c r="AM617" i="1" s="1"/>
  <c r="O647" i="1"/>
  <c r="N647" i="1" s="1"/>
  <c r="AM647" i="1" s="1"/>
  <c r="O649" i="1"/>
  <c r="N649" i="1" s="1"/>
  <c r="AM649" i="1" s="1"/>
  <c r="O658" i="1"/>
  <c r="N658" i="1" s="1"/>
  <c r="AM658" i="1" s="1"/>
  <c r="O660" i="1"/>
  <c r="N660" i="1" s="1"/>
  <c r="AM660" i="1" s="1"/>
  <c r="O662" i="1"/>
  <c r="N662" i="1" s="1"/>
  <c r="AM662" i="1" s="1"/>
  <c r="O666" i="1"/>
  <c r="N666" i="1" s="1"/>
  <c r="AM666" i="1" s="1"/>
  <c r="O668" i="1"/>
  <c r="N668" i="1" s="1"/>
  <c r="AM668" i="1" s="1"/>
  <c r="O670" i="1"/>
  <c r="N670" i="1" s="1"/>
  <c r="AM670" i="1" s="1"/>
  <c r="O671" i="1"/>
  <c r="N671" i="1" s="1"/>
  <c r="AM671" i="1" s="1"/>
  <c r="O672" i="1"/>
  <c r="N672" i="1" s="1"/>
  <c r="AM672" i="1" s="1"/>
  <c r="O677" i="1"/>
  <c r="N677" i="1" s="1"/>
  <c r="AM677" i="1" s="1"/>
  <c r="O678" i="1"/>
  <c r="N678" i="1" s="1"/>
  <c r="AM678" i="1" s="1"/>
  <c r="O681" i="1"/>
  <c r="N681" i="1" s="1"/>
  <c r="AM681" i="1" s="1"/>
  <c r="O686" i="1"/>
  <c r="N686" i="1" s="1"/>
  <c r="AM686" i="1" s="1"/>
  <c r="O688" i="1"/>
  <c r="N688" i="1" s="1"/>
  <c r="AM688" i="1" s="1"/>
  <c r="O689" i="1"/>
  <c r="N689" i="1" s="1"/>
  <c r="AM689" i="1" s="1"/>
  <c r="O690" i="1"/>
  <c r="N690" i="1" s="1"/>
  <c r="AM690" i="1" s="1"/>
  <c r="O694" i="1"/>
  <c r="N694" i="1" s="1"/>
  <c r="AM694" i="1" s="1"/>
  <c r="O695" i="1"/>
  <c r="N695" i="1" s="1"/>
  <c r="AM695" i="1" s="1"/>
  <c r="O701" i="1"/>
  <c r="N701" i="1" s="1"/>
  <c r="AM701" i="1" s="1"/>
  <c r="O702" i="1"/>
  <c r="N702" i="1" s="1"/>
  <c r="AM702" i="1" s="1"/>
  <c r="O704" i="1"/>
  <c r="N704" i="1" s="1"/>
  <c r="AM704" i="1" s="1"/>
  <c r="O707" i="1"/>
  <c r="N707" i="1" s="1"/>
  <c r="AM707" i="1" s="1"/>
  <c r="O712" i="1"/>
  <c r="N712" i="1" s="1"/>
  <c r="AM712" i="1" s="1"/>
  <c r="O716" i="1"/>
  <c r="N716" i="1" s="1"/>
  <c r="AM716" i="1" s="1"/>
  <c r="O726" i="1"/>
  <c r="N726" i="1" s="1"/>
  <c r="AM726" i="1" s="1"/>
  <c r="O730" i="1"/>
  <c r="N730" i="1" s="1"/>
  <c r="AM730" i="1" s="1"/>
  <c r="O742" i="1"/>
  <c r="N742" i="1" s="1"/>
  <c r="AM742" i="1" s="1"/>
  <c r="O764" i="1"/>
  <c r="N764" i="1" s="1"/>
  <c r="AM764" i="1" s="1"/>
  <c r="O765" i="1"/>
  <c r="N765" i="1" s="1"/>
  <c r="AM765" i="1" s="1"/>
  <c r="O768" i="1"/>
  <c r="N768" i="1" s="1"/>
  <c r="AM768" i="1" s="1"/>
  <c r="O776" i="1"/>
  <c r="N776" i="1" s="1"/>
  <c r="AM776" i="1" s="1"/>
  <c r="O788" i="1"/>
  <c r="N788" i="1" s="1"/>
  <c r="AM788" i="1" s="1"/>
  <c r="O789" i="1"/>
  <c r="N789" i="1" s="1"/>
  <c r="AM789" i="1" s="1"/>
  <c r="O800" i="1"/>
  <c r="N800" i="1" s="1"/>
  <c r="AM800" i="1" s="1"/>
  <c r="O803" i="1"/>
  <c r="N803" i="1" s="1"/>
  <c r="AM803" i="1" s="1"/>
  <c r="O804" i="1"/>
  <c r="N804" i="1" s="1"/>
  <c r="AM804" i="1" s="1"/>
  <c r="O807" i="1"/>
  <c r="N807" i="1" s="1"/>
  <c r="AM807" i="1" s="1"/>
  <c r="O809" i="1"/>
  <c r="N809" i="1" s="1"/>
  <c r="AM809" i="1" s="1"/>
  <c r="O812" i="1"/>
  <c r="N812" i="1" s="1"/>
  <c r="AM812" i="1" s="1"/>
  <c r="O813" i="1"/>
  <c r="N813" i="1" s="1"/>
  <c r="AM813" i="1" s="1"/>
  <c r="O818" i="1"/>
  <c r="N818" i="1" s="1"/>
  <c r="AM818" i="1" s="1"/>
  <c r="O827" i="1"/>
  <c r="N827" i="1" s="1"/>
  <c r="AM827" i="1" s="1"/>
  <c r="O828" i="1"/>
  <c r="N828" i="1" s="1"/>
  <c r="AM828" i="1" s="1"/>
  <c r="O831" i="1"/>
  <c r="N831" i="1" s="1"/>
  <c r="AM831" i="1" s="1"/>
  <c r="O834" i="1"/>
  <c r="N834" i="1" s="1"/>
  <c r="AM834" i="1" s="1"/>
  <c r="O848" i="1"/>
  <c r="N848" i="1" s="1"/>
  <c r="AM848" i="1" s="1"/>
  <c r="O850" i="1"/>
  <c r="N850" i="1" s="1"/>
  <c r="AM850" i="1" s="1"/>
  <c r="O851" i="1"/>
  <c r="N851" i="1" s="1"/>
  <c r="AM851" i="1" s="1"/>
  <c r="O852" i="1"/>
  <c r="N852" i="1" s="1"/>
  <c r="AM852" i="1" s="1"/>
  <c r="O853" i="1"/>
  <c r="N853" i="1" s="1"/>
  <c r="AM853" i="1" s="1"/>
  <c r="O854" i="1"/>
  <c r="N854" i="1" s="1"/>
  <c r="AM854" i="1" s="1"/>
  <c r="O855" i="1"/>
  <c r="N855" i="1" s="1"/>
  <c r="AM855" i="1" s="1"/>
  <c r="O858" i="1"/>
  <c r="N858" i="1" s="1"/>
  <c r="AM858" i="1" s="1"/>
  <c r="O862" i="1"/>
  <c r="N862" i="1" s="1"/>
  <c r="AM862" i="1" s="1"/>
  <c r="O866" i="1"/>
  <c r="N866" i="1" s="1"/>
  <c r="AM866" i="1" s="1"/>
  <c r="O877" i="1"/>
  <c r="N877" i="1" s="1"/>
  <c r="AM877" i="1" s="1"/>
  <c r="O878" i="1"/>
  <c r="N878" i="1" s="1"/>
  <c r="AM878" i="1" s="1"/>
  <c r="O880" i="1"/>
  <c r="N880" i="1" s="1"/>
  <c r="AM880" i="1" s="1"/>
  <c r="O882" i="1"/>
  <c r="N882" i="1" s="1"/>
  <c r="AM882" i="1" s="1"/>
  <c r="O893" i="1"/>
  <c r="N893" i="1" s="1"/>
  <c r="AM893" i="1" s="1"/>
  <c r="O895" i="1"/>
  <c r="N895" i="1" s="1"/>
  <c r="AM895" i="1" s="1"/>
  <c r="O898" i="1"/>
  <c r="N898" i="1" s="1"/>
  <c r="AM898" i="1" s="1"/>
  <c r="O899" i="1"/>
  <c r="N899" i="1" s="1"/>
  <c r="AM899" i="1" s="1"/>
  <c r="O900" i="1"/>
  <c r="N900" i="1" s="1"/>
  <c r="AM900" i="1" s="1"/>
  <c r="O901" i="1"/>
  <c r="N901" i="1" s="1"/>
  <c r="AM901" i="1" s="1"/>
  <c r="O902" i="1"/>
  <c r="N902" i="1" s="1"/>
  <c r="AM902" i="1" s="1"/>
  <c r="O903" i="1"/>
  <c r="N903" i="1" s="1"/>
  <c r="AM903" i="1" s="1"/>
  <c r="O904" i="1"/>
  <c r="N904" i="1" s="1"/>
  <c r="AM904" i="1" s="1"/>
  <c r="O905" i="1"/>
  <c r="N905" i="1" s="1"/>
  <c r="AM905" i="1" s="1"/>
  <c r="O906" i="1"/>
  <c r="N906" i="1" s="1"/>
  <c r="AM906" i="1" s="1"/>
  <c r="O907" i="1"/>
  <c r="N907" i="1" s="1"/>
  <c r="AM907" i="1" s="1"/>
  <c r="O911" i="1"/>
  <c r="N911" i="1" s="1"/>
  <c r="AM911" i="1" s="1"/>
  <c r="O917" i="1"/>
  <c r="N917" i="1" s="1"/>
  <c r="AM917" i="1" s="1"/>
  <c r="O918" i="1"/>
  <c r="N918" i="1" s="1"/>
  <c r="AM918" i="1" s="1"/>
  <c r="O919" i="1"/>
  <c r="N919" i="1" s="1"/>
  <c r="AM919" i="1" s="1"/>
  <c r="O920" i="1"/>
  <c r="N920" i="1" s="1"/>
  <c r="AM920" i="1" s="1"/>
  <c r="O921" i="1"/>
  <c r="N921" i="1" s="1"/>
  <c r="AM921" i="1" s="1"/>
  <c r="O922" i="1"/>
  <c r="N922" i="1" s="1"/>
  <c r="AM922" i="1" s="1"/>
  <c r="O924" i="1"/>
  <c r="N924" i="1" s="1"/>
  <c r="AM924" i="1" s="1"/>
  <c r="O927" i="1"/>
  <c r="N927" i="1" s="1"/>
  <c r="AM927" i="1" s="1"/>
  <c r="O928" i="1"/>
  <c r="N928" i="1" s="1"/>
  <c r="AM928" i="1" s="1"/>
  <c r="O931" i="1"/>
  <c r="N931" i="1" s="1"/>
  <c r="AM931" i="1" s="1"/>
  <c r="O936" i="1"/>
  <c r="N936" i="1" s="1"/>
  <c r="AM936" i="1" s="1"/>
  <c r="O943" i="1"/>
  <c r="N943" i="1" s="1"/>
  <c r="AM943" i="1" s="1"/>
  <c r="O945" i="1"/>
  <c r="N945" i="1" s="1"/>
  <c r="AM945" i="1" s="1"/>
  <c r="O948" i="1"/>
  <c r="N948" i="1" s="1"/>
  <c r="AM948" i="1" s="1"/>
  <c r="O951" i="1"/>
  <c r="N951" i="1" s="1"/>
  <c r="AM951" i="1" s="1"/>
  <c r="O959" i="1"/>
  <c r="N959" i="1" s="1"/>
  <c r="AM959" i="1" s="1"/>
  <c r="O960" i="1"/>
  <c r="N960" i="1" s="1"/>
  <c r="AM960" i="1" s="1"/>
  <c r="O965" i="1"/>
  <c r="N965" i="1" s="1"/>
  <c r="AM965" i="1" s="1"/>
  <c r="O966" i="1"/>
  <c r="N966" i="1" s="1"/>
  <c r="AM966" i="1" s="1"/>
  <c r="O967" i="1"/>
  <c r="N967" i="1" s="1"/>
  <c r="AM967" i="1" s="1"/>
  <c r="O968" i="1"/>
  <c r="N968" i="1" s="1"/>
  <c r="AM968" i="1" s="1"/>
  <c r="O969" i="1"/>
  <c r="N969" i="1" s="1"/>
  <c r="AM969" i="1" s="1"/>
  <c r="O974" i="1"/>
  <c r="N974" i="1" s="1"/>
  <c r="AM974" i="1" s="1"/>
  <c r="O985" i="1"/>
  <c r="N985" i="1" s="1"/>
  <c r="AM985" i="1" s="1"/>
  <c r="O993" i="1"/>
  <c r="N993" i="1" s="1"/>
  <c r="AM993" i="1" s="1"/>
  <c r="O1009" i="1"/>
  <c r="N1009" i="1" s="1"/>
  <c r="AM1009" i="1" s="1"/>
  <c r="O1010" i="1"/>
  <c r="N1010" i="1" s="1"/>
  <c r="AM1010" i="1" s="1"/>
  <c r="O1012" i="1"/>
  <c r="N1012" i="1" s="1"/>
  <c r="AM1012" i="1" s="1"/>
  <c r="O1018" i="1"/>
  <c r="N1018" i="1" s="1"/>
  <c r="AM1018" i="1" s="1"/>
  <c r="O1019" i="1"/>
  <c r="N1019" i="1" s="1"/>
  <c r="AM1019" i="1" s="1"/>
  <c r="O1020" i="1"/>
  <c r="N1020" i="1" s="1"/>
  <c r="AM1020" i="1" s="1"/>
  <c r="O1022" i="1"/>
  <c r="N1022" i="1" s="1"/>
  <c r="AM1022" i="1" s="1"/>
  <c r="O1023" i="1"/>
  <c r="N1023" i="1" s="1"/>
  <c r="AM1023" i="1" s="1"/>
  <c r="O1024" i="1"/>
  <c r="N1024" i="1" s="1"/>
  <c r="AM1024" i="1" s="1"/>
  <c r="O1027" i="1"/>
  <c r="N1027" i="1" s="1"/>
  <c r="AM1027" i="1" s="1"/>
  <c r="O1038" i="1"/>
  <c r="N1038" i="1" s="1"/>
  <c r="AM1038" i="1" s="1"/>
  <c r="O1040" i="1"/>
  <c r="N1040" i="1" s="1"/>
  <c r="AM1040" i="1" s="1"/>
  <c r="O1046" i="1"/>
  <c r="N1046" i="1" s="1"/>
  <c r="AM1046" i="1" s="1"/>
  <c r="O1048" i="1"/>
  <c r="N1048" i="1" s="1"/>
  <c r="AM1048" i="1" s="1"/>
  <c r="O1049" i="1"/>
  <c r="N1049" i="1" s="1"/>
  <c r="AM1049" i="1" s="1"/>
  <c r="O1052" i="1"/>
  <c r="N1052" i="1" s="1"/>
  <c r="AM1052" i="1" s="1"/>
  <c r="O1058" i="1"/>
  <c r="N1058" i="1" s="1"/>
  <c r="AM1058" i="1" s="1"/>
  <c r="O1062" i="1"/>
  <c r="N1062" i="1" s="1"/>
  <c r="AM1062" i="1" s="1"/>
  <c r="O1063" i="1"/>
  <c r="N1063" i="1" s="1"/>
  <c r="AM1063" i="1" s="1"/>
  <c r="O1064" i="1"/>
  <c r="N1064" i="1" s="1"/>
  <c r="AM1064" i="1" s="1"/>
  <c r="O1068" i="1"/>
  <c r="N1068" i="1" s="1"/>
  <c r="AM1068" i="1" s="1"/>
  <c r="O1073" i="1"/>
  <c r="N1073" i="1" s="1"/>
  <c r="AM1073" i="1" s="1"/>
  <c r="O1079" i="1"/>
  <c r="N1079" i="1" s="1"/>
  <c r="AM1079" i="1" s="1"/>
  <c r="O1090" i="1"/>
  <c r="N1090" i="1" s="1"/>
  <c r="AM1090" i="1" s="1"/>
  <c r="O1102" i="1"/>
  <c r="N1102" i="1" s="1"/>
  <c r="AM1102" i="1" s="1"/>
  <c r="O1103" i="1"/>
  <c r="N1103" i="1" s="1"/>
  <c r="AM1103" i="1" s="1"/>
  <c r="O1107" i="1"/>
  <c r="N1107" i="1" s="1"/>
  <c r="AM1107" i="1" s="1"/>
  <c r="O1115" i="1"/>
  <c r="N1115" i="1" s="1"/>
  <c r="AM1115" i="1" s="1"/>
  <c r="O1118" i="1"/>
  <c r="N1118" i="1" s="1"/>
  <c r="AM1118" i="1" s="1"/>
  <c r="O1129" i="1"/>
  <c r="N1129" i="1" s="1"/>
  <c r="AM1129" i="1" s="1"/>
  <c r="O1135" i="1"/>
  <c r="N1135" i="1" s="1"/>
  <c r="AM1135" i="1" s="1"/>
  <c r="O1138" i="1"/>
  <c r="N1138" i="1" s="1"/>
  <c r="AM1138" i="1" s="1"/>
  <c r="O1140" i="1"/>
  <c r="N1140" i="1" s="1"/>
  <c r="AM1140" i="1" s="1"/>
  <c r="O1141" i="1"/>
  <c r="N1141" i="1" s="1"/>
  <c r="AM1141" i="1" s="1"/>
  <c r="O1142" i="1"/>
  <c r="N1142" i="1" s="1"/>
  <c r="AM1142" i="1" s="1"/>
  <c r="O1144" i="1"/>
  <c r="N1144" i="1" s="1"/>
  <c r="AM1144" i="1" s="1"/>
  <c r="O1145" i="1"/>
  <c r="N1145" i="1" s="1"/>
  <c r="AM1145" i="1" s="1"/>
  <c r="O1146" i="1"/>
  <c r="N1146" i="1" s="1"/>
  <c r="AM1146" i="1" s="1"/>
  <c r="O1148" i="1"/>
  <c r="N1148" i="1" s="1"/>
  <c r="AM1148" i="1" s="1"/>
  <c r="O1149" i="1"/>
  <c r="N1149" i="1" s="1"/>
  <c r="AM1149" i="1" s="1"/>
  <c r="O1150" i="1"/>
  <c r="N1150" i="1" s="1"/>
  <c r="AM1150" i="1" s="1"/>
  <c r="O1151" i="1"/>
  <c r="N1151" i="1" s="1"/>
  <c r="AM1151" i="1" s="1"/>
  <c r="O1160" i="1"/>
  <c r="N1160" i="1" s="1"/>
  <c r="AM1160" i="1" s="1"/>
  <c r="O1163" i="1"/>
  <c r="N1163" i="1" s="1"/>
  <c r="AM1163" i="1" s="1"/>
  <c r="O1167" i="1"/>
  <c r="N1167" i="1" s="1"/>
  <c r="AM1167" i="1" s="1"/>
  <c r="O1168" i="1"/>
  <c r="N1168" i="1" s="1"/>
  <c r="AM1168" i="1" s="1"/>
  <c r="O1172" i="1"/>
  <c r="N1172" i="1" s="1"/>
  <c r="AM1172" i="1" s="1"/>
  <c r="O1185" i="1"/>
  <c r="N1185" i="1" s="1"/>
  <c r="AM1185" i="1" s="1"/>
  <c r="O1194" i="1"/>
  <c r="N1194" i="1" s="1"/>
  <c r="AM1194" i="1" s="1"/>
  <c r="O1206" i="1"/>
  <c r="N1206" i="1" s="1"/>
  <c r="AM1206" i="1" s="1"/>
  <c r="O1223" i="1"/>
  <c r="N1223" i="1" s="1"/>
  <c r="AM1223" i="1" s="1"/>
  <c r="O1230" i="1"/>
  <c r="N1230" i="1" s="1"/>
  <c r="AM1230" i="1" s="1"/>
  <c r="O1231" i="1"/>
  <c r="N1231" i="1" s="1"/>
  <c r="AM1231" i="1" s="1"/>
  <c r="O1243" i="1"/>
  <c r="N1243" i="1" s="1"/>
  <c r="AM1243" i="1" s="1"/>
  <c r="O1256" i="1"/>
  <c r="N1256" i="1" s="1"/>
  <c r="AM1256" i="1" s="1"/>
  <c r="O1257" i="1"/>
  <c r="N1257" i="1" s="1"/>
  <c r="AM1257" i="1" s="1"/>
  <c r="O1261" i="1"/>
  <c r="N1261" i="1" s="1"/>
  <c r="AM1261" i="1" s="1"/>
  <c r="O1263" i="1"/>
  <c r="N1263" i="1" s="1"/>
  <c r="AM1263" i="1" s="1"/>
  <c r="O1264" i="1"/>
  <c r="N1264" i="1" s="1"/>
  <c r="AM1264" i="1" s="1"/>
  <c r="O1265" i="1"/>
  <c r="N1265" i="1" s="1"/>
  <c r="AM1265" i="1" s="1"/>
  <c r="O1279" i="1"/>
  <c r="N1279" i="1" s="1"/>
  <c r="AM1279" i="1" s="1"/>
  <c r="O1286" i="1"/>
  <c r="N1286" i="1" s="1"/>
  <c r="AM1286" i="1" s="1"/>
  <c r="O1287" i="1"/>
  <c r="N1287" i="1" s="1"/>
  <c r="AM1287" i="1" s="1"/>
  <c r="O1288" i="1"/>
  <c r="N1288" i="1" s="1"/>
  <c r="AM1288" i="1" s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5" i="1"/>
  <c r="AP7" i="1" l="1"/>
  <c r="AB7" i="1"/>
  <c r="AP11" i="1"/>
  <c r="AB11" i="1"/>
  <c r="AP15" i="1"/>
  <c r="AB15" i="1"/>
  <c r="AP19" i="1"/>
  <c r="AB19" i="1"/>
  <c r="AP23" i="1"/>
  <c r="AB23" i="1"/>
  <c r="AP27" i="1"/>
  <c r="AB27" i="1"/>
  <c r="AP31" i="1"/>
  <c r="AB31" i="1"/>
  <c r="AP35" i="1"/>
  <c r="AB35" i="1"/>
  <c r="AP39" i="1"/>
  <c r="AB39" i="1"/>
  <c r="AP43" i="1"/>
  <c r="AB43" i="1"/>
  <c r="AP47" i="1"/>
  <c r="AB47" i="1"/>
  <c r="AP51" i="1"/>
  <c r="AB51" i="1"/>
  <c r="AP55" i="1"/>
  <c r="AB55" i="1"/>
  <c r="AP59" i="1"/>
  <c r="AB59" i="1"/>
  <c r="AP63" i="1"/>
  <c r="AB63" i="1"/>
  <c r="AP67" i="1"/>
  <c r="AB67" i="1"/>
  <c r="AP71" i="1"/>
  <c r="AB71" i="1"/>
  <c r="AP75" i="1"/>
  <c r="AB75" i="1"/>
  <c r="AP79" i="1"/>
  <c r="AB79" i="1"/>
  <c r="AP83" i="1"/>
  <c r="AB83" i="1"/>
  <c r="AP87" i="1"/>
  <c r="AB87" i="1"/>
  <c r="AP91" i="1"/>
  <c r="AB91" i="1"/>
  <c r="AP95" i="1"/>
  <c r="AB95" i="1"/>
  <c r="AP99" i="1"/>
  <c r="AB99" i="1"/>
  <c r="AP103" i="1"/>
  <c r="AB103" i="1"/>
  <c r="AP107" i="1"/>
  <c r="AB107" i="1"/>
  <c r="AP111" i="1"/>
  <c r="AB111" i="1"/>
  <c r="AP115" i="1"/>
  <c r="AB115" i="1"/>
  <c r="AP119" i="1"/>
  <c r="AB119" i="1"/>
  <c r="AP123" i="1"/>
  <c r="AB123" i="1"/>
  <c r="AP127" i="1"/>
  <c r="AB127" i="1"/>
  <c r="AP131" i="1"/>
  <c r="AB131" i="1"/>
  <c r="AP135" i="1"/>
  <c r="AB135" i="1"/>
  <c r="AP139" i="1"/>
  <c r="AB139" i="1"/>
  <c r="AP143" i="1"/>
  <c r="AB143" i="1"/>
  <c r="AP147" i="1"/>
  <c r="AB147" i="1"/>
  <c r="AP151" i="1"/>
  <c r="AB151" i="1"/>
  <c r="AP155" i="1"/>
  <c r="AB155" i="1"/>
  <c r="AP159" i="1"/>
  <c r="AB159" i="1"/>
  <c r="AP163" i="1"/>
  <c r="AB163" i="1"/>
  <c r="AP167" i="1"/>
  <c r="AB167" i="1"/>
  <c r="AP171" i="1"/>
  <c r="AB171" i="1"/>
  <c r="AP175" i="1"/>
  <c r="AB175" i="1"/>
  <c r="AP179" i="1"/>
  <c r="AB179" i="1"/>
  <c r="AP183" i="1"/>
  <c r="AB183" i="1"/>
  <c r="AP187" i="1"/>
  <c r="AB187" i="1"/>
  <c r="AP191" i="1"/>
  <c r="AB191" i="1"/>
  <c r="AP195" i="1"/>
  <c r="AB195" i="1"/>
  <c r="AP199" i="1"/>
  <c r="AB199" i="1"/>
  <c r="AP203" i="1"/>
  <c r="AB203" i="1"/>
  <c r="AP207" i="1"/>
  <c r="AB207" i="1"/>
  <c r="AP211" i="1"/>
  <c r="AB211" i="1"/>
  <c r="AP215" i="1"/>
  <c r="AB215" i="1"/>
  <c r="AP219" i="1"/>
  <c r="AB219" i="1"/>
  <c r="AP223" i="1"/>
  <c r="AB223" i="1"/>
  <c r="AP227" i="1"/>
  <c r="AB227" i="1"/>
  <c r="AP231" i="1"/>
  <c r="AB231" i="1"/>
  <c r="AP235" i="1"/>
  <c r="AB235" i="1"/>
  <c r="AP239" i="1"/>
  <c r="AB239" i="1"/>
  <c r="AP243" i="1"/>
  <c r="AB243" i="1"/>
  <c r="AP247" i="1"/>
  <c r="AB247" i="1"/>
  <c r="AP251" i="1"/>
  <c r="AB251" i="1"/>
  <c r="AP255" i="1"/>
  <c r="AB255" i="1"/>
  <c r="AP259" i="1"/>
  <c r="AB259" i="1"/>
  <c r="AP263" i="1"/>
  <c r="AB263" i="1"/>
  <c r="AP267" i="1"/>
  <c r="AB267" i="1"/>
  <c r="AP271" i="1"/>
  <c r="AB271" i="1"/>
  <c r="AP275" i="1"/>
  <c r="AB275" i="1"/>
  <c r="AP279" i="1"/>
  <c r="AB279" i="1"/>
  <c r="AP283" i="1"/>
  <c r="AB283" i="1"/>
  <c r="AP287" i="1"/>
  <c r="AB287" i="1"/>
  <c r="AP291" i="1"/>
  <c r="AB291" i="1"/>
  <c r="AP295" i="1"/>
  <c r="AB295" i="1"/>
  <c r="AP299" i="1"/>
  <c r="AB299" i="1"/>
  <c r="AP303" i="1"/>
  <c r="AB303" i="1"/>
  <c r="AP307" i="1"/>
  <c r="AB307" i="1"/>
  <c r="AP311" i="1"/>
  <c r="AB311" i="1"/>
  <c r="AP315" i="1"/>
  <c r="AB315" i="1"/>
  <c r="AP319" i="1"/>
  <c r="AB319" i="1"/>
  <c r="AP323" i="1"/>
  <c r="AB323" i="1"/>
  <c r="AP327" i="1"/>
  <c r="AB327" i="1"/>
  <c r="AP331" i="1"/>
  <c r="AB331" i="1"/>
  <c r="AP335" i="1"/>
  <c r="AB335" i="1"/>
  <c r="AP339" i="1"/>
  <c r="AB339" i="1"/>
  <c r="AP343" i="1"/>
  <c r="AB343" i="1"/>
  <c r="AP347" i="1"/>
  <c r="AB347" i="1"/>
  <c r="AP351" i="1"/>
  <c r="AB351" i="1"/>
  <c r="AP355" i="1"/>
  <c r="AB355" i="1"/>
  <c r="AP359" i="1"/>
  <c r="AB359" i="1"/>
  <c r="AP363" i="1"/>
  <c r="AB363" i="1"/>
  <c r="AP367" i="1"/>
  <c r="AB367" i="1"/>
  <c r="AP371" i="1"/>
  <c r="AB371" i="1"/>
  <c r="AP375" i="1"/>
  <c r="AB375" i="1"/>
  <c r="AP379" i="1"/>
  <c r="AB379" i="1"/>
  <c r="AP383" i="1"/>
  <c r="AB383" i="1"/>
  <c r="AP387" i="1"/>
  <c r="AB387" i="1"/>
  <c r="AP391" i="1"/>
  <c r="AB391" i="1"/>
  <c r="AP395" i="1"/>
  <c r="AB395" i="1"/>
  <c r="AP399" i="1"/>
  <c r="AB399" i="1"/>
  <c r="AP403" i="1"/>
  <c r="AB403" i="1"/>
  <c r="AP407" i="1"/>
  <c r="AB407" i="1"/>
  <c r="AP411" i="1"/>
  <c r="AB411" i="1"/>
  <c r="AP415" i="1"/>
  <c r="AB415" i="1"/>
  <c r="AP419" i="1"/>
  <c r="AB419" i="1"/>
  <c r="AP423" i="1"/>
  <c r="AB423" i="1"/>
  <c r="AP427" i="1"/>
  <c r="AB427" i="1"/>
  <c r="AP431" i="1"/>
  <c r="AB431" i="1"/>
  <c r="AP435" i="1"/>
  <c r="AB435" i="1"/>
  <c r="AP439" i="1"/>
  <c r="AB439" i="1"/>
  <c r="AP443" i="1"/>
  <c r="AB443" i="1"/>
  <c r="AP447" i="1"/>
  <c r="AB447" i="1"/>
  <c r="AP451" i="1"/>
  <c r="AB451" i="1"/>
  <c r="AP455" i="1"/>
  <c r="AB455" i="1"/>
  <c r="AP459" i="1"/>
  <c r="AB459" i="1"/>
  <c r="AP463" i="1"/>
  <c r="AB463" i="1"/>
  <c r="AP467" i="1"/>
  <c r="AB467" i="1"/>
  <c r="AP471" i="1"/>
  <c r="AB471" i="1"/>
  <c r="AP475" i="1"/>
  <c r="AB475" i="1"/>
  <c r="AP479" i="1"/>
  <c r="AB479" i="1"/>
  <c r="AP483" i="1"/>
  <c r="AB483" i="1"/>
  <c r="AP487" i="1"/>
  <c r="AB487" i="1"/>
  <c r="AP491" i="1"/>
  <c r="AB491" i="1"/>
  <c r="AP495" i="1"/>
  <c r="AB495" i="1"/>
  <c r="AP499" i="1"/>
  <c r="AB499" i="1"/>
  <c r="AP503" i="1"/>
  <c r="AB503" i="1"/>
  <c r="AP507" i="1"/>
  <c r="AB507" i="1"/>
  <c r="AP511" i="1"/>
  <c r="AB511" i="1"/>
  <c r="AP515" i="1"/>
  <c r="AB515" i="1"/>
  <c r="AP519" i="1"/>
  <c r="AB519" i="1"/>
  <c r="AP523" i="1"/>
  <c r="AB523" i="1"/>
  <c r="AP527" i="1"/>
  <c r="AB527" i="1"/>
  <c r="AP531" i="1"/>
  <c r="AB531" i="1"/>
  <c r="AP535" i="1"/>
  <c r="AB535" i="1"/>
  <c r="AP539" i="1"/>
  <c r="AB539" i="1"/>
  <c r="AP543" i="1"/>
  <c r="AB543" i="1"/>
  <c r="AP547" i="1"/>
  <c r="AB547" i="1"/>
  <c r="AP551" i="1"/>
  <c r="AB551" i="1"/>
  <c r="AP555" i="1"/>
  <c r="AB555" i="1"/>
  <c r="AP559" i="1"/>
  <c r="AB559" i="1"/>
  <c r="AP563" i="1"/>
  <c r="AB563" i="1"/>
  <c r="AP567" i="1"/>
  <c r="AB567" i="1"/>
  <c r="AP571" i="1"/>
  <c r="AB571" i="1"/>
  <c r="AP575" i="1"/>
  <c r="AB575" i="1"/>
  <c r="AP579" i="1"/>
  <c r="AB579" i="1"/>
  <c r="AP583" i="1"/>
  <c r="AB583" i="1"/>
  <c r="AP587" i="1"/>
  <c r="AB587" i="1"/>
  <c r="AP591" i="1"/>
  <c r="AB591" i="1"/>
  <c r="AP595" i="1"/>
  <c r="AB595" i="1"/>
  <c r="AP599" i="1"/>
  <c r="AB599" i="1"/>
  <c r="AP603" i="1"/>
  <c r="AB603" i="1"/>
  <c r="AP607" i="1"/>
  <c r="AB607" i="1"/>
  <c r="AP611" i="1"/>
  <c r="AB611" i="1"/>
  <c r="AP615" i="1"/>
  <c r="AB615" i="1"/>
  <c r="AP619" i="1"/>
  <c r="AB619" i="1"/>
  <c r="AP623" i="1"/>
  <c r="AB623" i="1"/>
  <c r="AP627" i="1"/>
  <c r="AB627" i="1"/>
  <c r="AP631" i="1"/>
  <c r="AB631" i="1"/>
  <c r="AP635" i="1"/>
  <c r="AB635" i="1"/>
  <c r="AP639" i="1"/>
  <c r="AB639" i="1"/>
  <c r="AP643" i="1"/>
  <c r="AB643" i="1"/>
  <c r="AP647" i="1"/>
  <c r="AB647" i="1"/>
  <c r="AP651" i="1"/>
  <c r="AB651" i="1"/>
  <c r="AP655" i="1"/>
  <c r="AB655" i="1"/>
  <c r="AP659" i="1"/>
  <c r="AB659" i="1"/>
  <c r="AP663" i="1"/>
  <c r="AB663" i="1"/>
  <c r="AP667" i="1"/>
  <c r="AB667" i="1"/>
  <c r="AP671" i="1"/>
  <c r="AB671" i="1"/>
  <c r="AP675" i="1"/>
  <c r="AB675" i="1"/>
  <c r="AP679" i="1"/>
  <c r="AB679" i="1"/>
  <c r="AP683" i="1"/>
  <c r="AB683" i="1"/>
  <c r="AP687" i="1"/>
  <c r="AB687" i="1"/>
  <c r="AP691" i="1"/>
  <c r="AB691" i="1"/>
  <c r="AP695" i="1"/>
  <c r="AB695" i="1"/>
  <c r="AP699" i="1"/>
  <c r="AB699" i="1"/>
  <c r="AP703" i="1"/>
  <c r="AB703" i="1"/>
  <c r="AP707" i="1"/>
  <c r="AB707" i="1"/>
  <c r="AP711" i="1"/>
  <c r="AB711" i="1"/>
  <c r="AP715" i="1"/>
  <c r="AB715" i="1"/>
  <c r="AP719" i="1"/>
  <c r="AB719" i="1"/>
  <c r="AP723" i="1"/>
  <c r="AB723" i="1"/>
  <c r="AP727" i="1"/>
  <c r="AB727" i="1"/>
  <c r="AP731" i="1"/>
  <c r="AB731" i="1"/>
  <c r="AP735" i="1"/>
  <c r="AB735" i="1"/>
  <c r="AP739" i="1"/>
  <c r="AB739" i="1"/>
  <c r="AP743" i="1"/>
  <c r="AB743" i="1"/>
  <c r="AP747" i="1"/>
  <c r="AB747" i="1"/>
  <c r="AP751" i="1"/>
  <c r="AB751" i="1"/>
  <c r="AP755" i="1"/>
  <c r="AB755" i="1"/>
  <c r="AP759" i="1"/>
  <c r="AB759" i="1"/>
  <c r="AP763" i="1"/>
  <c r="AB763" i="1"/>
  <c r="AP767" i="1"/>
  <c r="AB767" i="1"/>
  <c r="AP771" i="1"/>
  <c r="AB771" i="1"/>
  <c r="AP775" i="1"/>
  <c r="AB775" i="1"/>
  <c r="AP779" i="1"/>
  <c r="AB779" i="1"/>
  <c r="AP783" i="1"/>
  <c r="AB783" i="1"/>
  <c r="AP787" i="1"/>
  <c r="AB787" i="1"/>
  <c r="AP791" i="1"/>
  <c r="AB791" i="1"/>
  <c r="AP795" i="1"/>
  <c r="AB795" i="1"/>
  <c r="AP799" i="1"/>
  <c r="AB799" i="1"/>
  <c r="AP803" i="1"/>
  <c r="AB803" i="1"/>
  <c r="AP807" i="1"/>
  <c r="AB807" i="1"/>
  <c r="AP811" i="1"/>
  <c r="AB811" i="1"/>
  <c r="AP815" i="1"/>
  <c r="AB815" i="1"/>
  <c r="AP819" i="1"/>
  <c r="AB819" i="1"/>
  <c r="AP823" i="1"/>
  <c r="AB823" i="1"/>
  <c r="AP827" i="1"/>
  <c r="AB827" i="1"/>
  <c r="AP831" i="1"/>
  <c r="AB831" i="1"/>
  <c r="AP835" i="1"/>
  <c r="AB835" i="1"/>
  <c r="AP839" i="1"/>
  <c r="AB839" i="1"/>
  <c r="AP843" i="1"/>
  <c r="AB843" i="1"/>
  <c r="AP847" i="1"/>
  <c r="AB847" i="1"/>
  <c r="AP851" i="1"/>
  <c r="AB851" i="1"/>
  <c r="AP855" i="1"/>
  <c r="AB855" i="1"/>
  <c r="AP859" i="1"/>
  <c r="AB859" i="1"/>
  <c r="AP863" i="1"/>
  <c r="AB863" i="1"/>
  <c r="AP867" i="1"/>
  <c r="AB867" i="1"/>
  <c r="AP871" i="1"/>
  <c r="AB871" i="1"/>
  <c r="AP875" i="1"/>
  <c r="AB875" i="1"/>
  <c r="AP879" i="1"/>
  <c r="AB879" i="1"/>
  <c r="AP883" i="1"/>
  <c r="AB883" i="1"/>
  <c r="AP887" i="1"/>
  <c r="AB887" i="1"/>
  <c r="AP891" i="1"/>
  <c r="AB891" i="1"/>
  <c r="AP895" i="1"/>
  <c r="AB895" i="1"/>
  <c r="AP899" i="1"/>
  <c r="AB899" i="1"/>
  <c r="AP903" i="1"/>
  <c r="AB903" i="1"/>
  <c r="AP907" i="1"/>
  <c r="AB907" i="1"/>
  <c r="AP911" i="1"/>
  <c r="AB911" i="1"/>
  <c r="AP915" i="1"/>
  <c r="AB915" i="1"/>
  <c r="AP919" i="1"/>
  <c r="AB919" i="1"/>
  <c r="AP923" i="1"/>
  <c r="AB923" i="1"/>
  <c r="AP927" i="1"/>
  <c r="AB927" i="1"/>
  <c r="AP931" i="1"/>
  <c r="AB931" i="1"/>
  <c r="AP935" i="1"/>
  <c r="AB935" i="1"/>
  <c r="AP939" i="1"/>
  <c r="AB939" i="1"/>
  <c r="AP943" i="1"/>
  <c r="AB943" i="1"/>
  <c r="AP947" i="1"/>
  <c r="AB947" i="1"/>
  <c r="AP951" i="1"/>
  <c r="AB951" i="1"/>
  <c r="AP955" i="1"/>
  <c r="AB955" i="1"/>
  <c r="AP959" i="1"/>
  <c r="AB959" i="1"/>
  <c r="AP963" i="1"/>
  <c r="AB963" i="1"/>
  <c r="AP967" i="1"/>
  <c r="AB967" i="1"/>
  <c r="AP971" i="1"/>
  <c r="AB971" i="1"/>
  <c r="AP975" i="1"/>
  <c r="AB975" i="1"/>
  <c r="AP979" i="1"/>
  <c r="AB979" i="1"/>
  <c r="AP983" i="1"/>
  <c r="AB983" i="1"/>
  <c r="AP987" i="1"/>
  <c r="AB987" i="1"/>
  <c r="AP991" i="1"/>
  <c r="AB991" i="1"/>
  <c r="AP995" i="1"/>
  <c r="AB995" i="1"/>
  <c r="AP999" i="1"/>
  <c r="AB999" i="1"/>
  <c r="AP1003" i="1"/>
  <c r="AB1003" i="1"/>
  <c r="AP1007" i="1"/>
  <c r="AB1007" i="1"/>
  <c r="AP1011" i="1"/>
  <c r="AB1011" i="1"/>
  <c r="AP1015" i="1"/>
  <c r="AB1015" i="1"/>
  <c r="AP1019" i="1"/>
  <c r="AB1019" i="1"/>
  <c r="AP1023" i="1"/>
  <c r="AB1023" i="1"/>
  <c r="AP1027" i="1"/>
  <c r="AB1027" i="1"/>
  <c r="AP1031" i="1"/>
  <c r="AB1031" i="1"/>
  <c r="AP1035" i="1"/>
  <c r="AB1035" i="1"/>
  <c r="AP1039" i="1"/>
  <c r="AB1039" i="1"/>
  <c r="AP1043" i="1"/>
  <c r="AB1043" i="1"/>
  <c r="AP1047" i="1"/>
  <c r="AB1047" i="1"/>
  <c r="AP1051" i="1"/>
  <c r="AB1051" i="1"/>
  <c r="AP1055" i="1"/>
  <c r="AB1055" i="1"/>
  <c r="AP1059" i="1"/>
  <c r="AB1059" i="1"/>
  <c r="AP1063" i="1"/>
  <c r="AB1063" i="1"/>
  <c r="AP1067" i="1"/>
  <c r="AB1067" i="1"/>
  <c r="AP1071" i="1"/>
  <c r="AB1071" i="1"/>
  <c r="AP1075" i="1"/>
  <c r="AB1075" i="1"/>
  <c r="AP1079" i="1"/>
  <c r="AB1079" i="1"/>
  <c r="AP1083" i="1"/>
  <c r="AB1083" i="1"/>
  <c r="AP1087" i="1"/>
  <c r="AB1087" i="1"/>
  <c r="AP1091" i="1"/>
  <c r="AB1091" i="1"/>
  <c r="AP1095" i="1"/>
  <c r="AB1095" i="1"/>
  <c r="AP1099" i="1"/>
  <c r="AB1099" i="1"/>
  <c r="AP1103" i="1"/>
  <c r="AB1103" i="1"/>
  <c r="AP1107" i="1"/>
  <c r="AB1107" i="1"/>
  <c r="AP1111" i="1"/>
  <c r="AB1111" i="1"/>
  <c r="AP1115" i="1"/>
  <c r="AB1115" i="1"/>
  <c r="AP1119" i="1"/>
  <c r="AB1119" i="1"/>
  <c r="AP1123" i="1"/>
  <c r="AB1123" i="1"/>
  <c r="AP1127" i="1"/>
  <c r="AB1127" i="1"/>
  <c r="AP1131" i="1"/>
  <c r="AB1131" i="1"/>
  <c r="AP1135" i="1"/>
  <c r="AB1135" i="1"/>
  <c r="AP1139" i="1"/>
  <c r="AB1139" i="1"/>
  <c r="AP1143" i="1"/>
  <c r="AB1143" i="1"/>
  <c r="AP1147" i="1"/>
  <c r="AB1147" i="1"/>
  <c r="AP1151" i="1"/>
  <c r="AB1151" i="1"/>
  <c r="AP1155" i="1"/>
  <c r="AB1155" i="1"/>
  <c r="AP1159" i="1"/>
  <c r="AB1159" i="1"/>
  <c r="AP1163" i="1"/>
  <c r="AB1163" i="1"/>
  <c r="AP1167" i="1"/>
  <c r="AB1167" i="1"/>
  <c r="AP1171" i="1"/>
  <c r="AB1171" i="1"/>
  <c r="AP1175" i="1"/>
  <c r="AB1175" i="1"/>
  <c r="AP1179" i="1"/>
  <c r="AB1179" i="1"/>
  <c r="AP1183" i="1"/>
  <c r="AB1183" i="1"/>
  <c r="AP1187" i="1"/>
  <c r="AB1187" i="1"/>
  <c r="AP1191" i="1"/>
  <c r="AB1191" i="1"/>
  <c r="AP1195" i="1"/>
  <c r="AB1195" i="1"/>
  <c r="AP1199" i="1"/>
  <c r="AB1199" i="1"/>
  <c r="AP1203" i="1"/>
  <c r="AB1203" i="1"/>
  <c r="AP1207" i="1"/>
  <c r="AB1207" i="1"/>
  <c r="AP1211" i="1"/>
  <c r="AB1211" i="1"/>
  <c r="AP1215" i="1"/>
  <c r="AB1215" i="1"/>
  <c r="AP1219" i="1"/>
  <c r="AB1219" i="1"/>
  <c r="AP1223" i="1"/>
  <c r="AB1223" i="1"/>
  <c r="AP1227" i="1"/>
  <c r="AB1227" i="1"/>
  <c r="AP1231" i="1"/>
  <c r="AB1231" i="1"/>
  <c r="AP1235" i="1"/>
  <c r="AB1235" i="1"/>
  <c r="AP1239" i="1"/>
  <c r="AB1239" i="1"/>
  <c r="AP1243" i="1"/>
  <c r="AB1243" i="1"/>
  <c r="AP1247" i="1"/>
  <c r="AB1247" i="1"/>
  <c r="AP1251" i="1"/>
  <c r="AB1251" i="1"/>
  <c r="AP1255" i="1"/>
  <c r="AB1255" i="1"/>
  <c r="AP1259" i="1"/>
  <c r="AB1259" i="1"/>
  <c r="AP1263" i="1"/>
  <c r="AB1263" i="1"/>
  <c r="AP1267" i="1"/>
  <c r="AB1267" i="1"/>
  <c r="AP1271" i="1"/>
  <c r="AB1271" i="1"/>
  <c r="AP1275" i="1"/>
  <c r="AB1275" i="1"/>
  <c r="AP1279" i="1"/>
  <c r="AB1279" i="1"/>
  <c r="AP1283" i="1"/>
  <c r="AB1283" i="1"/>
  <c r="AP1287" i="1"/>
  <c r="AB1287" i="1"/>
  <c r="AQ6" i="1"/>
  <c r="AQ10" i="1"/>
  <c r="AQ14" i="1"/>
  <c r="AQ18" i="1"/>
  <c r="AQ22" i="1"/>
  <c r="AQ26" i="1"/>
  <c r="AQ30" i="1"/>
  <c r="AQ34" i="1"/>
  <c r="AQ38" i="1"/>
  <c r="AQ42" i="1"/>
  <c r="AQ46" i="1"/>
  <c r="AQ50" i="1"/>
  <c r="AQ54" i="1"/>
  <c r="AQ58" i="1"/>
  <c r="AQ62" i="1"/>
  <c r="AQ66" i="1"/>
  <c r="AQ70" i="1"/>
  <c r="AQ74" i="1"/>
  <c r="AQ78" i="1"/>
  <c r="AQ82" i="1"/>
  <c r="AQ86" i="1"/>
  <c r="AQ90" i="1"/>
  <c r="AQ94" i="1"/>
  <c r="AQ98" i="1"/>
  <c r="AQ102" i="1"/>
  <c r="AQ106" i="1"/>
  <c r="AQ110" i="1"/>
  <c r="AQ114" i="1"/>
  <c r="AQ118" i="1"/>
  <c r="AQ122" i="1"/>
  <c r="AQ126" i="1"/>
  <c r="AQ130" i="1"/>
  <c r="AQ134" i="1"/>
  <c r="AQ138" i="1"/>
  <c r="AQ142" i="1"/>
  <c r="AQ146" i="1"/>
  <c r="AQ150" i="1"/>
  <c r="AQ154" i="1"/>
  <c r="AQ158" i="1"/>
  <c r="AQ162" i="1"/>
  <c r="AQ166" i="1"/>
  <c r="AQ170" i="1"/>
  <c r="AQ174" i="1"/>
  <c r="AQ178" i="1"/>
  <c r="AQ182" i="1"/>
  <c r="AQ186" i="1"/>
  <c r="AQ190" i="1"/>
  <c r="AQ194" i="1"/>
  <c r="AQ198" i="1"/>
  <c r="AQ202" i="1"/>
  <c r="AQ206" i="1"/>
  <c r="AQ210" i="1"/>
  <c r="AQ214" i="1"/>
  <c r="AQ218" i="1"/>
  <c r="AQ222" i="1"/>
  <c r="AQ226" i="1"/>
  <c r="AQ230" i="1"/>
  <c r="AQ234" i="1"/>
  <c r="AQ238" i="1"/>
  <c r="AQ242" i="1"/>
  <c r="AQ246" i="1"/>
  <c r="AQ250" i="1"/>
  <c r="AQ254" i="1"/>
  <c r="AQ258" i="1"/>
  <c r="AQ262" i="1"/>
  <c r="AQ266" i="1"/>
  <c r="AQ270" i="1"/>
  <c r="AQ274" i="1"/>
  <c r="AQ278" i="1"/>
  <c r="AQ282" i="1"/>
  <c r="AQ286" i="1"/>
  <c r="AQ290" i="1"/>
  <c r="AQ294" i="1"/>
  <c r="AQ298" i="1"/>
  <c r="AQ302" i="1"/>
  <c r="AQ306" i="1"/>
  <c r="AQ310" i="1"/>
  <c r="AQ314" i="1"/>
  <c r="AQ318" i="1"/>
  <c r="AQ322" i="1"/>
  <c r="AQ326" i="1"/>
  <c r="AQ330" i="1"/>
  <c r="AQ334" i="1"/>
  <c r="AQ338" i="1"/>
  <c r="AQ342" i="1"/>
  <c r="AQ346" i="1"/>
  <c r="AQ350" i="1"/>
  <c r="AQ354" i="1"/>
  <c r="AQ358" i="1"/>
  <c r="AQ362" i="1"/>
  <c r="AQ366" i="1"/>
  <c r="AQ370" i="1"/>
  <c r="AQ374" i="1"/>
  <c r="AQ378" i="1"/>
  <c r="AQ382" i="1"/>
  <c r="AQ386" i="1"/>
  <c r="AQ390" i="1"/>
  <c r="AQ394" i="1"/>
  <c r="AQ398" i="1"/>
  <c r="AQ402" i="1"/>
  <c r="AQ406" i="1"/>
  <c r="AQ410" i="1"/>
  <c r="AQ414" i="1"/>
  <c r="AQ418" i="1"/>
  <c r="AQ422" i="1"/>
  <c r="AQ426" i="1"/>
  <c r="AQ430" i="1"/>
  <c r="AQ434" i="1"/>
  <c r="AQ438" i="1"/>
  <c r="AQ442" i="1"/>
  <c r="AQ446" i="1"/>
  <c r="AQ450" i="1"/>
  <c r="AQ454" i="1"/>
  <c r="AQ458" i="1"/>
  <c r="AQ462" i="1"/>
  <c r="AQ466" i="1"/>
  <c r="AQ470" i="1"/>
  <c r="AQ474" i="1"/>
  <c r="AQ478" i="1"/>
  <c r="AQ482" i="1"/>
  <c r="AQ486" i="1"/>
  <c r="AQ490" i="1"/>
  <c r="AQ494" i="1"/>
  <c r="AQ498" i="1"/>
  <c r="AQ502" i="1"/>
  <c r="AQ506" i="1"/>
  <c r="AQ510" i="1"/>
  <c r="AQ514" i="1"/>
  <c r="AQ518" i="1"/>
  <c r="AQ522" i="1"/>
  <c r="AQ526" i="1"/>
  <c r="AQ530" i="1"/>
  <c r="AQ534" i="1"/>
  <c r="AQ538" i="1"/>
  <c r="AQ542" i="1"/>
  <c r="AQ546" i="1"/>
  <c r="AQ550" i="1"/>
  <c r="AQ554" i="1"/>
  <c r="AQ558" i="1"/>
  <c r="AQ562" i="1"/>
  <c r="AQ566" i="1"/>
  <c r="AQ570" i="1"/>
  <c r="AQ574" i="1"/>
  <c r="AQ578" i="1"/>
  <c r="AQ582" i="1"/>
  <c r="AQ586" i="1"/>
  <c r="AQ590" i="1"/>
  <c r="AQ594" i="1"/>
  <c r="AQ598" i="1"/>
  <c r="AQ602" i="1"/>
  <c r="AQ606" i="1"/>
  <c r="AQ610" i="1"/>
  <c r="AQ614" i="1"/>
  <c r="AQ618" i="1"/>
  <c r="AQ622" i="1"/>
  <c r="AQ626" i="1"/>
  <c r="AQ630" i="1"/>
  <c r="AQ634" i="1"/>
  <c r="AQ638" i="1"/>
  <c r="AQ642" i="1"/>
  <c r="AQ646" i="1"/>
  <c r="AQ650" i="1"/>
  <c r="AQ654" i="1"/>
  <c r="AQ658" i="1"/>
  <c r="AQ662" i="1"/>
  <c r="AQ666" i="1"/>
  <c r="AQ670" i="1"/>
  <c r="AQ674" i="1"/>
  <c r="AQ678" i="1"/>
  <c r="AQ682" i="1"/>
  <c r="AQ686" i="1"/>
  <c r="AQ690" i="1"/>
  <c r="AQ694" i="1"/>
  <c r="AQ698" i="1"/>
  <c r="AQ702" i="1"/>
  <c r="AQ706" i="1"/>
  <c r="AQ710" i="1"/>
  <c r="AQ714" i="1"/>
  <c r="AQ718" i="1"/>
  <c r="AQ722" i="1"/>
  <c r="AQ726" i="1"/>
  <c r="AQ730" i="1"/>
  <c r="AQ734" i="1"/>
  <c r="AQ738" i="1"/>
  <c r="AQ742" i="1"/>
  <c r="AQ746" i="1"/>
  <c r="AQ750" i="1"/>
  <c r="AQ754" i="1"/>
  <c r="AQ758" i="1"/>
  <c r="AQ762" i="1"/>
  <c r="AQ766" i="1"/>
  <c r="AQ770" i="1"/>
  <c r="AQ774" i="1"/>
  <c r="AQ778" i="1"/>
  <c r="AQ782" i="1"/>
  <c r="AQ786" i="1"/>
  <c r="AQ790" i="1"/>
  <c r="AQ794" i="1"/>
  <c r="AQ798" i="1"/>
  <c r="AQ802" i="1"/>
  <c r="AQ806" i="1"/>
  <c r="AQ810" i="1"/>
  <c r="AQ814" i="1"/>
  <c r="AQ818" i="1"/>
  <c r="AQ822" i="1"/>
  <c r="AQ826" i="1"/>
  <c r="AQ830" i="1"/>
  <c r="AQ834" i="1"/>
  <c r="AQ838" i="1"/>
  <c r="AQ842" i="1"/>
  <c r="AQ846" i="1"/>
  <c r="AQ850" i="1"/>
  <c r="AQ854" i="1"/>
  <c r="AQ858" i="1"/>
  <c r="AQ862" i="1"/>
  <c r="AQ866" i="1"/>
  <c r="AQ870" i="1"/>
  <c r="AQ874" i="1"/>
  <c r="AQ878" i="1"/>
  <c r="AQ882" i="1"/>
  <c r="AQ886" i="1"/>
  <c r="AQ890" i="1"/>
  <c r="AQ894" i="1"/>
  <c r="AQ898" i="1"/>
  <c r="AQ902" i="1"/>
  <c r="AQ906" i="1"/>
  <c r="AQ910" i="1"/>
  <c r="AQ914" i="1"/>
  <c r="AQ918" i="1"/>
  <c r="AQ922" i="1"/>
  <c r="AQ926" i="1"/>
  <c r="AQ930" i="1"/>
  <c r="AQ934" i="1"/>
  <c r="AQ938" i="1"/>
  <c r="AQ942" i="1"/>
  <c r="AQ946" i="1"/>
  <c r="AQ950" i="1"/>
  <c r="AQ954" i="1"/>
  <c r="AQ958" i="1"/>
  <c r="AQ962" i="1"/>
  <c r="AQ966" i="1"/>
  <c r="AQ970" i="1"/>
  <c r="AQ974" i="1"/>
  <c r="AQ978" i="1"/>
  <c r="AQ982" i="1"/>
  <c r="AQ986" i="1"/>
  <c r="AQ990" i="1"/>
  <c r="AQ994" i="1"/>
  <c r="AQ998" i="1"/>
  <c r="AQ1002" i="1"/>
  <c r="AQ1006" i="1"/>
  <c r="AQ1010" i="1"/>
  <c r="AQ1014" i="1"/>
  <c r="AQ1018" i="1"/>
  <c r="AQ1022" i="1"/>
  <c r="AQ1026" i="1"/>
  <c r="AQ1030" i="1"/>
  <c r="AQ1034" i="1"/>
  <c r="AQ1038" i="1"/>
  <c r="AQ1042" i="1"/>
  <c r="AQ1046" i="1"/>
  <c r="AQ1050" i="1"/>
  <c r="AQ1054" i="1"/>
  <c r="AQ1058" i="1"/>
  <c r="AQ1062" i="1"/>
  <c r="AQ1066" i="1"/>
  <c r="AQ1070" i="1"/>
  <c r="AQ1074" i="1"/>
  <c r="AQ1078" i="1"/>
  <c r="AQ1082" i="1"/>
  <c r="AQ1086" i="1"/>
  <c r="AQ1090" i="1"/>
  <c r="AQ1094" i="1"/>
  <c r="AQ1098" i="1"/>
  <c r="AQ1102" i="1"/>
  <c r="AQ1106" i="1"/>
  <c r="AQ1110" i="1"/>
  <c r="AQ1114" i="1"/>
  <c r="AQ1118" i="1"/>
  <c r="AQ1122" i="1"/>
  <c r="AQ1126" i="1"/>
  <c r="AQ1130" i="1"/>
  <c r="AQ1134" i="1"/>
  <c r="AQ1138" i="1"/>
  <c r="AQ1142" i="1"/>
  <c r="AQ1146" i="1"/>
  <c r="AQ1150" i="1"/>
  <c r="AQ1154" i="1"/>
  <c r="AQ1158" i="1"/>
  <c r="AQ1162" i="1"/>
  <c r="AQ1166" i="1"/>
  <c r="AQ1170" i="1"/>
  <c r="AQ1174" i="1"/>
  <c r="AQ1178" i="1"/>
  <c r="AQ1182" i="1"/>
  <c r="AQ1186" i="1"/>
  <c r="AQ1190" i="1"/>
  <c r="AQ1194" i="1"/>
  <c r="AQ1198" i="1"/>
  <c r="AQ1202" i="1"/>
  <c r="AQ1206" i="1"/>
  <c r="AQ1210" i="1"/>
  <c r="AQ1214" i="1"/>
  <c r="AQ1218" i="1"/>
  <c r="AQ1222" i="1"/>
  <c r="AQ1226" i="1"/>
  <c r="AQ1230" i="1"/>
  <c r="AQ1234" i="1"/>
  <c r="AQ1238" i="1"/>
  <c r="AQ1242" i="1"/>
  <c r="AQ1246" i="1"/>
  <c r="AQ1250" i="1"/>
  <c r="AQ1254" i="1"/>
  <c r="AQ1258" i="1"/>
  <c r="AQ1262" i="1"/>
  <c r="AQ1266" i="1"/>
  <c r="AQ1270" i="1"/>
  <c r="AQ1274" i="1"/>
  <c r="AQ1278" i="1"/>
  <c r="AQ1282" i="1"/>
  <c r="AQ1286" i="1"/>
  <c r="AP1288" i="1"/>
  <c r="AB1288" i="1"/>
  <c r="AP8" i="1"/>
  <c r="AB8" i="1"/>
  <c r="AP12" i="1"/>
  <c r="AB12" i="1"/>
  <c r="AP16" i="1"/>
  <c r="AB16" i="1"/>
  <c r="AP20" i="1"/>
  <c r="AB20" i="1"/>
  <c r="AP24" i="1"/>
  <c r="AB24" i="1"/>
  <c r="AP28" i="1"/>
  <c r="AB28" i="1"/>
  <c r="AP32" i="1"/>
  <c r="AB32" i="1"/>
  <c r="AP36" i="1"/>
  <c r="AB36" i="1"/>
  <c r="AP40" i="1"/>
  <c r="AB40" i="1"/>
  <c r="AP44" i="1"/>
  <c r="AB44" i="1"/>
  <c r="AP48" i="1"/>
  <c r="AB48" i="1"/>
  <c r="AP52" i="1"/>
  <c r="AB52" i="1"/>
  <c r="AP56" i="1"/>
  <c r="AB56" i="1"/>
  <c r="AP60" i="1"/>
  <c r="AB60" i="1"/>
  <c r="AP64" i="1"/>
  <c r="AB64" i="1"/>
  <c r="AP68" i="1"/>
  <c r="AB68" i="1"/>
  <c r="AP72" i="1"/>
  <c r="AB72" i="1"/>
  <c r="AP76" i="1"/>
  <c r="AB76" i="1"/>
  <c r="AP80" i="1"/>
  <c r="AB80" i="1"/>
  <c r="AP84" i="1"/>
  <c r="AB84" i="1"/>
  <c r="AP88" i="1"/>
  <c r="AB88" i="1"/>
  <c r="AP92" i="1"/>
  <c r="AB92" i="1"/>
  <c r="AP96" i="1"/>
  <c r="AB96" i="1"/>
  <c r="AP100" i="1"/>
  <c r="AB100" i="1"/>
  <c r="AP104" i="1"/>
  <c r="AB104" i="1"/>
  <c r="AP108" i="1"/>
  <c r="AB108" i="1"/>
  <c r="AP112" i="1"/>
  <c r="AB112" i="1"/>
  <c r="AP116" i="1"/>
  <c r="AB116" i="1"/>
  <c r="AP120" i="1"/>
  <c r="AB120" i="1"/>
  <c r="AP124" i="1"/>
  <c r="AB124" i="1"/>
  <c r="AP128" i="1"/>
  <c r="AB128" i="1"/>
  <c r="AP132" i="1"/>
  <c r="AB132" i="1"/>
  <c r="AP136" i="1"/>
  <c r="AB136" i="1"/>
  <c r="AP140" i="1"/>
  <c r="AB140" i="1"/>
  <c r="AP144" i="1"/>
  <c r="AB144" i="1"/>
  <c r="AP148" i="1"/>
  <c r="AB148" i="1"/>
  <c r="AP152" i="1"/>
  <c r="AB152" i="1"/>
  <c r="AP156" i="1"/>
  <c r="AB156" i="1"/>
  <c r="AP160" i="1"/>
  <c r="AB160" i="1"/>
  <c r="AP164" i="1"/>
  <c r="AB164" i="1"/>
  <c r="AP168" i="1"/>
  <c r="AB168" i="1"/>
  <c r="AP172" i="1"/>
  <c r="AB172" i="1"/>
  <c r="AP176" i="1"/>
  <c r="AB176" i="1"/>
  <c r="AP180" i="1"/>
  <c r="AB180" i="1"/>
  <c r="AP184" i="1"/>
  <c r="AB184" i="1"/>
  <c r="AP188" i="1"/>
  <c r="AB188" i="1"/>
  <c r="AP192" i="1"/>
  <c r="AB192" i="1"/>
  <c r="AP196" i="1"/>
  <c r="AB196" i="1"/>
  <c r="AP200" i="1"/>
  <c r="AB200" i="1"/>
  <c r="AP204" i="1"/>
  <c r="AB204" i="1"/>
  <c r="AP208" i="1"/>
  <c r="AB208" i="1"/>
  <c r="AP212" i="1"/>
  <c r="AB212" i="1"/>
  <c r="AP216" i="1"/>
  <c r="AB216" i="1"/>
  <c r="AP220" i="1"/>
  <c r="AB220" i="1"/>
  <c r="AP224" i="1"/>
  <c r="AB224" i="1"/>
  <c r="AP228" i="1"/>
  <c r="AB228" i="1"/>
  <c r="AP232" i="1"/>
  <c r="AB232" i="1"/>
  <c r="AP236" i="1"/>
  <c r="AB236" i="1"/>
  <c r="AP240" i="1"/>
  <c r="AB240" i="1"/>
  <c r="AP244" i="1"/>
  <c r="AB244" i="1"/>
  <c r="AP248" i="1"/>
  <c r="AB248" i="1"/>
  <c r="AP252" i="1"/>
  <c r="AB252" i="1"/>
  <c r="AP256" i="1"/>
  <c r="AB256" i="1"/>
  <c r="AP260" i="1"/>
  <c r="AB260" i="1"/>
  <c r="AP264" i="1"/>
  <c r="AB264" i="1"/>
  <c r="AP268" i="1"/>
  <c r="AB268" i="1"/>
  <c r="AP272" i="1"/>
  <c r="AB272" i="1"/>
  <c r="AP276" i="1"/>
  <c r="AB276" i="1"/>
  <c r="AP280" i="1"/>
  <c r="AB280" i="1"/>
  <c r="AP284" i="1"/>
  <c r="AB284" i="1"/>
  <c r="AP288" i="1"/>
  <c r="AB288" i="1"/>
  <c r="AP292" i="1"/>
  <c r="AB292" i="1"/>
  <c r="AP296" i="1"/>
  <c r="AB296" i="1"/>
  <c r="AP300" i="1"/>
  <c r="AB300" i="1"/>
  <c r="AP304" i="1"/>
  <c r="AB304" i="1"/>
  <c r="AP308" i="1"/>
  <c r="AB308" i="1"/>
  <c r="AP312" i="1"/>
  <c r="AB312" i="1"/>
  <c r="AP316" i="1"/>
  <c r="AB316" i="1"/>
  <c r="AP320" i="1"/>
  <c r="AB320" i="1"/>
  <c r="AP324" i="1"/>
  <c r="AB324" i="1"/>
  <c r="AP328" i="1"/>
  <c r="AB328" i="1"/>
  <c r="AP332" i="1"/>
  <c r="AB332" i="1"/>
  <c r="AP336" i="1"/>
  <c r="AB336" i="1"/>
  <c r="AP340" i="1"/>
  <c r="AB340" i="1"/>
  <c r="AP344" i="1"/>
  <c r="AB344" i="1"/>
  <c r="AP348" i="1"/>
  <c r="AB348" i="1"/>
  <c r="AP352" i="1"/>
  <c r="AB352" i="1"/>
  <c r="AP356" i="1"/>
  <c r="AB356" i="1"/>
  <c r="AP360" i="1"/>
  <c r="AB360" i="1"/>
  <c r="AP364" i="1"/>
  <c r="AB364" i="1"/>
  <c r="AP368" i="1"/>
  <c r="AB368" i="1"/>
  <c r="AP372" i="1"/>
  <c r="AB372" i="1"/>
  <c r="AP376" i="1"/>
  <c r="AB376" i="1"/>
  <c r="AP380" i="1"/>
  <c r="AB380" i="1"/>
  <c r="AP384" i="1"/>
  <c r="AB384" i="1"/>
  <c r="AP388" i="1"/>
  <c r="AB388" i="1"/>
  <c r="AP392" i="1"/>
  <c r="AB392" i="1"/>
  <c r="AP396" i="1"/>
  <c r="AB396" i="1"/>
  <c r="AP400" i="1"/>
  <c r="AB400" i="1"/>
  <c r="AP404" i="1"/>
  <c r="AB404" i="1"/>
  <c r="AP408" i="1"/>
  <c r="AB408" i="1"/>
  <c r="AP412" i="1"/>
  <c r="AB412" i="1"/>
  <c r="AP416" i="1"/>
  <c r="AB416" i="1"/>
  <c r="AP420" i="1"/>
  <c r="AB420" i="1"/>
  <c r="AP424" i="1"/>
  <c r="AB424" i="1"/>
  <c r="AP428" i="1"/>
  <c r="AB428" i="1"/>
  <c r="AP432" i="1"/>
  <c r="AB432" i="1"/>
  <c r="AP436" i="1"/>
  <c r="AB436" i="1"/>
  <c r="AP440" i="1"/>
  <c r="AB440" i="1"/>
  <c r="AP444" i="1"/>
  <c r="AB444" i="1"/>
  <c r="AP448" i="1"/>
  <c r="AB448" i="1"/>
  <c r="AP452" i="1"/>
  <c r="AB452" i="1"/>
  <c r="AP456" i="1"/>
  <c r="AB456" i="1"/>
  <c r="AP460" i="1"/>
  <c r="AB460" i="1"/>
  <c r="AP464" i="1"/>
  <c r="AB464" i="1"/>
  <c r="AP468" i="1"/>
  <c r="AB468" i="1"/>
  <c r="AP472" i="1"/>
  <c r="AB472" i="1"/>
  <c r="AP476" i="1"/>
  <c r="AB476" i="1"/>
  <c r="AP480" i="1"/>
  <c r="AB480" i="1"/>
  <c r="AP484" i="1"/>
  <c r="AB484" i="1"/>
  <c r="AP488" i="1"/>
  <c r="AB488" i="1"/>
  <c r="AP492" i="1"/>
  <c r="AB492" i="1"/>
  <c r="AP496" i="1"/>
  <c r="AB496" i="1"/>
  <c r="AP500" i="1"/>
  <c r="AB500" i="1"/>
  <c r="AP504" i="1"/>
  <c r="AB504" i="1"/>
  <c r="AP508" i="1"/>
  <c r="AB508" i="1"/>
  <c r="AP512" i="1"/>
  <c r="AB512" i="1"/>
  <c r="AP516" i="1"/>
  <c r="AB516" i="1"/>
  <c r="AP520" i="1"/>
  <c r="AB520" i="1"/>
  <c r="AP524" i="1"/>
  <c r="AB524" i="1"/>
  <c r="AP528" i="1"/>
  <c r="AB528" i="1"/>
  <c r="AP532" i="1"/>
  <c r="AB532" i="1"/>
  <c r="AP536" i="1"/>
  <c r="AB536" i="1"/>
  <c r="AP540" i="1"/>
  <c r="AB540" i="1"/>
  <c r="AP544" i="1"/>
  <c r="AB544" i="1"/>
  <c r="AP548" i="1"/>
  <c r="AB548" i="1"/>
  <c r="AP552" i="1"/>
  <c r="AB552" i="1"/>
  <c r="AP556" i="1"/>
  <c r="AB556" i="1"/>
  <c r="AP560" i="1"/>
  <c r="AB560" i="1"/>
  <c r="AP564" i="1"/>
  <c r="AB564" i="1"/>
  <c r="AP568" i="1"/>
  <c r="AB568" i="1"/>
  <c r="AP572" i="1"/>
  <c r="AB572" i="1"/>
  <c r="AP576" i="1"/>
  <c r="AB576" i="1"/>
  <c r="AP580" i="1"/>
  <c r="AB580" i="1"/>
  <c r="AP584" i="1"/>
  <c r="AB584" i="1"/>
  <c r="AP588" i="1"/>
  <c r="AB588" i="1"/>
  <c r="AP592" i="1"/>
  <c r="AB592" i="1"/>
  <c r="AP596" i="1"/>
  <c r="AB596" i="1"/>
  <c r="AP600" i="1"/>
  <c r="AB600" i="1"/>
  <c r="AP604" i="1"/>
  <c r="AB604" i="1"/>
  <c r="AP608" i="1"/>
  <c r="AB608" i="1"/>
  <c r="AP612" i="1"/>
  <c r="AB612" i="1"/>
  <c r="AP616" i="1"/>
  <c r="AB616" i="1"/>
  <c r="AP620" i="1"/>
  <c r="AB620" i="1"/>
  <c r="AP624" i="1"/>
  <c r="AB624" i="1"/>
  <c r="AP628" i="1"/>
  <c r="AB628" i="1"/>
  <c r="AP632" i="1"/>
  <c r="AB632" i="1"/>
  <c r="AP636" i="1"/>
  <c r="AB636" i="1"/>
  <c r="AP640" i="1"/>
  <c r="AB640" i="1"/>
  <c r="AP644" i="1"/>
  <c r="AB644" i="1"/>
  <c r="AP648" i="1"/>
  <c r="AB648" i="1"/>
  <c r="AP652" i="1"/>
  <c r="AB652" i="1"/>
  <c r="AP656" i="1"/>
  <c r="AB656" i="1"/>
  <c r="AP660" i="1"/>
  <c r="AB660" i="1"/>
  <c r="AP664" i="1"/>
  <c r="AB664" i="1"/>
  <c r="AP668" i="1"/>
  <c r="AB668" i="1"/>
  <c r="AP672" i="1"/>
  <c r="AB672" i="1"/>
  <c r="AP676" i="1"/>
  <c r="AB676" i="1"/>
  <c r="AP680" i="1"/>
  <c r="AB680" i="1"/>
  <c r="AP684" i="1"/>
  <c r="AB684" i="1"/>
  <c r="AP688" i="1"/>
  <c r="AB688" i="1"/>
  <c r="AP692" i="1"/>
  <c r="AB692" i="1"/>
  <c r="AP696" i="1"/>
  <c r="AB696" i="1"/>
  <c r="AP700" i="1"/>
  <c r="AB700" i="1"/>
  <c r="AP704" i="1"/>
  <c r="AB704" i="1"/>
  <c r="AP708" i="1"/>
  <c r="AB708" i="1"/>
  <c r="AP712" i="1"/>
  <c r="AB712" i="1"/>
  <c r="AP716" i="1"/>
  <c r="AB716" i="1"/>
  <c r="AP720" i="1"/>
  <c r="AB720" i="1"/>
  <c r="AP724" i="1"/>
  <c r="AB724" i="1"/>
  <c r="AP728" i="1"/>
  <c r="AB728" i="1"/>
  <c r="AP732" i="1"/>
  <c r="AB732" i="1"/>
  <c r="AP736" i="1"/>
  <c r="AB736" i="1"/>
  <c r="AP740" i="1"/>
  <c r="AB740" i="1"/>
  <c r="AP744" i="1"/>
  <c r="AB744" i="1"/>
  <c r="AP748" i="1"/>
  <c r="AB748" i="1"/>
  <c r="AP752" i="1"/>
  <c r="AB752" i="1"/>
  <c r="AP756" i="1"/>
  <c r="AB756" i="1"/>
  <c r="AP760" i="1"/>
  <c r="AB760" i="1"/>
  <c r="AP764" i="1"/>
  <c r="AB764" i="1"/>
  <c r="AP768" i="1"/>
  <c r="AB768" i="1"/>
  <c r="AP772" i="1"/>
  <c r="AB772" i="1"/>
  <c r="AP776" i="1"/>
  <c r="AB776" i="1"/>
  <c r="AP780" i="1"/>
  <c r="AB780" i="1"/>
  <c r="AP784" i="1"/>
  <c r="AB784" i="1"/>
  <c r="AP788" i="1"/>
  <c r="AB788" i="1"/>
  <c r="AP792" i="1"/>
  <c r="AB792" i="1"/>
  <c r="AP796" i="1"/>
  <c r="AB796" i="1"/>
  <c r="AP800" i="1"/>
  <c r="AB800" i="1"/>
  <c r="AP804" i="1"/>
  <c r="AB804" i="1"/>
  <c r="AP808" i="1"/>
  <c r="AB808" i="1"/>
  <c r="AP812" i="1"/>
  <c r="AB812" i="1"/>
  <c r="AP816" i="1"/>
  <c r="AB816" i="1"/>
  <c r="AP820" i="1"/>
  <c r="AB820" i="1"/>
  <c r="AP824" i="1"/>
  <c r="AB824" i="1"/>
  <c r="AP828" i="1"/>
  <c r="AB828" i="1"/>
  <c r="AP832" i="1"/>
  <c r="AB832" i="1"/>
  <c r="AP836" i="1"/>
  <c r="AB836" i="1"/>
  <c r="AP840" i="1"/>
  <c r="AB840" i="1"/>
  <c r="AP844" i="1"/>
  <c r="AB844" i="1"/>
  <c r="AP848" i="1"/>
  <c r="AB848" i="1"/>
  <c r="AP852" i="1"/>
  <c r="AB852" i="1"/>
  <c r="AP856" i="1"/>
  <c r="AB856" i="1"/>
  <c r="AP860" i="1"/>
  <c r="AB860" i="1"/>
  <c r="AP864" i="1"/>
  <c r="AB864" i="1"/>
  <c r="AP868" i="1"/>
  <c r="AB868" i="1"/>
  <c r="AP872" i="1"/>
  <c r="AB872" i="1"/>
  <c r="AP876" i="1"/>
  <c r="AB876" i="1"/>
  <c r="AP880" i="1"/>
  <c r="AB880" i="1"/>
  <c r="AP884" i="1"/>
  <c r="AB884" i="1"/>
  <c r="AP888" i="1"/>
  <c r="AB888" i="1"/>
  <c r="AP892" i="1"/>
  <c r="AB892" i="1"/>
  <c r="AP896" i="1"/>
  <c r="AB896" i="1"/>
  <c r="AP900" i="1"/>
  <c r="AB900" i="1"/>
  <c r="AP904" i="1"/>
  <c r="AB904" i="1"/>
  <c r="AP908" i="1"/>
  <c r="AB908" i="1"/>
  <c r="AP912" i="1"/>
  <c r="AB912" i="1"/>
  <c r="AP916" i="1"/>
  <c r="AB916" i="1"/>
  <c r="AP920" i="1"/>
  <c r="AB920" i="1"/>
  <c r="AP924" i="1"/>
  <c r="AB924" i="1"/>
  <c r="AP928" i="1"/>
  <c r="AB928" i="1"/>
  <c r="AP932" i="1"/>
  <c r="AB932" i="1"/>
  <c r="AP936" i="1"/>
  <c r="AB936" i="1"/>
  <c r="AP940" i="1"/>
  <c r="AB940" i="1"/>
  <c r="AP944" i="1"/>
  <c r="AB944" i="1"/>
  <c r="AP948" i="1"/>
  <c r="AB948" i="1"/>
  <c r="AP952" i="1"/>
  <c r="AB952" i="1"/>
  <c r="AP956" i="1"/>
  <c r="AB956" i="1"/>
  <c r="AP960" i="1"/>
  <c r="AB960" i="1"/>
  <c r="AP964" i="1"/>
  <c r="AB964" i="1"/>
  <c r="AP968" i="1"/>
  <c r="AB968" i="1"/>
  <c r="AP972" i="1"/>
  <c r="AB972" i="1"/>
  <c r="AP976" i="1"/>
  <c r="AB976" i="1"/>
  <c r="AP980" i="1"/>
  <c r="AB980" i="1"/>
  <c r="AP984" i="1"/>
  <c r="AB984" i="1"/>
  <c r="AP988" i="1"/>
  <c r="AB988" i="1"/>
  <c r="AP992" i="1"/>
  <c r="AB992" i="1"/>
  <c r="AP996" i="1"/>
  <c r="AB996" i="1"/>
  <c r="AP1000" i="1"/>
  <c r="AB1000" i="1"/>
  <c r="AP1004" i="1"/>
  <c r="AB1004" i="1"/>
  <c r="AP1008" i="1"/>
  <c r="AB1008" i="1"/>
  <c r="AP1012" i="1"/>
  <c r="AB1012" i="1"/>
  <c r="AP1016" i="1"/>
  <c r="AB1016" i="1"/>
  <c r="AP1020" i="1"/>
  <c r="AB1020" i="1"/>
  <c r="AP1024" i="1"/>
  <c r="AB1024" i="1"/>
  <c r="AP1028" i="1"/>
  <c r="AB1028" i="1"/>
  <c r="AP1032" i="1"/>
  <c r="AB1032" i="1"/>
  <c r="AP1036" i="1"/>
  <c r="AB1036" i="1"/>
  <c r="AP1040" i="1"/>
  <c r="AB1040" i="1"/>
  <c r="AP1044" i="1"/>
  <c r="AB1044" i="1"/>
  <c r="AP1048" i="1"/>
  <c r="AB1048" i="1"/>
  <c r="AP1052" i="1"/>
  <c r="AB1052" i="1"/>
  <c r="AP1056" i="1"/>
  <c r="AB1056" i="1"/>
  <c r="AP1060" i="1"/>
  <c r="AB1060" i="1"/>
  <c r="AP1064" i="1"/>
  <c r="AB1064" i="1"/>
  <c r="AP1068" i="1"/>
  <c r="AB1068" i="1"/>
  <c r="AP1072" i="1"/>
  <c r="AB1072" i="1"/>
  <c r="AP1076" i="1"/>
  <c r="AB1076" i="1"/>
  <c r="AP1080" i="1"/>
  <c r="AB1080" i="1"/>
  <c r="AP1084" i="1"/>
  <c r="AB1084" i="1"/>
  <c r="AP1088" i="1"/>
  <c r="AB1088" i="1"/>
  <c r="AP1092" i="1"/>
  <c r="AB1092" i="1"/>
  <c r="AP1096" i="1"/>
  <c r="AB1096" i="1"/>
  <c r="AP1100" i="1"/>
  <c r="AB1100" i="1"/>
  <c r="AP1104" i="1"/>
  <c r="AB1104" i="1"/>
  <c r="AP1108" i="1"/>
  <c r="AB1108" i="1"/>
  <c r="AP1112" i="1"/>
  <c r="AB1112" i="1"/>
  <c r="AP1116" i="1"/>
  <c r="AB1116" i="1"/>
  <c r="AP1120" i="1"/>
  <c r="AB1120" i="1"/>
  <c r="AP1124" i="1"/>
  <c r="AB1124" i="1"/>
  <c r="AP1128" i="1"/>
  <c r="AB1128" i="1"/>
  <c r="AP1132" i="1"/>
  <c r="AB1132" i="1"/>
  <c r="AP1136" i="1"/>
  <c r="AB1136" i="1"/>
  <c r="AP1140" i="1"/>
  <c r="AB1140" i="1"/>
  <c r="AP1144" i="1"/>
  <c r="AB1144" i="1"/>
  <c r="AP1148" i="1"/>
  <c r="AB1148" i="1"/>
  <c r="AP1152" i="1"/>
  <c r="AB1152" i="1"/>
  <c r="AP1156" i="1"/>
  <c r="AB1156" i="1"/>
  <c r="AP1160" i="1"/>
  <c r="AB1160" i="1"/>
  <c r="AP1164" i="1"/>
  <c r="AB1164" i="1"/>
  <c r="AP1168" i="1"/>
  <c r="AB1168" i="1"/>
  <c r="AP1172" i="1"/>
  <c r="AB1172" i="1"/>
  <c r="AP1176" i="1"/>
  <c r="AB1176" i="1"/>
  <c r="AP1180" i="1"/>
  <c r="AB1180" i="1"/>
  <c r="AP1184" i="1"/>
  <c r="AB1184" i="1"/>
  <c r="AP1188" i="1"/>
  <c r="AB1188" i="1"/>
  <c r="AP1192" i="1"/>
  <c r="AB1192" i="1"/>
  <c r="AP1196" i="1"/>
  <c r="AB1196" i="1"/>
  <c r="AP1200" i="1"/>
  <c r="AB1200" i="1"/>
  <c r="AP1204" i="1"/>
  <c r="AB1204" i="1"/>
  <c r="AP1208" i="1"/>
  <c r="AB1208" i="1"/>
  <c r="AP1212" i="1"/>
  <c r="AB1212" i="1"/>
  <c r="AP1216" i="1"/>
  <c r="AB1216" i="1"/>
  <c r="AP1220" i="1"/>
  <c r="AB1220" i="1"/>
  <c r="AP1224" i="1"/>
  <c r="AB1224" i="1"/>
  <c r="AP1228" i="1"/>
  <c r="AB1228" i="1"/>
  <c r="AP1232" i="1"/>
  <c r="AB1232" i="1"/>
  <c r="AP1236" i="1"/>
  <c r="AB1236" i="1"/>
  <c r="AP1240" i="1"/>
  <c r="AB1240" i="1"/>
  <c r="AP1244" i="1"/>
  <c r="AB1244" i="1"/>
  <c r="AP1248" i="1"/>
  <c r="AB1248" i="1"/>
  <c r="AP1252" i="1"/>
  <c r="AB1252" i="1"/>
  <c r="AP1256" i="1"/>
  <c r="AB1256" i="1"/>
  <c r="AP1260" i="1"/>
  <c r="AB1260" i="1"/>
  <c r="AP1264" i="1"/>
  <c r="AB1264" i="1"/>
  <c r="AP1268" i="1"/>
  <c r="AB1268" i="1"/>
  <c r="AP1272" i="1"/>
  <c r="AB1272" i="1"/>
  <c r="AP1276" i="1"/>
  <c r="AB1276" i="1"/>
  <c r="AP1280" i="1"/>
  <c r="AB1280" i="1"/>
  <c r="AP1284" i="1"/>
  <c r="AB1284" i="1"/>
  <c r="AP4" i="1"/>
  <c r="AB4" i="1"/>
  <c r="AQ7" i="1"/>
  <c r="AQ11" i="1"/>
  <c r="AQ15" i="1"/>
  <c r="AQ19" i="1"/>
  <c r="AQ23" i="1"/>
  <c r="AQ27" i="1"/>
  <c r="AQ31" i="1"/>
  <c r="AQ35" i="1"/>
  <c r="AQ39" i="1"/>
  <c r="AQ43" i="1"/>
  <c r="AQ47" i="1"/>
  <c r="AQ51" i="1"/>
  <c r="AQ55" i="1"/>
  <c r="AQ59" i="1"/>
  <c r="AQ63" i="1"/>
  <c r="AQ67" i="1"/>
  <c r="AQ71" i="1"/>
  <c r="AQ75" i="1"/>
  <c r="AQ79" i="1"/>
  <c r="AQ83" i="1"/>
  <c r="AQ87" i="1"/>
  <c r="AQ91" i="1"/>
  <c r="AQ95" i="1"/>
  <c r="AQ99" i="1"/>
  <c r="AQ103" i="1"/>
  <c r="AQ107" i="1"/>
  <c r="AQ111" i="1"/>
  <c r="AQ115" i="1"/>
  <c r="AQ119" i="1"/>
  <c r="AQ123" i="1"/>
  <c r="AQ127" i="1"/>
  <c r="AQ131" i="1"/>
  <c r="AQ135" i="1"/>
  <c r="AQ139" i="1"/>
  <c r="AQ143" i="1"/>
  <c r="AQ147" i="1"/>
  <c r="AQ151" i="1"/>
  <c r="AQ155" i="1"/>
  <c r="AQ159" i="1"/>
  <c r="AQ163" i="1"/>
  <c r="AQ167" i="1"/>
  <c r="AQ171" i="1"/>
  <c r="AQ175" i="1"/>
  <c r="AQ179" i="1"/>
  <c r="AQ183" i="1"/>
  <c r="AQ187" i="1"/>
  <c r="AQ191" i="1"/>
  <c r="AQ195" i="1"/>
  <c r="AQ199" i="1"/>
  <c r="AQ203" i="1"/>
  <c r="AQ207" i="1"/>
  <c r="AQ211" i="1"/>
  <c r="AQ215" i="1"/>
  <c r="AQ219" i="1"/>
  <c r="AQ223" i="1"/>
  <c r="AQ227" i="1"/>
  <c r="AQ231" i="1"/>
  <c r="AQ235" i="1"/>
  <c r="AQ239" i="1"/>
  <c r="AQ243" i="1"/>
  <c r="AQ247" i="1"/>
  <c r="AQ251" i="1"/>
  <c r="AQ255" i="1"/>
  <c r="AQ259" i="1"/>
  <c r="AQ263" i="1"/>
  <c r="AQ267" i="1"/>
  <c r="AQ271" i="1"/>
  <c r="AQ275" i="1"/>
  <c r="AQ279" i="1"/>
  <c r="AQ283" i="1"/>
  <c r="AQ287" i="1"/>
  <c r="AQ291" i="1"/>
  <c r="AQ295" i="1"/>
  <c r="AQ299" i="1"/>
  <c r="AQ303" i="1"/>
  <c r="AQ307" i="1"/>
  <c r="AQ311" i="1"/>
  <c r="AQ315" i="1"/>
  <c r="AQ319" i="1"/>
  <c r="AQ323" i="1"/>
  <c r="AQ327" i="1"/>
  <c r="AQ331" i="1"/>
  <c r="AQ335" i="1"/>
  <c r="AQ339" i="1"/>
  <c r="AQ343" i="1"/>
  <c r="AQ347" i="1"/>
  <c r="AQ351" i="1"/>
  <c r="AQ355" i="1"/>
  <c r="AQ359" i="1"/>
  <c r="AQ363" i="1"/>
  <c r="AQ367" i="1"/>
  <c r="AQ371" i="1"/>
  <c r="AQ375" i="1"/>
  <c r="AQ379" i="1"/>
  <c r="AQ383" i="1"/>
  <c r="AQ387" i="1"/>
  <c r="AQ391" i="1"/>
  <c r="AQ395" i="1"/>
  <c r="AQ399" i="1"/>
  <c r="AQ403" i="1"/>
  <c r="AQ407" i="1"/>
  <c r="AQ411" i="1"/>
  <c r="AQ415" i="1"/>
  <c r="AQ419" i="1"/>
  <c r="AQ423" i="1"/>
  <c r="AQ427" i="1"/>
  <c r="AQ431" i="1"/>
  <c r="AQ435" i="1"/>
  <c r="AQ439" i="1"/>
  <c r="AQ443" i="1"/>
  <c r="AQ447" i="1"/>
  <c r="AQ451" i="1"/>
  <c r="AQ455" i="1"/>
  <c r="AQ459" i="1"/>
  <c r="AQ463" i="1"/>
  <c r="AQ467" i="1"/>
  <c r="AQ471" i="1"/>
  <c r="AQ475" i="1"/>
  <c r="AQ479" i="1"/>
  <c r="AQ483" i="1"/>
  <c r="AQ487" i="1"/>
  <c r="AQ491" i="1"/>
  <c r="AQ495" i="1"/>
  <c r="AQ499" i="1"/>
  <c r="AQ503" i="1"/>
  <c r="AQ507" i="1"/>
  <c r="AQ511" i="1"/>
  <c r="AQ515" i="1"/>
  <c r="AQ519" i="1"/>
  <c r="AQ523" i="1"/>
  <c r="AQ527" i="1"/>
  <c r="AQ531" i="1"/>
  <c r="AQ535" i="1"/>
  <c r="AQ539" i="1"/>
  <c r="AQ543" i="1"/>
  <c r="AQ547" i="1"/>
  <c r="AQ551" i="1"/>
  <c r="AQ555" i="1"/>
  <c r="AQ559" i="1"/>
  <c r="AQ563" i="1"/>
  <c r="AQ567" i="1"/>
  <c r="AQ571" i="1"/>
  <c r="AQ575" i="1"/>
  <c r="AQ579" i="1"/>
  <c r="AQ583" i="1"/>
  <c r="AQ587" i="1"/>
  <c r="AQ591" i="1"/>
  <c r="AQ595" i="1"/>
  <c r="AQ599" i="1"/>
  <c r="AQ603" i="1"/>
  <c r="AQ607" i="1"/>
  <c r="AQ611" i="1"/>
  <c r="AQ615" i="1"/>
  <c r="AQ619" i="1"/>
  <c r="AQ623" i="1"/>
  <c r="AQ627" i="1"/>
  <c r="AQ631" i="1"/>
  <c r="AQ635" i="1"/>
  <c r="AQ639" i="1"/>
  <c r="AQ643" i="1"/>
  <c r="AQ647" i="1"/>
  <c r="AQ651" i="1"/>
  <c r="AQ655" i="1"/>
  <c r="AQ659" i="1"/>
  <c r="AQ663" i="1"/>
  <c r="AQ667" i="1"/>
  <c r="AQ671" i="1"/>
  <c r="AQ675" i="1"/>
  <c r="AQ679" i="1"/>
  <c r="AQ683" i="1"/>
  <c r="AQ687" i="1"/>
  <c r="AQ691" i="1"/>
  <c r="AQ695" i="1"/>
  <c r="AQ699" i="1"/>
  <c r="AQ703" i="1"/>
  <c r="AQ707" i="1"/>
  <c r="AQ711" i="1"/>
  <c r="AQ715" i="1"/>
  <c r="AQ719" i="1"/>
  <c r="AQ723" i="1"/>
  <c r="AQ727" i="1"/>
  <c r="AQ731" i="1"/>
  <c r="AQ735" i="1"/>
  <c r="AQ739" i="1"/>
  <c r="AQ743" i="1"/>
  <c r="AQ747" i="1"/>
  <c r="AQ751" i="1"/>
  <c r="AQ755" i="1"/>
  <c r="AQ759" i="1"/>
  <c r="AQ763" i="1"/>
  <c r="AQ767" i="1"/>
  <c r="AQ771" i="1"/>
  <c r="AQ775" i="1"/>
  <c r="AQ779" i="1"/>
  <c r="AQ783" i="1"/>
  <c r="AQ787" i="1"/>
  <c r="AQ791" i="1"/>
  <c r="AQ795" i="1"/>
  <c r="AQ799" i="1"/>
  <c r="AQ803" i="1"/>
  <c r="AQ807" i="1"/>
  <c r="AQ811" i="1"/>
  <c r="AQ815" i="1"/>
  <c r="AQ819" i="1"/>
  <c r="AQ823" i="1"/>
  <c r="AQ827" i="1"/>
  <c r="AQ831" i="1"/>
  <c r="AQ835" i="1"/>
  <c r="AQ839" i="1"/>
  <c r="AQ843" i="1"/>
  <c r="AQ847" i="1"/>
  <c r="AQ851" i="1"/>
  <c r="AQ855" i="1"/>
  <c r="AQ859" i="1"/>
  <c r="AQ863" i="1"/>
  <c r="AQ867" i="1"/>
  <c r="AQ871" i="1"/>
  <c r="AQ875" i="1"/>
  <c r="AQ879" i="1"/>
  <c r="AQ883" i="1"/>
  <c r="AQ887" i="1"/>
  <c r="AQ891" i="1"/>
  <c r="AQ895" i="1"/>
  <c r="AQ899" i="1"/>
  <c r="AQ903" i="1"/>
  <c r="AQ907" i="1"/>
  <c r="AQ911" i="1"/>
  <c r="AQ915" i="1"/>
  <c r="AQ919" i="1"/>
  <c r="AQ923" i="1"/>
  <c r="AQ927" i="1"/>
  <c r="AQ931" i="1"/>
  <c r="AQ935" i="1"/>
  <c r="AQ939" i="1"/>
  <c r="AQ943" i="1"/>
  <c r="AQ947" i="1"/>
  <c r="AQ951" i="1"/>
  <c r="AQ955" i="1"/>
  <c r="AQ959" i="1"/>
  <c r="AQ963" i="1"/>
  <c r="AQ967" i="1"/>
  <c r="AQ971" i="1"/>
  <c r="AQ975" i="1"/>
  <c r="AQ979" i="1"/>
  <c r="AQ983" i="1"/>
  <c r="AQ987" i="1"/>
  <c r="AQ991" i="1"/>
  <c r="AQ995" i="1"/>
  <c r="AQ999" i="1"/>
  <c r="AQ1003" i="1"/>
  <c r="AQ1007" i="1"/>
  <c r="AQ1011" i="1"/>
  <c r="AQ1015" i="1"/>
  <c r="AQ1019" i="1"/>
  <c r="AQ1023" i="1"/>
  <c r="AQ1027" i="1"/>
  <c r="AQ1031" i="1"/>
  <c r="AQ1035" i="1"/>
  <c r="AQ1039" i="1"/>
  <c r="AQ1043" i="1"/>
  <c r="AQ1047" i="1"/>
  <c r="AQ1051" i="1"/>
  <c r="AQ1055" i="1"/>
  <c r="AQ1059" i="1"/>
  <c r="AQ1063" i="1"/>
  <c r="AQ1067" i="1"/>
  <c r="AQ1071" i="1"/>
  <c r="AQ1075" i="1"/>
  <c r="AQ1079" i="1"/>
  <c r="AQ1083" i="1"/>
  <c r="AQ1087" i="1"/>
  <c r="AQ1091" i="1"/>
  <c r="AQ1095" i="1"/>
  <c r="AQ1099" i="1"/>
  <c r="AQ1103" i="1"/>
  <c r="AQ1107" i="1"/>
  <c r="AQ1111" i="1"/>
  <c r="AQ1115" i="1"/>
  <c r="AQ1119" i="1"/>
  <c r="AQ1123" i="1"/>
  <c r="AQ1127" i="1"/>
  <c r="AQ1131" i="1"/>
  <c r="AQ1135" i="1"/>
  <c r="AQ1139" i="1"/>
  <c r="AQ1143" i="1"/>
  <c r="AQ1147" i="1"/>
  <c r="AQ1151" i="1"/>
  <c r="AQ1155" i="1"/>
  <c r="AQ1159" i="1"/>
  <c r="AQ1163" i="1"/>
  <c r="AQ1167" i="1"/>
  <c r="AQ1171" i="1"/>
  <c r="AQ1175" i="1"/>
  <c r="AQ1179" i="1"/>
  <c r="AQ1183" i="1"/>
  <c r="AQ1187" i="1"/>
  <c r="AQ1191" i="1"/>
  <c r="AQ1195" i="1"/>
  <c r="AQ1199" i="1"/>
  <c r="AQ1203" i="1"/>
  <c r="AQ1207" i="1"/>
  <c r="AQ1211" i="1"/>
  <c r="AQ1215" i="1"/>
  <c r="AQ1219" i="1"/>
  <c r="AQ1223" i="1"/>
  <c r="AQ1227" i="1"/>
  <c r="AQ1231" i="1"/>
  <c r="AQ1235" i="1"/>
  <c r="AQ1239" i="1"/>
  <c r="AQ1243" i="1"/>
  <c r="AQ1247" i="1"/>
  <c r="AQ1251" i="1"/>
  <c r="AQ1255" i="1"/>
  <c r="AQ1259" i="1"/>
  <c r="AQ1263" i="1"/>
  <c r="AQ1267" i="1"/>
  <c r="AQ1271" i="1"/>
  <c r="AQ1275" i="1"/>
  <c r="AQ1279" i="1"/>
  <c r="AQ1283" i="1"/>
  <c r="AQ1287" i="1"/>
  <c r="AP5" i="1"/>
  <c r="AB5" i="1"/>
  <c r="AP9" i="1"/>
  <c r="AB9" i="1"/>
  <c r="AP13" i="1"/>
  <c r="AB13" i="1"/>
  <c r="AP17" i="1"/>
  <c r="AB17" i="1"/>
  <c r="AP21" i="1"/>
  <c r="AB21" i="1"/>
  <c r="AP25" i="1"/>
  <c r="AB25" i="1"/>
  <c r="AP29" i="1"/>
  <c r="AB29" i="1"/>
  <c r="AP33" i="1"/>
  <c r="AB33" i="1"/>
  <c r="AP37" i="1"/>
  <c r="AB37" i="1"/>
  <c r="AP41" i="1"/>
  <c r="AB41" i="1"/>
  <c r="AP45" i="1"/>
  <c r="AB45" i="1"/>
  <c r="AP49" i="1"/>
  <c r="AB49" i="1"/>
  <c r="AP53" i="1"/>
  <c r="AB53" i="1"/>
  <c r="AP57" i="1"/>
  <c r="AB57" i="1"/>
  <c r="AP61" i="1"/>
  <c r="AB61" i="1"/>
  <c r="AP65" i="1"/>
  <c r="AB65" i="1"/>
  <c r="AP69" i="1"/>
  <c r="AB69" i="1"/>
  <c r="AP73" i="1"/>
  <c r="AB73" i="1"/>
  <c r="AP77" i="1"/>
  <c r="AB77" i="1"/>
  <c r="AP81" i="1"/>
  <c r="AB81" i="1"/>
  <c r="AP85" i="1"/>
  <c r="AB85" i="1"/>
  <c r="AP89" i="1"/>
  <c r="AB89" i="1"/>
  <c r="AP93" i="1"/>
  <c r="AB93" i="1"/>
  <c r="AP97" i="1"/>
  <c r="AB97" i="1"/>
  <c r="AP101" i="1"/>
  <c r="AB101" i="1"/>
  <c r="AP105" i="1"/>
  <c r="AB105" i="1"/>
  <c r="AP109" i="1"/>
  <c r="AB109" i="1"/>
  <c r="AP113" i="1"/>
  <c r="AB113" i="1"/>
  <c r="AP117" i="1"/>
  <c r="AB117" i="1"/>
  <c r="AP121" i="1"/>
  <c r="AB121" i="1"/>
  <c r="AP125" i="1"/>
  <c r="AB125" i="1"/>
  <c r="AP129" i="1"/>
  <c r="AB129" i="1"/>
  <c r="AP133" i="1"/>
  <c r="AB133" i="1"/>
  <c r="AP137" i="1"/>
  <c r="AB137" i="1"/>
  <c r="AP141" i="1"/>
  <c r="AB141" i="1"/>
  <c r="AP145" i="1"/>
  <c r="AB145" i="1"/>
  <c r="AP149" i="1"/>
  <c r="AB149" i="1"/>
  <c r="AP153" i="1"/>
  <c r="AB153" i="1"/>
  <c r="AP157" i="1"/>
  <c r="AB157" i="1"/>
  <c r="AP161" i="1"/>
  <c r="AB161" i="1"/>
  <c r="AP165" i="1"/>
  <c r="AB165" i="1"/>
  <c r="AP169" i="1"/>
  <c r="AB169" i="1"/>
  <c r="AP173" i="1"/>
  <c r="AB173" i="1"/>
  <c r="AP177" i="1"/>
  <c r="AB177" i="1"/>
  <c r="AP181" i="1"/>
  <c r="AB181" i="1"/>
  <c r="AP185" i="1"/>
  <c r="AB185" i="1"/>
  <c r="AP189" i="1"/>
  <c r="AB189" i="1"/>
  <c r="AP193" i="1"/>
  <c r="AB193" i="1"/>
  <c r="AP197" i="1"/>
  <c r="AB197" i="1"/>
  <c r="AP201" i="1"/>
  <c r="AB201" i="1"/>
  <c r="AP205" i="1"/>
  <c r="AB205" i="1"/>
  <c r="AP209" i="1"/>
  <c r="AB209" i="1"/>
  <c r="AP213" i="1"/>
  <c r="AB213" i="1"/>
  <c r="AP217" i="1"/>
  <c r="AB217" i="1"/>
  <c r="AP221" i="1"/>
  <c r="AB221" i="1"/>
  <c r="AP225" i="1"/>
  <c r="AB225" i="1"/>
  <c r="AP229" i="1"/>
  <c r="AB229" i="1"/>
  <c r="AP233" i="1"/>
  <c r="AB233" i="1"/>
  <c r="AP237" i="1"/>
  <c r="AB237" i="1"/>
  <c r="AP241" i="1"/>
  <c r="AB241" i="1"/>
  <c r="AP245" i="1"/>
  <c r="AB245" i="1"/>
  <c r="AP249" i="1"/>
  <c r="AB249" i="1"/>
  <c r="AP253" i="1"/>
  <c r="AB253" i="1"/>
  <c r="AP257" i="1"/>
  <c r="AB257" i="1"/>
  <c r="AP261" i="1"/>
  <c r="AB261" i="1"/>
  <c r="AP265" i="1"/>
  <c r="AB265" i="1"/>
  <c r="AP269" i="1"/>
  <c r="AB269" i="1"/>
  <c r="AP273" i="1"/>
  <c r="AB273" i="1"/>
  <c r="AP277" i="1"/>
  <c r="AB277" i="1"/>
  <c r="AP281" i="1"/>
  <c r="AB281" i="1"/>
  <c r="AP285" i="1"/>
  <c r="AB285" i="1"/>
  <c r="AP289" i="1"/>
  <c r="AB289" i="1"/>
  <c r="AP293" i="1"/>
  <c r="AB293" i="1"/>
  <c r="AP297" i="1"/>
  <c r="AB297" i="1"/>
  <c r="AP301" i="1"/>
  <c r="AB301" i="1"/>
  <c r="AP305" i="1"/>
  <c r="AB305" i="1"/>
  <c r="AP309" i="1"/>
  <c r="AB309" i="1"/>
  <c r="AP313" i="1"/>
  <c r="AB313" i="1"/>
  <c r="AP317" i="1"/>
  <c r="AB317" i="1"/>
  <c r="AP321" i="1"/>
  <c r="AB321" i="1"/>
  <c r="AP325" i="1"/>
  <c r="AB325" i="1"/>
  <c r="AP329" i="1"/>
  <c r="AB329" i="1"/>
  <c r="AP333" i="1"/>
  <c r="AB333" i="1"/>
  <c r="AP337" i="1"/>
  <c r="AB337" i="1"/>
  <c r="AP341" i="1"/>
  <c r="AB341" i="1"/>
  <c r="AP345" i="1"/>
  <c r="AB345" i="1"/>
  <c r="AP349" i="1"/>
  <c r="AB349" i="1"/>
  <c r="AP353" i="1"/>
  <c r="AB353" i="1"/>
  <c r="AP357" i="1"/>
  <c r="AB357" i="1"/>
  <c r="AP361" i="1"/>
  <c r="AB361" i="1"/>
  <c r="AP365" i="1"/>
  <c r="AB365" i="1"/>
  <c r="AP369" i="1"/>
  <c r="AB369" i="1"/>
  <c r="AP373" i="1"/>
  <c r="AB373" i="1"/>
  <c r="AP377" i="1"/>
  <c r="AB377" i="1"/>
  <c r="AP381" i="1"/>
  <c r="AB381" i="1"/>
  <c r="AP385" i="1"/>
  <c r="AB385" i="1"/>
  <c r="AP389" i="1"/>
  <c r="AB389" i="1"/>
  <c r="AP393" i="1"/>
  <c r="AB393" i="1"/>
  <c r="AP397" i="1"/>
  <c r="AB397" i="1"/>
  <c r="AP401" i="1"/>
  <c r="AB401" i="1"/>
  <c r="AP405" i="1"/>
  <c r="AB405" i="1"/>
  <c r="AP409" i="1"/>
  <c r="AB409" i="1"/>
  <c r="AP413" i="1"/>
  <c r="AB413" i="1"/>
  <c r="AP417" i="1"/>
  <c r="AB417" i="1"/>
  <c r="AP421" i="1"/>
  <c r="AB421" i="1"/>
  <c r="AP425" i="1"/>
  <c r="AB425" i="1"/>
  <c r="AP429" i="1"/>
  <c r="AB429" i="1"/>
  <c r="AP433" i="1"/>
  <c r="AB433" i="1"/>
  <c r="AP437" i="1"/>
  <c r="AB437" i="1"/>
  <c r="AP441" i="1"/>
  <c r="AB441" i="1"/>
  <c r="AP445" i="1"/>
  <c r="AB445" i="1"/>
  <c r="AP449" i="1"/>
  <c r="AB449" i="1"/>
  <c r="AP453" i="1"/>
  <c r="AB453" i="1"/>
  <c r="AP457" i="1"/>
  <c r="AB457" i="1"/>
  <c r="AP461" i="1"/>
  <c r="AB461" i="1"/>
  <c r="AP465" i="1"/>
  <c r="AB465" i="1"/>
  <c r="AP469" i="1"/>
  <c r="AB469" i="1"/>
  <c r="AP473" i="1"/>
  <c r="AB473" i="1"/>
  <c r="AP477" i="1"/>
  <c r="AB477" i="1"/>
  <c r="AP481" i="1"/>
  <c r="AB481" i="1"/>
  <c r="AP485" i="1"/>
  <c r="AB485" i="1"/>
  <c r="AP489" i="1"/>
  <c r="AB489" i="1"/>
  <c r="AP493" i="1"/>
  <c r="AB493" i="1"/>
  <c r="AP497" i="1"/>
  <c r="AB497" i="1"/>
  <c r="AP501" i="1"/>
  <c r="AB501" i="1"/>
  <c r="AP505" i="1"/>
  <c r="AB505" i="1"/>
  <c r="AP509" i="1"/>
  <c r="AB509" i="1"/>
  <c r="AP513" i="1"/>
  <c r="AB513" i="1"/>
  <c r="AP517" i="1"/>
  <c r="AB517" i="1"/>
  <c r="AP521" i="1"/>
  <c r="AB521" i="1"/>
  <c r="AP525" i="1"/>
  <c r="AB525" i="1"/>
  <c r="AP529" i="1"/>
  <c r="AB529" i="1"/>
  <c r="AP533" i="1"/>
  <c r="AB533" i="1"/>
  <c r="AP537" i="1"/>
  <c r="AB537" i="1"/>
  <c r="AP541" i="1"/>
  <c r="AB541" i="1"/>
  <c r="AP545" i="1"/>
  <c r="AB545" i="1"/>
  <c r="AP549" i="1"/>
  <c r="AB549" i="1"/>
  <c r="AP553" i="1"/>
  <c r="AB553" i="1"/>
  <c r="AP557" i="1"/>
  <c r="AB557" i="1"/>
  <c r="AP561" i="1"/>
  <c r="AB561" i="1"/>
  <c r="AP565" i="1"/>
  <c r="AB565" i="1"/>
  <c r="AP569" i="1"/>
  <c r="AB569" i="1"/>
  <c r="AP573" i="1"/>
  <c r="AB573" i="1"/>
  <c r="AP577" i="1"/>
  <c r="AB577" i="1"/>
  <c r="AP581" i="1"/>
  <c r="AB581" i="1"/>
  <c r="AP585" i="1"/>
  <c r="AB585" i="1"/>
  <c r="AP589" i="1"/>
  <c r="AB589" i="1"/>
  <c r="AP593" i="1"/>
  <c r="AB593" i="1"/>
  <c r="AP597" i="1"/>
  <c r="AB597" i="1"/>
  <c r="AP601" i="1"/>
  <c r="AB601" i="1"/>
  <c r="AP605" i="1"/>
  <c r="AB605" i="1"/>
  <c r="AP609" i="1"/>
  <c r="AB609" i="1"/>
  <c r="AP613" i="1"/>
  <c r="AB613" i="1"/>
  <c r="AP617" i="1"/>
  <c r="AB617" i="1"/>
  <c r="AP621" i="1"/>
  <c r="AB621" i="1"/>
  <c r="AP625" i="1"/>
  <c r="AB625" i="1"/>
  <c r="AP629" i="1"/>
  <c r="AB629" i="1"/>
  <c r="AP633" i="1"/>
  <c r="AB633" i="1"/>
  <c r="AP637" i="1"/>
  <c r="AB637" i="1"/>
  <c r="AP641" i="1"/>
  <c r="AB641" i="1"/>
  <c r="AP645" i="1"/>
  <c r="AB645" i="1"/>
  <c r="AP649" i="1"/>
  <c r="AB649" i="1"/>
  <c r="AP653" i="1"/>
  <c r="AB653" i="1"/>
  <c r="AP657" i="1"/>
  <c r="AB657" i="1"/>
  <c r="AP661" i="1"/>
  <c r="AB661" i="1"/>
  <c r="AP665" i="1"/>
  <c r="AB665" i="1"/>
  <c r="AP669" i="1"/>
  <c r="AB669" i="1"/>
  <c r="AP673" i="1"/>
  <c r="AB673" i="1"/>
  <c r="AP677" i="1"/>
  <c r="AB677" i="1"/>
  <c r="AP681" i="1"/>
  <c r="AB681" i="1"/>
  <c r="AP685" i="1"/>
  <c r="AB685" i="1"/>
  <c r="AP689" i="1"/>
  <c r="AB689" i="1"/>
  <c r="AP693" i="1"/>
  <c r="AB693" i="1"/>
  <c r="AP697" i="1"/>
  <c r="AB697" i="1"/>
  <c r="AP701" i="1"/>
  <c r="AB701" i="1"/>
  <c r="AP705" i="1"/>
  <c r="AB705" i="1"/>
  <c r="AP709" i="1"/>
  <c r="AB709" i="1"/>
  <c r="AP713" i="1"/>
  <c r="AB713" i="1"/>
  <c r="AP717" i="1"/>
  <c r="AB717" i="1"/>
  <c r="AP721" i="1"/>
  <c r="AB721" i="1"/>
  <c r="AP725" i="1"/>
  <c r="AB725" i="1"/>
  <c r="AP729" i="1"/>
  <c r="AB729" i="1"/>
  <c r="AP733" i="1"/>
  <c r="AB733" i="1"/>
  <c r="AP737" i="1"/>
  <c r="AB737" i="1"/>
  <c r="AP741" i="1"/>
  <c r="AB741" i="1"/>
  <c r="AP745" i="1"/>
  <c r="AB745" i="1"/>
  <c r="AP749" i="1"/>
  <c r="AB749" i="1"/>
  <c r="AP753" i="1"/>
  <c r="AB753" i="1"/>
  <c r="AP757" i="1"/>
  <c r="AB757" i="1"/>
  <c r="AP761" i="1"/>
  <c r="AB761" i="1"/>
  <c r="AP765" i="1"/>
  <c r="AB765" i="1"/>
  <c r="AP769" i="1"/>
  <c r="AB769" i="1"/>
  <c r="AP773" i="1"/>
  <c r="AB773" i="1"/>
  <c r="AP777" i="1"/>
  <c r="AB777" i="1"/>
  <c r="AP781" i="1"/>
  <c r="AB781" i="1"/>
  <c r="AP785" i="1"/>
  <c r="AB785" i="1"/>
  <c r="AP789" i="1"/>
  <c r="AB789" i="1"/>
  <c r="AP793" i="1"/>
  <c r="AB793" i="1"/>
  <c r="AP797" i="1"/>
  <c r="AB797" i="1"/>
  <c r="AP801" i="1"/>
  <c r="AB801" i="1"/>
  <c r="AP805" i="1"/>
  <c r="AB805" i="1"/>
  <c r="AP809" i="1"/>
  <c r="AB809" i="1"/>
  <c r="AP813" i="1"/>
  <c r="AB813" i="1"/>
  <c r="AP817" i="1"/>
  <c r="AB817" i="1"/>
  <c r="AP821" i="1"/>
  <c r="AB821" i="1"/>
  <c r="AP825" i="1"/>
  <c r="AB825" i="1"/>
  <c r="AP829" i="1"/>
  <c r="AB829" i="1"/>
  <c r="AP833" i="1"/>
  <c r="AB833" i="1"/>
  <c r="AP837" i="1"/>
  <c r="AB837" i="1"/>
  <c r="AP841" i="1"/>
  <c r="AB841" i="1"/>
  <c r="AP845" i="1"/>
  <c r="AB845" i="1"/>
  <c r="AP849" i="1"/>
  <c r="AB849" i="1"/>
  <c r="AP853" i="1"/>
  <c r="AB853" i="1"/>
  <c r="AP857" i="1"/>
  <c r="AB857" i="1"/>
  <c r="AP861" i="1"/>
  <c r="AB861" i="1"/>
  <c r="AP865" i="1"/>
  <c r="AB865" i="1"/>
  <c r="AP869" i="1"/>
  <c r="AB869" i="1"/>
  <c r="AP873" i="1"/>
  <c r="AB873" i="1"/>
  <c r="AP877" i="1"/>
  <c r="AB877" i="1"/>
  <c r="AP881" i="1"/>
  <c r="AB881" i="1"/>
  <c r="AP885" i="1"/>
  <c r="AB885" i="1"/>
  <c r="AP889" i="1"/>
  <c r="AB889" i="1"/>
  <c r="AP893" i="1"/>
  <c r="AB893" i="1"/>
  <c r="AP897" i="1"/>
  <c r="AB897" i="1"/>
  <c r="AP901" i="1"/>
  <c r="AB901" i="1"/>
  <c r="AP905" i="1"/>
  <c r="AB905" i="1"/>
  <c r="AP909" i="1"/>
  <c r="AB909" i="1"/>
  <c r="AP913" i="1"/>
  <c r="AB913" i="1"/>
  <c r="AP917" i="1"/>
  <c r="AB917" i="1"/>
  <c r="AP921" i="1"/>
  <c r="AB921" i="1"/>
  <c r="AP925" i="1"/>
  <c r="AB925" i="1"/>
  <c r="AP929" i="1"/>
  <c r="AB929" i="1"/>
  <c r="AP933" i="1"/>
  <c r="AB933" i="1"/>
  <c r="AP937" i="1"/>
  <c r="AB937" i="1"/>
  <c r="AP941" i="1"/>
  <c r="AB941" i="1"/>
  <c r="AP945" i="1"/>
  <c r="AB945" i="1"/>
  <c r="AP949" i="1"/>
  <c r="AB949" i="1"/>
  <c r="AP953" i="1"/>
  <c r="AB953" i="1"/>
  <c r="AP957" i="1"/>
  <c r="AB957" i="1"/>
  <c r="AP961" i="1"/>
  <c r="AB961" i="1"/>
  <c r="AP965" i="1"/>
  <c r="AB965" i="1"/>
  <c r="AP969" i="1"/>
  <c r="AB969" i="1"/>
  <c r="AP973" i="1"/>
  <c r="AB973" i="1"/>
  <c r="AP977" i="1"/>
  <c r="AB977" i="1"/>
  <c r="AP981" i="1"/>
  <c r="AB981" i="1"/>
  <c r="AP985" i="1"/>
  <c r="AB985" i="1"/>
  <c r="AP989" i="1"/>
  <c r="AB989" i="1"/>
  <c r="AP993" i="1"/>
  <c r="AB993" i="1"/>
  <c r="AP997" i="1"/>
  <c r="AB997" i="1"/>
  <c r="AP1001" i="1"/>
  <c r="AB1001" i="1"/>
  <c r="AP1005" i="1"/>
  <c r="AB1005" i="1"/>
  <c r="AP1009" i="1"/>
  <c r="AB1009" i="1"/>
  <c r="AP1013" i="1"/>
  <c r="AB1013" i="1"/>
  <c r="AP1017" i="1"/>
  <c r="AB1017" i="1"/>
  <c r="AP1021" i="1"/>
  <c r="AB1021" i="1"/>
  <c r="AP1025" i="1"/>
  <c r="AB1025" i="1"/>
  <c r="AP1029" i="1"/>
  <c r="AB1029" i="1"/>
  <c r="AP1033" i="1"/>
  <c r="AB1033" i="1"/>
  <c r="AP1037" i="1"/>
  <c r="AB1037" i="1"/>
  <c r="AP1041" i="1"/>
  <c r="AB1041" i="1"/>
  <c r="AP1045" i="1"/>
  <c r="AB1045" i="1"/>
  <c r="AP1049" i="1"/>
  <c r="AB1049" i="1"/>
  <c r="AP1053" i="1"/>
  <c r="AB1053" i="1"/>
  <c r="AP1057" i="1"/>
  <c r="AB1057" i="1"/>
  <c r="AP1061" i="1"/>
  <c r="AB1061" i="1"/>
  <c r="AP1065" i="1"/>
  <c r="AB1065" i="1"/>
  <c r="AP1069" i="1"/>
  <c r="AB1069" i="1"/>
  <c r="AP1073" i="1"/>
  <c r="AB1073" i="1"/>
  <c r="AP1077" i="1"/>
  <c r="AB1077" i="1"/>
  <c r="AP1081" i="1"/>
  <c r="AB1081" i="1"/>
  <c r="AP1085" i="1"/>
  <c r="AB1085" i="1"/>
  <c r="AP1089" i="1"/>
  <c r="AB1089" i="1"/>
  <c r="AP1093" i="1"/>
  <c r="AB1093" i="1"/>
  <c r="AP1097" i="1"/>
  <c r="AB1097" i="1"/>
  <c r="AP1101" i="1"/>
  <c r="AB1101" i="1"/>
  <c r="AP1105" i="1"/>
  <c r="AB1105" i="1"/>
  <c r="AP1109" i="1"/>
  <c r="AB1109" i="1"/>
  <c r="AP1113" i="1"/>
  <c r="AB1113" i="1"/>
  <c r="AP1117" i="1"/>
  <c r="AB1117" i="1"/>
  <c r="AP1121" i="1"/>
  <c r="AB1121" i="1"/>
  <c r="AP1125" i="1"/>
  <c r="AB1125" i="1"/>
  <c r="AP1129" i="1"/>
  <c r="AB1129" i="1"/>
  <c r="AP1133" i="1"/>
  <c r="AB1133" i="1"/>
  <c r="AP1137" i="1"/>
  <c r="AB1137" i="1"/>
  <c r="AP1141" i="1"/>
  <c r="AB1141" i="1"/>
  <c r="AP1145" i="1"/>
  <c r="AB1145" i="1"/>
  <c r="AP1149" i="1"/>
  <c r="AB1149" i="1"/>
  <c r="AP1153" i="1"/>
  <c r="AB1153" i="1"/>
  <c r="AP1157" i="1"/>
  <c r="AB1157" i="1"/>
  <c r="AP1161" i="1"/>
  <c r="AB1161" i="1"/>
  <c r="AP1165" i="1"/>
  <c r="AB1165" i="1"/>
  <c r="AP1169" i="1"/>
  <c r="AB1169" i="1"/>
  <c r="AP1173" i="1"/>
  <c r="AB1173" i="1"/>
  <c r="AP1177" i="1"/>
  <c r="AB1177" i="1"/>
  <c r="AP1181" i="1"/>
  <c r="AB1181" i="1"/>
  <c r="AP1185" i="1"/>
  <c r="AB1185" i="1"/>
  <c r="AP1189" i="1"/>
  <c r="AB1189" i="1"/>
  <c r="AP1193" i="1"/>
  <c r="AB1193" i="1"/>
  <c r="AP1197" i="1"/>
  <c r="AB1197" i="1"/>
  <c r="AP1201" i="1"/>
  <c r="AB1201" i="1"/>
  <c r="AP1205" i="1"/>
  <c r="AB1205" i="1"/>
  <c r="AP1209" i="1"/>
  <c r="AB1209" i="1"/>
  <c r="AP1213" i="1"/>
  <c r="AB1213" i="1"/>
  <c r="AP1217" i="1"/>
  <c r="AB1217" i="1"/>
  <c r="AP1221" i="1"/>
  <c r="AB1221" i="1"/>
  <c r="AP1225" i="1"/>
  <c r="AB1225" i="1"/>
  <c r="AP1229" i="1"/>
  <c r="AB1229" i="1"/>
  <c r="AP1233" i="1"/>
  <c r="AB1233" i="1"/>
  <c r="AP1237" i="1"/>
  <c r="AB1237" i="1"/>
  <c r="AP1241" i="1"/>
  <c r="AB1241" i="1"/>
  <c r="AP1245" i="1"/>
  <c r="AB1245" i="1"/>
  <c r="AP1249" i="1"/>
  <c r="AB1249" i="1"/>
  <c r="AP1253" i="1"/>
  <c r="AB1253" i="1"/>
  <c r="AP1257" i="1"/>
  <c r="AB1257" i="1"/>
  <c r="AP1261" i="1"/>
  <c r="AB1261" i="1"/>
  <c r="AP1265" i="1"/>
  <c r="AB1265" i="1"/>
  <c r="AP1269" i="1"/>
  <c r="AB1269" i="1"/>
  <c r="AP1273" i="1"/>
  <c r="AB1273" i="1"/>
  <c r="AP1277" i="1"/>
  <c r="AB1277" i="1"/>
  <c r="AP1281" i="1"/>
  <c r="AB1281" i="1"/>
  <c r="AP1285" i="1"/>
  <c r="AB1285" i="1"/>
  <c r="AQ4" i="1"/>
  <c r="AQ8" i="1"/>
  <c r="AQ12" i="1"/>
  <c r="AQ16" i="1"/>
  <c r="AQ20" i="1"/>
  <c r="AQ24" i="1"/>
  <c r="AQ28" i="1"/>
  <c r="AQ32" i="1"/>
  <c r="AQ36" i="1"/>
  <c r="AQ40" i="1"/>
  <c r="AQ44" i="1"/>
  <c r="AQ48" i="1"/>
  <c r="AQ52" i="1"/>
  <c r="AQ56" i="1"/>
  <c r="AQ60" i="1"/>
  <c r="AQ64" i="1"/>
  <c r="AQ68" i="1"/>
  <c r="AQ72" i="1"/>
  <c r="AQ76" i="1"/>
  <c r="AQ80" i="1"/>
  <c r="AQ84" i="1"/>
  <c r="AQ88" i="1"/>
  <c r="AQ92" i="1"/>
  <c r="AQ96" i="1"/>
  <c r="AQ100" i="1"/>
  <c r="AQ104" i="1"/>
  <c r="AQ108" i="1"/>
  <c r="AQ112" i="1"/>
  <c r="AQ116" i="1"/>
  <c r="AQ120" i="1"/>
  <c r="AQ124" i="1"/>
  <c r="AQ128" i="1"/>
  <c r="AQ132" i="1"/>
  <c r="AQ136" i="1"/>
  <c r="AQ140" i="1"/>
  <c r="AQ144" i="1"/>
  <c r="AQ148" i="1"/>
  <c r="AQ152" i="1"/>
  <c r="AQ156" i="1"/>
  <c r="AQ160" i="1"/>
  <c r="AQ164" i="1"/>
  <c r="AQ168" i="1"/>
  <c r="AQ172" i="1"/>
  <c r="AQ176" i="1"/>
  <c r="AQ180" i="1"/>
  <c r="AQ184" i="1"/>
  <c r="AQ188" i="1"/>
  <c r="AQ192" i="1"/>
  <c r="AQ196" i="1"/>
  <c r="AQ200" i="1"/>
  <c r="AQ204" i="1"/>
  <c r="AQ208" i="1"/>
  <c r="AQ212" i="1"/>
  <c r="AQ216" i="1"/>
  <c r="AQ220" i="1"/>
  <c r="AQ224" i="1"/>
  <c r="AQ228" i="1"/>
  <c r="AQ232" i="1"/>
  <c r="AQ236" i="1"/>
  <c r="AQ240" i="1"/>
  <c r="AQ244" i="1"/>
  <c r="AQ248" i="1"/>
  <c r="AQ252" i="1"/>
  <c r="AQ256" i="1"/>
  <c r="AQ260" i="1"/>
  <c r="AQ264" i="1"/>
  <c r="AQ268" i="1"/>
  <c r="AQ272" i="1"/>
  <c r="AQ276" i="1"/>
  <c r="AQ280" i="1"/>
  <c r="AQ284" i="1"/>
  <c r="AQ288" i="1"/>
  <c r="AQ292" i="1"/>
  <c r="AQ296" i="1"/>
  <c r="AQ300" i="1"/>
  <c r="AQ304" i="1"/>
  <c r="AQ308" i="1"/>
  <c r="AQ312" i="1"/>
  <c r="AQ316" i="1"/>
  <c r="AQ320" i="1"/>
  <c r="AQ324" i="1"/>
  <c r="AQ328" i="1"/>
  <c r="AQ332" i="1"/>
  <c r="AQ336" i="1"/>
  <c r="AQ340" i="1"/>
  <c r="AQ344" i="1"/>
  <c r="AQ348" i="1"/>
  <c r="AQ352" i="1"/>
  <c r="AQ356" i="1"/>
  <c r="AQ360" i="1"/>
  <c r="AQ364" i="1"/>
  <c r="AQ368" i="1"/>
  <c r="AQ372" i="1"/>
  <c r="AQ376" i="1"/>
  <c r="AQ380" i="1"/>
  <c r="AQ384" i="1"/>
  <c r="AQ388" i="1"/>
  <c r="AQ392" i="1"/>
  <c r="AQ396" i="1"/>
  <c r="AQ400" i="1"/>
  <c r="AQ404" i="1"/>
  <c r="AQ408" i="1"/>
  <c r="AQ412" i="1"/>
  <c r="AQ416" i="1"/>
  <c r="AQ420" i="1"/>
  <c r="AQ424" i="1"/>
  <c r="AQ428" i="1"/>
  <c r="AQ432" i="1"/>
  <c r="AQ436" i="1"/>
  <c r="AQ440" i="1"/>
  <c r="AQ444" i="1"/>
  <c r="AQ448" i="1"/>
  <c r="AQ452" i="1"/>
  <c r="AQ456" i="1"/>
  <c r="AQ460" i="1"/>
  <c r="AQ464" i="1"/>
  <c r="AQ468" i="1"/>
  <c r="AQ472" i="1"/>
  <c r="AQ476" i="1"/>
  <c r="AQ480" i="1"/>
  <c r="AQ484" i="1"/>
  <c r="AQ488" i="1"/>
  <c r="AQ492" i="1"/>
  <c r="AQ496" i="1"/>
  <c r="AQ500" i="1"/>
  <c r="AQ504" i="1"/>
  <c r="AQ508" i="1"/>
  <c r="AQ512" i="1"/>
  <c r="AQ516" i="1"/>
  <c r="AQ520" i="1"/>
  <c r="AQ524" i="1"/>
  <c r="AQ528" i="1"/>
  <c r="AQ532" i="1"/>
  <c r="AQ536" i="1"/>
  <c r="AQ540" i="1"/>
  <c r="AQ544" i="1"/>
  <c r="AQ548" i="1"/>
  <c r="AQ552" i="1"/>
  <c r="AQ556" i="1"/>
  <c r="AQ560" i="1"/>
  <c r="AR560" i="1"/>
  <c r="AQ564" i="1"/>
  <c r="AQ568" i="1"/>
  <c r="AQ572" i="1"/>
  <c r="AQ576" i="1"/>
  <c r="AQ580" i="1"/>
  <c r="AQ584" i="1"/>
  <c r="AQ588" i="1"/>
  <c r="AQ592" i="1"/>
  <c r="AQ596" i="1"/>
  <c r="AQ600" i="1"/>
  <c r="AQ604" i="1"/>
  <c r="AQ608" i="1"/>
  <c r="AQ612" i="1"/>
  <c r="AQ616" i="1"/>
  <c r="AQ620" i="1"/>
  <c r="AQ624" i="1"/>
  <c r="AQ628" i="1"/>
  <c r="AQ632" i="1"/>
  <c r="AQ636" i="1"/>
  <c r="AQ640" i="1"/>
  <c r="AQ644" i="1"/>
  <c r="AQ648" i="1"/>
  <c r="AQ652" i="1"/>
  <c r="AQ656" i="1"/>
  <c r="AQ660" i="1"/>
  <c r="AQ664" i="1"/>
  <c r="AQ668" i="1"/>
  <c r="AQ672" i="1"/>
  <c r="AQ676" i="1"/>
  <c r="AQ680" i="1"/>
  <c r="AQ684" i="1"/>
  <c r="AQ688" i="1"/>
  <c r="AQ692" i="1"/>
  <c r="AQ696" i="1"/>
  <c r="AQ700" i="1"/>
  <c r="AQ704" i="1"/>
  <c r="AQ708" i="1"/>
  <c r="AQ712" i="1"/>
  <c r="AQ716" i="1"/>
  <c r="AQ720" i="1"/>
  <c r="AQ724" i="1"/>
  <c r="AQ728" i="1"/>
  <c r="AQ732" i="1"/>
  <c r="AQ736" i="1"/>
  <c r="AQ740" i="1"/>
  <c r="AQ744" i="1"/>
  <c r="AQ748" i="1"/>
  <c r="AQ752" i="1"/>
  <c r="AQ756" i="1"/>
  <c r="AQ760" i="1"/>
  <c r="AQ764" i="1"/>
  <c r="AQ768" i="1"/>
  <c r="AQ772" i="1"/>
  <c r="AQ776" i="1"/>
  <c r="AQ780" i="1"/>
  <c r="AQ784" i="1"/>
  <c r="AQ788" i="1"/>
  <c r="AQ792" i="1"/>
  <c r="AQ796" i="1"/>
  <c r="AQ800" i="1"/>
  <c r="AQ804" i="1"/>
  <c r="AQ808" i="1"/>
  <c r="AQ812" i="1"/>
  <c r="AQ816" i="1"/>
  <c r="AQ820" i="1"/>
  <c r="AQ824" i="1"/>
  <c r="AQ828" i="1"/>
  <c r="AQ832" i="1"/>
  <c r="AQ836" i="1"/>
  <c r="AQ840" i="1"/>
  <c r="AQ844" i="1"/>
  <c r="AQ848" i="1"/>
  <c r="AQ852" i="1"/>
  <c r="AQ856" i="1"/>
  <c r="AQ860" i="1"/>
  <c r="AQ864" i="1"/>
  <c r="AQ868" i="1"/>
  <c r="AQ872" i="1"/>
  <c r="AQ876" i="1"/>
  <c r="AQ880" i="1"/>
  <c r="AQ884" i="1"/>
  <c r="AQ888" i="1"/>
  <c r="AQ892" i="1"/>
  <c r="AQ896" i="1"/>
  <c r="AQ900" i="1"/>
  <c r="AQ904" i="1"/>
  <c r="AQ908" i="1"/>
  <c r="AQ912" i="1"/>
  <c r="AQ916" i="1"/>
  <c r="AQ920" i="1"/>
  <c r="AQ924" i="1"/>
  <c r="AQ928" i="1"/>
  <c r="AQ932" i="1"/>
  <c r="AQ936" i="1"/>
  <c r="AQ940" i="1"/>
  <c r="AQ944" i="1"/>
  <c r="AQ948" i="1"/>
  <c r="AQ952" i="1"/>
  <c r="AQ956" i="1"/>
  <c r="AQ960" i="1"/>
  <c r="AQ964" i="1"/>
  <c r="AQ968" i="1"/>
  <c r="AQ972" i="1"/>
  <c r="AQ976" i="1"/>
  <c r="AQ980" i="1"/>
  <c r="AQ984" i="1"/>
  <c r="AQ988" i="1"/>
  <c r="AQ992" i="1"/>
  <c r="AQ996" i="1"/>
  <c r="AQ1000" i="1"/>
  <c r="AQ1004" i="1"/>
  <c r="AQ1008" i="1"/>
  <c r="AQ1012" i="1"/>
  <c r="AQ1016" i="1"/>
  <c r="AQ1020" i="1"/>
  <c r="AQ1024" i="1"/>
  <c r="AQ1028" i="1"/>
  <c r="AQ1032" i="1"/>
  <c r="AQ1036" i="1"/>
  <c r="AQ1040" i="1"/>
  <c r="AQ1044" i="1"/>
  <c r="AQ1048" i="1"/>
  <c r="AQ1052" i="1"/>
  <c r="AQ1056" i="1"/>
  <c r="AQ1060" i="1"/>
  <c r="AQ1064" i="1"/>
  <c r="AQ1068" i="1"/>
  <c r="AQ1072" i="1"/>
  <c r="AQ1076" i="1"/>
  <c r="AQ1080" i="1"/>
  <c r="AQ1084" i="1"/>
  <c r="AQ1088" i="1"/>
  <c r="AQ1092" i="1"/>
  <c r="AQ1096" i="1"/>
  <c r="AQ1100" i="1"/>
  <c r="AQ1104" i="1"/>
  <c r="AQ1108" i="1"/>
  <c r="AQ1112" i="1"/>
  <c r="AQ1116" i="1"/>
  <c r="AQ1120" i="1"/>
  <c r="AQ1124" i="1"/>
  <c r="AQ1128" i="1"/>
  <c r="AQ1132" i="1"/>
  <c r="AQ1136" i="1"/>
  <c r="AQ1140" i="1"/>
  <c r="AQ1144" i="1"/>
  <c r="AQ1148" i="1"/>
  <c r="AQ1152" i="1"/>
  <c r="AQ1156" i="1"/>
  <c r="AQ1160" i="1"/>
  <c r="AQ1164" i="1"/>
  <c r="AQ1168" i="1"/>
  <c r="AQ1172" i="1"/>
  <c r="AQ1176" i="1"/>
  <c r="AQ1180" i="1"/>
  <c r="AQ1184" i="1"/>
  <c r="AQ1188" i="1"/>
  <c r="AQ1192" i="1"/>
  <c r="AQ1196" i="1"/>
  <c r="AQ1200" i="1"/>
  <c r="AQ1204" i="1"/>
  <c r="AQ1208" i="1"/>
  <c r="AQ1212" i="1"/>
  <c r="AQ1216" i="1"/>
  <c r="AQ1220" i="1"/>
  <c r="AQ1224" i="1"/>
  <c r="AQ1228" i="1"/>
  <c r="AQ1232" i="1"/>
  <c r="AQ1236" i="1"/>
  <c r="AQ1240" i="1"/>
  <c r="AQ1244" i="1"/>
  <c r="AQ1248" i="1"/>
  <c r="AQ1252" i="1"/>
  <c r="AQ1256" i="1"/>
  <c r="AQ1260" i="1"/>
  <c r="AQ1264" i="1"/>
  <c r="AQ1268" i="1"/>
  <c r="AQ1272" i="1"/>
  <c r="AQ1276" i="1"/>
  <c r="AQ1280" i="1"/>
  <c r="AQ1284" i="1"/>
  <c r="AQ1288" i="1"/>
  <c r="AP6" i="1"/>
  <c r="AB6" i="1"/>
  <c r="AP10" i="1"/>
  <c r="AB10" i="1"/>
  <c r="AP14" i="1"/>
  <c r="AB14" i="1"/>
  <c r="AP18" i="1"/>
  <c r="AB18" i="1"/>
  <c r="AP22" i="1"/>
  <c r="AB22" i="1"/>
  <c r="AP26" i="1"/>
  <c r="AB26" i="1"/>
  <c r="AP30" i="1"/>
  <c r="AB30" i="1"/>
  <c r="AP34" i="1"/>
  <c r="AB34" i="1"/>
  <c r="AP38" i="1"/>
  <c r="AB38" i="1"/>
  <c r="AP42" i="1"/>
  <c r="AB42" i="1"/>
  <c r="AP46" i="1"/>
  <c r="AB46" i="1"/>
  <c r="AP50" i="1"/>
  <c r="AB50" i="1"/>
  <c r="AP54" i="1"/>
  <c r="AB54" i="1"/>
  <c r="AP58" i="1"/>
  <c r="AB58" i="1"/>
  <c r="AP62" i="1"/>
  <c r="AB62" i="1"/>
  <c r="AP66" i="1"/>
  <c r="AB66" i="1"/>
  <c r="AP70" i="1"/>
  <c r="AB70" i="1"/>
  <c r="AP74" i="1"/>
  <c r="AB74" i="1"/>
  <c r="AP78" i="1"/>
  <c r="AB78" i="1"/>
  <c r="AP82" i="1"/>
  <c r="AB82" i="1"/>
  <c r="AP86" i="1"/>
  <c r="AB86" i="1"/>
  <c r="AP90" i="1"/>
  <c r="AB90" i="1"/>
  <c r="AP94" i="1"/>
  <c r="AB94" i="1"/>
  <c r="AP98" i="1"/>
  <c r="AB98" i="1"/>
  <c r="AP102" i="1"/>
  <c r="AB102" i="1"/>
  <c r="AP106" i="1"/>
  <c r="AB106" i="1"/>
  <c r="AP110" i="1"/>
  <c r="AB110" i="1"/>
  <c r="AP114" i="1"/>
  <c r="AB114" i="1"/>
  <c r="AP118" i="1"/>
  <c r="AB118" i="1"/>
  <c r="AP122" i="1"/>
  <c r="AB122" i="1"/>
  <c r="AP126" i="1"/>
  <c r="AB126" i="1"/>
  <c r="AP130" i="1"/>
  <c r="AB130" i="1"/>
  <c r="AP134" i="1"/>
  <c r="AB134" i="1"/>
  <c r="AP138" i="1"/>
  <c r="AB138" i="1"/>
  <c r="AP142" i="1"/>
  <c r="AB142" i="1"/>
  <c r="AP146" i="1"/>
  <c r="AB146" i="1"/>
  <c r="AP150" i="1"/>
  <c r="AB150" i="1"/>
  <c r="AP154" i="1"/>
  <c r="AB154" i="1"/>
  <c r="AP158" i="1"/>
  <c r="AB158" i="1"/>
  <c r="AP162" i="1"/>
  <c r="AB162" i="1"/>
  <c r="AP166" i="1"/>
  <c r="AB166" i="1"/>
  <c r="AP170" i="1"/>
  <c r="AB170" i="1"/>
  <c r="AP174" i="1"/>
  <c r="AB174" i="1"/>
  <c r="AP178" i="1"/>
  <c r="AB178" i="1"/>
  <c r="AP182" i="1"/>
  <c r="AB182" i="1"/>
  <c r="AP186" i="1"/>
  <c r="AB186" i="1"/>
  <c r="AP190" i="1"/>
  <c r="AB190" i="1"/>
  <c r="AP194" i="1"/>
  <c r="AB194" i="1"/>
  <c r="AP198" i="1"/>
  <c r="AB198" i="1"/>
  <c r="AP202" i="1"/>
  <c r="AB202" i="1"/>
  <c r="AP206" i="1"/>
  <c r="AB206" i="1"/>
  <c r="AP210" i="1"/>
  <c r="AB210" i="1"/>
  <c r="AP214" i="1"/>
  <c r="AB214" i="1"/>
  <c r="AP218" i="1"/>
  <c r="AB218" i="1"/>
  <c r="AP222" i="1"/>
  <c r="AB222" i="1"/>
  <c r="AP226" i="1"/>
  <c r="AB226" i="1"/>
  <c r="AP230" i="1"/>
  <c r="AB230" i="1"/>
  <c r="AP234" i="1"/>
  <c r="AB234" i="1"/>
  <c r="AP238" i="1"/>
  <c r="AB238" i="1"/>
  <c r="AP242" i="1"/>
  <c r="AB242" i="1"/>
  <c r="AP246" i="1"/>
  <c r="AB246" i="1"/>
  <c r="AP250" i="1"/>
  <c r="AB250" i="1"/>
  <c r="AP254" i="1"/>
  <c r="AB254" i="1"/>
  <c r="AP258" i="1"/>
  <c r="AB258" i="1"/>
  <c r="AP262" i="1"/>
  <c r="AB262" i="1"/>
  <c r="AP266" i="1"/>
  <c r="AB266" i="1"/>
  <c r="AP270" i="1"/>
  <c r="AB270" i="1"/>
  <c r="AP274" i="1"/>
  <c r="AB274" i="1"/>
  <c r="AP278" i="1"/>
  <c r="AB278" i="1"/>
  <c r="AP282" i="1"/>
  <c r="AB282" i="1"/>
  <c r="AP286" i="1"/>
  <c r="AB286" i="1"/>
  <c r="AP290" i="1"/>
  <c r="AB290" i="1"/>
  <c r="AP294" i="1"/>
  <c r="AB294" i="1"/>
  <c r="AP298" i="1"/>
  <c r="AB298" i="1"/>
  <c r="AP302" i="1"/>
  <c r="AB302" i="1"/>
  <c r="AP306" i="1"/>
  <c r="AB306" i="1"/>
  <c r="AP310" i="1"/>
  <c r="AB310" i="1"/>
  <c r="AP314" i="1"/>
  <c r="AB314" i="1"/>
  <c r="AP318" i="1"/>
  <c r="AB318" i="1"/>
  <c r="AP322" i="1"/>
  <c r="AB322" i="1"/>
  <c r="AP326" i="1"/>
  <c r="AB326" i="1"/>
  <c r="AP330" i="1"/>
  <c r="AB330" i="1"/>
  <c r="AP334" i="1"/>
  <c r="AB334" i="1"/>
  <c r="AP338" i="1"/>
  <c r="AB338" i="1"/>
  <c r="AP342" i="1"/>
  <c r="AB342" i="1"/>
  <c r="AP346" i="1"/>
  <c r="AB346" i="1"/>
  <c r="AP350" i="1"/>
  <c r="AB350" i="1"/>
  <c r="AP354" i="1"/>
  <c r="AB354" i="1"/>
  <c r="AP358" i="1"/>
  <c r="AB358" i="1"/>
  <c r="AP362" i="1"/>
  <c r="AB362" i="1"/>
  <c r="AP366" i="1"/>
  <c r="AB366" i="1"/>
  <c r="AP370" i="1"/>
  <c r="AB370" i="1"/>
  <c r="AP374" i="1"/>
  <c r="AB374" i="1"/>
  <c r="AP378" i="1"/>
  <c r="AB378" i="1"/>
  <c r="AP382" i="1"/>
  <c r="AB382" i="1"/>
  <c r="AP386" i="1"/>
  <c r="AB386" i="1"/>
  <c r="AP390" i="1"/>
  <c r="AB390" i="1"/>
  <c r="AP394" i="1"/>
  <c r="AB394" i="1"/>
  <c r="AP398" i="1"/>
  <c r="AB398" i="1"/>
  <c r="AP402" i="1"/>
  <c r="AB402" i="1"/>
  <c r="AP406" i="1"/>
  <c r="AB406" i="1"/>
  <c r="AP410" i="1"/>
  <c r="AB410" i="1"/>
  <c r="AP414" i="1"/>
  <c r="AB414" i="1"/>
  <c r="AP418" i="1"/>
  <c r="AB418" i="1"/>
  <c r="AP422" i="1"/>
  <c r="AB422" i="1"/>
  <c r="AP426" i="1"/>
  <c r="AB426" i="1"/>
  <c r="AP430" i="1"/>
  <c r="AB430" i="1"/>
  <c r="AP434" i="1"/>
  <c r="AB434" i="1"/>
  <c r="AP438" i="1"/>
  <c r="AB438" i="1"/>
  <c r="AP442" i="1"/>
  <c r="AB442" i="1"/>
  <c r="AP446" i="1"/>
  <c r="AB446" i="1"/>
  <c r="AP450" i="1"/>
  <c r="AB450" i="1"/>
  <c r="AP454" i="1"/>
  <c r="AB454" i="1"/>
  <c r="AP458" i="1"/>
  <c r="AB458" i="1"/>
  <c r="AP462" i="1"/>
  <c r="AB462" i="1"/>
  <c r="AP466" i="1"/>
  <c r="AB466" i="1"/>
  <c r="AP470" i="1"/>
  <c r="AB470" i="1"/>
  <c r="AP474" i="1"/>
  <c r="AB474" i="1"/>
  <c r="AP478" i="1"/>
  <c r="AB478" i="1"/>
  <c r="AP482" i="1"/>
  <c r="AB482" i="1"/>
  <c r="AP486" i="1"/>
  <c r="AB486" i="1"/>
  <c r="AP490" i="1"/>
  <c r="AB490" i="1"/>
  <c r="AP494" i="1"/>
  <c r="AB494" i="1"/>
  <c r="AP498" i="1"/>
  <c r="AB498" i="1"/>
  <c r="AP502" i="1"/>
  <c r="AB502" i="1"/>
  <c r="AP506" i="1"/>
  <c r="AB506" i="1"/>
  <c r="AP510" i="1"/>
  <c r="AB510" i="1"/>
  <c r="AP514" i="1"/>
  <c r="AB514" i="1"/>
  <c r="AP518" i="1"/>
  <c r="AB518" i="1"/>
  <c r="AP522" i="1"/>
  <c r="AB522" i="1"/>
  <c r="AP526" i="1"/>
  <c r="AB526" i="1"/>
  <c r="AP530" i="1"/>
  <c r="AB530" i="1"/>
  <c r="AP534" i="1"/>
  <c r="AB534" i="1"/>
  <c r="AP538" i="1"/>
  <c r="AB538" i="1"/>
  <c r="AP542" i="1"/>
  <c r="AB542" i="1"/>
  <c r="AP546" i="1"/>
  <c r="AB546" i="1"/>
  <c r="AP550" i="1"/>
  <c r="AB550" i="1"/>
  <c r="AP554" i="1"/>
  <c r="AB554" i="1"/>
  <c r="AP558" i="1"/>
  <c r="AB558" i="1"/>
  <c r="AP562" i="1"/>
  <c r="AB562" i="1"/>
  <c r="AP566" i="1"/>
  <c r="AB566" i="1"/>
  <c r="AP570" i="1"/>
  <c r="AB570" i="1"/>
  <c r="AP574" i="1"/>
  <c r="AB574" i="1"/>
  <c r="AP578" i="1"/>
  <c r="AB578" i="1"/>
  <c r="AP582" i="1"/>
  <c r="AB582" i="1"/>
  <c r="AP586" i="1"/>
  <c r="AB586" i="1"/>
  <c r="AP590" i="1"/>
  <c r="AB590" i="1"/>
  <c r="AP594" i="1"/>
  <c r="AB594" i="1"/>
  <c r="AP598" i="1"/>
  <c r="AB598" i="1"/>
  <c r="AP602" i="1"/>
  <c r="AB602" i="1"/>
  <c r="AP606" i="1"/>
  <c r="AB606" i="1"/>
  <c r="AP610" i="1"/>
  <c r="AB610" i="1"/>
  <c r="AP614" i="1"/>
  <c r="AB614" i="1"/>
  <c r="AP618" i="1"/>
  <c r="AB618" i="1"/>
  <c r="AP622" i="1"/>
  <c r="AB622" i="1"/>
  <c r="AP626" i="1"/>
  <c r="AB626" i="1"/>
  <c r="AP630" i="1"/>
  <c r="AB630" i="1"/>
  <c r="AP634" i="1"/>
  <c r="AB634" i="1"/>
  <c r="AP638" i="1"/>
  <c r="AB638" i="1"/>
  <c r="AP642" i="1"/>
  <c r="AB642" i="1"/>
  <c r="AP646" i="1"/>
  <c r="AB646" i="1"/>
  <c r="AP650" i="1"/>
  <c r="AB650" i="1"/>
  <c r="AP654" i="1"/>
  <c r="AB654" i="1"/>
  <c r="AP658" i="1"/>
  <c r="AB658" i="1"/>
  <c r="AP662" i="1"/>
  <c r="AB662" i="1"/>
  <c r="AP666" i="1"/>
  <c r="AB666" i="1"/>
  <c r="AP670" i="1"/>
  <c r="AB670" i="1"/>
  <c r="AP674" i="1"/>
  <c r="AB674" i="1"/>
  <c r="AP678" i="1"/>
  <c r="AB678" i="1"/>
  <c r="AP682" i="1"/>
  <c r="AB682" i="1"/>
  <c r="AP686" i="1"/>
  <c r="AB686" i="1"/>
  <c r="AP690" i="1"/>
  <c r="AB690" i="1"/>
  <c r="AP694" i="1"/>
  <c r="AB694" i="1"/>
  <c r="AP698" i="1"/>
  <c r="AB698" i="1"/>
  <c r="AP702" i="1"/>
  <c r="AB702" i="1"/>
  <c r="AP706" i="1"/>
  <c r="AB706" i="1"/>
  <c r="AP710" i="1"/>
  <c r="AB710" i="1"/>
  <c r="AP714" i="1"/>
  <c r="AB714" i="1"/>
  <c r="AP718" i="1"/>
  <c r="AB718" i="1"/>
  <c r="AP722" i="1"/>
  <c r="AB722" i="1"/>
  <c r="AP726" i="1"/>
  <c r="AB726" i="1"/>
  <c r="AP730" i="1"/>
  <c r="AB730" i="1"/>
  <c r="AP734" i="1"/>
  <c r="AB734" i="1"/>
  <c r="AP738" i="1"/>
  <c r="AB738" i="1"/>
  <c r="AP742" i="1"/>
  <c r="AB742" i="1"/>
  <c r="AP746" i="1"/>
  <c r="AB746" i="1"/>
  <c r="AP750" i="1"/>
  <c r="AB750" i="1"/>
  <c r="AP754" i="1"/>
  <c r="AB754" i="1"/>
  <c r="AP758" i="1"/>
  <c r="AB758" i="1"/>
  <c r="AP762" i="1"/>
  <c r="AB762" i="1"/>
  <c r="AP766" i="1"/>
  <c r="AB766" i="1"/>
  <c r="AP770" i="1"/>
  <c r="AB770" i="1"/>
  <c r="AP774" i="1"/>
  <c r="AB774" i="1"/>
  <c r="AP778" i="1"/>
  <c r="AB778" i="1"/>
  <c r="AP782" i="1"/>
  <c r="AB782" i="1"/>
  <c r="AP786" i="1"/>
  <c r="AB786" i="1"/>
  <c r="AP790" i="1"/>
  <c r="AB790" i="1"/>
  <c r="AP794" i="1"/>
  <c r="AB794" i="1"/>
  <c r="AP798" i="1"/>
  <c r="AB798" i="1"/>
  <c r="AP802" i="1"/>
  <c r="AB802" i="1"/>
  <c r="AP806" i="1"/>
  <c r="AB806" i="1"/>
  <c r="AP810" i="1"/>
  <c r="AB810" i="1"/>
  <c r="AP814" i="1"/>
  <c r="AB814" i="1"/>
  <c r="AP818" i="1"/>
  <c r="AB818" i="1"/>
  <c r="AP822" i="1"/>
  <c r="AB822" i="1"/>
  <c r="AP826" i="1"/>
  <c r="AB826" i="1"/>
  <c r="AP830" i="1"/>
  <c r="AB830" i="1"/>
  <c r="AP834" i="1"/>
  <c r="AB834" i="1"/>
  <c r="AP838" i="1"/>
  <c r="AB838" i="1"/>
  <c r="AP842" i="1"/>
  <c r="AB842" i="1"/>
  <c r="AP846" i="1"/>
  <c r="AB846" i="1"/>
  <c r="AP850" i="1"/>
  <c r="AB850" i="1"/>
  <c r="AP854" i="1"/>
  <c r="AB854" i="1"/>
  <c r="AP858" i="1"/>
  <c r="AB858" i="1"/>
  <c r="AP862" i="1"/>
  <c r="AB862" i="1"/>
  <c r="AP866" i="1"/>
  <c r="AB866" i="1"/>
  <c r="AP870" i="1"/>
  <c r="AB870" i="1"/>
  <c r="AP874" i="1"/>
  <c r="AB874" i="1"/>
  <c r="AP878" i="1"/>
  <c r="AB878" i="1"/>
  <c r="AP882" i="1"/>
  <c r="AB882" i="1"/>
  <c r="AP886" i="1"/>
  <c r="AB886" i="1"/>
  <c r="AP890" i="1"/>
  <c r="AB890" i="1"/>
  <c r="AP894" i="1"/>
  <c r="AB894" i="1"/>
  <c r="AP898" i="1"/>
  <c r="AB898" i="1"/>
  <c r="AP902" i="1"/>
  <c r="AB902" i="1"/>
  <c r="AP906" i="1"/>
  <c r="AB906" i="1"/>
  <c r="AP910" i="1"/>
  <c r="AB910" i="1"/>
  <c r="AP914" i="1"/>
  <c r="AB914" i="1"/>
  <c r="AP918" i="1"/>
  <c r="AB918" i="1"/>
  <c r="AP922" i="1"/>
  <c r="AB922" i="1"/>
  <c r="AP926" i="1"/>
  <c r="AB926" i="1"/>
  <c r="AP930" i="1"/>
  <c r="AB930" i="1"/>
  <c r="AP934" i="1"/>
  <c r="AB934" i="1"/>
  <c r="AP938" i="1"/>
  <c r="AB938" i="1"/>
  <c r="AP942" i="1"/>
  <c r="AB942" i="1"/>
  <c r="AP946" i="1"/>
  <c r="AB946" i="1"/>
  <c r="AP950" i="1"/>
  <c r="AB950" i="1"/>
  <c r="AP954" i="1"/>
  <c r="AB954" i="1"/>
  <c r="AP958" i="1"/>
  <c r="AB958" i="1"/>
  <c r="AP962" i="1"/>
  <c r="AB962" i="1"/>
  <c r="AP966" i="1"/>
  <c r="AB966" i="1"/>
  <c r="AP970" i="1"/>
  <c r="AB970" i="1"/>
  <c r="AP974" i="1"/>
  <c r="AB974" i="1"/>
  <c r="AP978" i="1"/>
  <c r="AB978" i="1"/>
  <c r="AP982" i="1"/>
  <c r="AB982" i="1"/>
  <c r="AP986" i="1"/>
  <c r="AB986" i="1"/>
  <c r="AP990" i="1"/>
  <c r="AB990" i="1"/>
  <c r="AP994" i="1"/>
  <c r="AB994" i="1"/>
  <c r="AP998" i="1"/>
  <c r="AB998" i="1"/>
  <c r="AP1002" i="1"/>
  <c r="AB1002" i="1"/>
  <c r="AP1006" i="1"/>
  <c r="AB1006" i="1"/>
  <c r="AP1010" i="1"/>
  <c r="AB1010" i="1"/>
  <c r="AP1014" i="1"/>
  <c r="AB1014" i="1"/>
  <c r="AP1018" i="1"/>
  <c r="AB1018" i="1"/>
  <c r="AP1022" i="1"/>
  <c r="AB1022" i="1"/>
  <c r="AP1026" i="1"/>
  <c r="AB1026" i="1"/>
  <c r="AP1030" i="1"/>
  <c r="AB1030" i="1"/>
  <c r="AP1034" i="1"/>
  <c r="AB1034" i="1"/>
  <c r="AP1038" i="1"/>
  <c r="AB1038" i="1"/>
  <c r="AP1042" i="1"/>
  <c r="AB1042" i="1"/>
  <c r="AP1046" i="1"/>
  <c r="AB1046" i="1"/>
  <c r="AP1050" i="1"/>
  <c r="AB1050" i="1"/>
  <c r="AP1054" i="1"/>
  <c r="AB1054" i="1"/>
  <c r="AP1058" i="1"/>
  <c r="AB1058" i="1"/>
  <c r="AP1062" i="1"/>
  <c r="AB1062" i="1"/>
  <c r="AP1066" i="1"/>
  <c r="AB1066" i="1"/>
  <c r="AP1070" i="1"/>
  <c r="AB1070" i="1"/>
  <c r="AP1074" i="1"/>
  <c r="AB1074" i="1"/>
  <c r="AP1078" i="1"/>
  <c r="AB1078" i="1"/>
  <c r="AP1082" i="1"/>
  <c r="AB1082" i="1"/>
  <c r="AP1086" i="1"/>
  <c r="AB1086" i="1"/>
  <c r="AP1090" i="1"/>
  <c r="AB1090" i="1"/>
  <c r="AP1094" i="1"/>
  <c r="AB1094" i="1"/>
  <c r="AP1098" i="1"/>
  <c r="AB1098" i="1"/>
  <c r="AP1102" i="1"/>
  <c r="AB1102" i="1"/>
  <c r="AP1106" i="1"/>
  <c r="AB1106" i="1"/>
  <c r="AP1110" i="1"/>
  <c r="AB1110" i="1"/>
  <c r="AP1114" i="1"/>
  <c r="AB1114" i="1"/>
  <c r="AP1118" i="1"/>
  <c r="AB1118" i="1"/>
  <c r="AP1122" i="1"/>
  <c r="AB1122" i="1"/>
  <c r="AP1126" i="1"/>
  <c r="AB1126" i="1"/>
  <c r="AP1130" i="1"/>
  <c r="AB1130" i="1"/>
  <c r="AP1134" i="1"/>
  <c r="AB1134" i="1"/>
  <c r="AP1138" i="1"/>
  <c r="AB1138" i="1"/>
  <c r="AP1142" i="1"/>
  <c r="AB1142" i="1"/>
  <c r="AP1146" i="1"/>
  <c r="AB1146" i="1"/>
  <c r="AP1150" i="1"/>
  <c r="AB1150" i="1"/>
  <c r="AP1154" i="1"/>
  <c r="AB1154" i="1"/>
  <c r="AP1158" i="1"/>
  <c r="AB1158" i="1"/>
  <c r="AP1162" i="1"/>
  <c r="AB1162" i="1"/>
  <c r="AP1166" i="1"/>
  <c r="AB1166" i="1"/>
  <c r="AP1170" i="1"/>
  <c r="AB1170" i="1"/>
  <c r="AP1174" i="1"/>
  <c r="AB1174" i="1"/>
  <c r="AP1178" i="1"/>
  <c r="AB1178" i="1"/>
  <c r="AP1182" i="1"/>
  <c r="AB1182" i="1"/>
  <c r="AP1186" i="1"/>
  <c r="AB1186" i="1"/>
  <c r="AP1190" i="1"/>
  <c r="AB1190" i="1"/>
  <c r="AP1194" i="1"/>
  <c r="AB1194" i="1"/>
  <c r="AP1198" i="1"/>
  <c r="AB1198" i="1"/>
  <c r="AP1202" i="1"/>
  <c r="AB1202" i="1"/>
  <c r="AP1206" i="1"/>
  <c r="AB1206" i="1"/>
  <c r="AP1210" i="1"/>
  <c r="AB1210" i="1"/>
  <c r="AP1214" i="1"/>
  <c r="AB1214" i="1"/>
  <c r="AP1218" i="1"/>
  <c r="AB1218" i="1"/>
  <c r="AP1222" i="1"/>
  <c r="AB1222" i="1"/>
  <c r="AP1226" i="1"/>
  <c r="AB1226" i="1"/>
  <c r="AP1230" i="1"/>
  <c r="AB1230" i="1"/>
  <c r="AP1234" i="1"/>
  <c r="AB1234" i="1"/>
  <c r="AP1238" i="1"/>
  <c r="AB1238" i="1"/>
  <c r="AP1242" i="1"/>
  <c r="AB1242" i="1"/>
  <c r="AP1246" i="1"/>
  <c r="AB1246" i="1"/>
  <c r="AP1250" i="1"/>
  <c r="AB1250" i="1"/>
  <c r="AP1254" i="1"/>
  <c r="AB1254" i="1"/>
  <c r="AP1258" i="1"/>
  <c r="AB1258" i="1"/>
  <c r="AP1262" i="1"/>
  <c r="AB1262" i="1"/>
  <c r="AP1266" i="1"/>
  <c r="AB1266" i="1"/>
  <c r="AP1270" i="1"/>
  <c r="AB1270" i="1"/>
  <c r="AP1274" i="1"/>
  <c r="AB1274" i="1"/>
  <c r="AP1278" i="1"/>
  <c r="AB1278" i="1"/>
  <c r="AP1282" i="1"/>
  <c r="AB1282" i="1"/>
  <c r="AP1286" i="1"/>
  <c r="AB1286" i="1"/>
  <c r="AQ5" i="1"/>
  <c r="AQ9" i="1"/>
  <c r="AQ13" i="1"/>
  <c r="AQ17" i="1"/>
  <c r="AQ21" i="1"/>
  <c r="AQ25" i="1"/>
  <c r="AQ29" i="1"/>
  <c r="AQ33" i="1"/>
  <c r="AQ37" i="1"/>
  <c r="AQ41" i="1"/>
  <c r="AQ45" i="1"/>
  <c r="AQ49" i="1"/>
  <c r="AQ53" i="1"/>
  <c r="AQ57" i="1"/>
  <c r="AQ61" i="1"/>
  <c r="AQ65" i="1"/>
  <c r="AQ69" i="1"/>
  <c r="AQ73" i="1"/>
  <c r="AQ77" i="1"/>
  <c r="AQ81" i="1"/>
  <c r="AQ85" i="1"/>
  <c r="AQ89" i="1"/>
  <c r="AQ93" i="1"/>
  <c r="AQ97" i="1"/>
  <c r="AQ101" i="1"/>
  <c r="AQ105" i="1"/>
  <c r="AQ109" i="1"/>
  <c r="AQ113" i="1"/>
  <c r="AQ117" i="1"/>
  <c r="AQ121" i="1"/>
  <c r="AQ125" i="1"/>
  <c r="AQ129" i="1"/>
  <c r="AQ133" i="1"/>
  <c r="AQ137" i="1"/>
  <c r="AQ141" i="1"/>
  <c r="AQ145" i="1"/>
  <c r="AQ149" i="1"/>
  <c r="AQ153" i="1"/>
  <c r="AQ157" i="1"/>
  <c r="AQ161" i="1"/>
  <c r="AQ165" i="1"/>
  <c r="AQ169" i="1"/>
  <c r="AQ173" i="1"/>
  <c r="AQ177" i="1"/>
  <c r="AQ181" i="1"/>
  <c r="AQ185" i="1"/>
  <c r="AQ189" i="1"/>
  <c r="AQ193" i="1"/>
  <c r="AQ197" i="1"/>
  <c r="AQ201" i="1"/>
  <c r="AQ205" i="1"/>
  <c r="AQ209" i="1"/>
  <c r="AQ213" i="1"/>
  <c r="AQ217" i="1"/>
  <c r="AQ221" i="1"/>
  <c r="AQ225" i="1"/>
  <c r="AQ229" i="1"/>
  <c r="AQ233" i="1"/>
  <c r="AQ237" i="1"/>
  <c r="AQ241" i="1"/>
  <c r="AQ245" i="1"/>
  <c r="AQ249" i="1"/>
  <c r="AQ253" i="1"/>
  <c r="AQ257" i="1"/>
  <c r="AQ261" i="1"/>
  <c r="AQ265" i="1"/>
  <c r="AQ269" i="1"/>
  <c r="AQ273" i="1"/>
  <c r="AQ277" i="1"/>
  <c r="AQ281" i="1"/>
  <c r="AQ285" i="1"/>
  <c r="AQ289" i="1"/>
  <c r="AQ293" i="1"/>
  <c r="AQ297" i="1"/>
  <c r="AQ301" i="1"/>
  <c r="AQ305" i="1"/>
  <c r="AQ309" i="1"/>
  <c r="AQ313" i="1"/>
  <c r="AQ317" i="1"/>
  <c r="AQ321" i="1"/>
  <c r="AQ325" i="1"/>
  <c r="AQ329" i="1"/>
  <c r="AQ333" i="1"/>
  <c r="AQ337" i="1"/>
  <c r="AQ341" i="1"/>
  <c r="AQ345" i="1"/>
  <c r="AQ349" i="1"/>
  <c r="AQ353" i="1"/>
  <c r="AQ357" i="1"/>
  <c r="AQ361" i="1"/>
  <c r="AQ365" i="1"/>
  <c r="AQ369" i="1"/>
  <c r="AQ373" i="1"/>
  <c r="AQ377" i="1"/>
  <c r="AQ381" i="1"/>
  <c r="AQ385" i="1"/>
  <c r="AQ389" i="1"/>
  <c r="AQ393" i="1"/>
  <c r="AQ397" i="1"/>
  <c r="AQ401" i="1"/>
  <c r="AQ405" i="1"/>
  <c r="AQ409" i="1"/>
  <c r="AQ413" i="1"/>
  <c r="AQ417" i="1"/>
  <c r="AQ421" i="1"/>
  <c r="AQ425" i="1"/>
  <c r="AQ429" i="1"/>
  <c r="AQ433" i="1"/>
  <c r="AQ437" i="1"/>
  <c r="AQ441" i="1"/>
  <c r="AQ445" i="1"/>
  <c r="AQ449" i="1"/>
  <c r="AQ453" i="1"/>
  <c r="AQ457" i="1"/>
  <c r="AQ461" i="1"/>
  <c r="AQ465" i="1"/>
  <c r="AQ469" i="1"/>
  <c r="AQ473" i="1"/>
  <c r="AQ477" i="1"/>
  <c r="AQ481" i="1"/>
  <c r="AQ485" i="1"/>
  <c r="AQ489" i="1"/>
  <c r="AQ493" i="1"/>
  <c r="AQ497" i="1"/>
  <c r="AQ501" i="1"/>
  <c r="AQ505" i="1"/>
  <c r="AQ509" i="1"/>
  <c r="AQ513" i="1"/>
  <c r="AQ517" i="1"/>
  <c r="AQ521" i="1"/>
  <c r="AQ525" i="1"/>
  <c r="AQ529" i="1"/>
  <c r="AQ533" i="1"/>
  <c r="AQ537" i="1"/>
  <c r="AQ541" i="1"/>
  <c r="AQ545" i="1"/>
  <c r="AQ549" i="1"/>
  <c r="AQ553" i="1"/>
  <c r="AQ557" i="1"/>
  <c r="AQ561" i="1"/>
  <c r="AQ565" i="1"/>
  <c r="AQ569" i="1"/>
  <c r="AQ573" i="1"/>
  <c r="AQ577" i="1"/>
  <c r="AQ581" i="1"/>
  <c r="AQ585" i="1"/>
  <c r="AQ589" i="1"/>
  <c r="AQ593" i="1"/>
  <c r="AQ597" i="1"/>
  <c r="AQ601" i="1"/>
  <c r="AQ605" i="1"/>
  <c r="AQ609" i="1"/>
  <c r="AQ613" i="1"/>
  <c r="AQ617" i="1"/>
  <c r="AQ621" i="1"/>
  <c r="AQ625" i="1"/>
  <c r="AQ629" i="1"/>
  <c r="AQ633" i="1"/>
  <c r="AQ637" i="1"/>
  <c r="AQ641" i="1"/>
  <c r="AQ645" i="1"/>
  <c r="AQ649" i="1"/>
  <c r="AQ653" i="1"/>
  <c r="AQ657" i="1"/>
  <c r="AQ661" i="1"/>
  <c r="AQ665" i="1"/>
  <c r="AQ669" i="1"/>
  <c r="AQ673" i="1"/>
  <c r="AQ677" i="1"/>
  <c r="AQ681" i="1"/>
  <c r="AQ685" i="1"/>
  <c r="AQ689" i="1"/>
  <c r="AQ693" i="1"/>
  <c r="AQ697" i="1"/>
  <c r="AQ701" i="1"/>
  <c r="AQ705" i="1"/>
  <c r="AQ709" i="1"/>
  <c r="AQ713" i="1"/>
  <c r="AQ717" i="1"/>
  <c r="AQ721" i="1"/>
  <c r="AQ725" i="1"/>
  <c r="AQ729" i="1"/>
  <c r="AQ733" i="1"/>
  <c r="AQ737" i="1"/>
  <c r="AQ741" i="1"/>
  <c r="AQ745" i="1"/>
  <c r="AQ749" i="1"/>
  <c r="AQ753" i="1"/>
  <c r="AQ757" i="1"/>
  <c r="AQ761" i="1"/>
  <c r="AQ765" i="1"/>
  <c r="AQ769" i="1"/>
  <c r="AQ773" i="1"/>
  <c r="AQ777" i="1"/>
  <c r="AQ781" i="1"/>
  <c r="AQ785" i="1"/>
  <c r="AQ789" i="1"/>
  <c r="AQ793" i="1"/>
  <c r="AQ797" i="1"/>
  <c r="AQ801" i="1"/>
  <c r="AQ805" i="1"/>
  <c r="AQ809" i="1"/>
  <c r="AQ813" i="1"/>
  <c r="AQ817" i="1"/>
  <c r="AQ821" i="1"/>
  <c r="AQ825" i="1"/>
  <c r="AQ829" i="1"/>
  <c r="AQ833" i="1"/>
  <c r="AQ837" i="1"/>
  <c r="AQ841" i="1"/>
  <c r="AQ845" i="1"/>
  <c r="AQ849" i="1"/>
  <c r="AQ853" i="1"/>
  <c r="AQ857" i="1"/>
  <c r="AQ861" i="1"/>
  <c r="AQ865" i="1"/>
  <c r="AQ869" i="1"/>
  <c r="AQ873" i="1"/>
  <c r="AQ877" i="1"/>
  <c r="AQ881" i="1"/>
  <c r="AQ885" i="1"/>
  <c r="AQ889" i="1"/>
  <c r="AQ893" i="1"/>
  <c r="AQ897" i="1"/>
  <c r="AQ901" i="1"/>
  <c r="AQ905" i="1"/>
  <c r="AQ909" i="1"/>
  <c r="AQ913" i="1"/>
  <c r="AQ917" i="1"/>
  <c r="AQ921" i="1"/>
  <c r="AQ925" i="1"/>
  <c r="AQ929" i="1"/>
  <c r="AQ933" i="1"/>
  <c r="AQ937" i="1"/>
  <c r="AQ941" i="1"/>
  <c r="AQ945" i="1"/>
  <c r="AQ949" i="1"/>
  <c r="AQ953" i="1"/>
  <c r="AQ957" i="1"/>
  <c r="AQ961" i="1"/>
  <c r="AQ965" i="1"/>
  <c r="AQ969" i="1"/>
  <c r="AQ973" i="1"/>
  <c r="AQ977" i="1"/>
  <c r="AQ981" i="1"/>
  <c r="AQ985" i="1"/>
  <c r="AQ989" i="1"/>
  <c r="AQ993" i="1"/>
  <c r="AQ997" i="1"/>
  <c r="AQ1001" i="1"/>
  <c r="AQ1005" i="1"/>
  <c r="AQ1009" i="1"/>
  <c r="AQ1013" i="1"/>
  <c r="AQ1017" i="1"/>
  <c r="AQ1021" i="1"/>
  <c r="AQ1025" i="1"/>
  <c r="AQ1029" i="1"/>
  <c r="AQ1033" i="1"/>
  <c r="AQ1037" i="1"/>
  <c r="AQ1041" i="1"/>
  <c r="AQ1045" i="1"/>
  <c r="AQ1049" i="1"/>
  <c r="AQ1053" i="1"/>
  <c r="AQ1057" i="1"/>
  <c r="AQ1061" i="1"/>
  <c r="AQ1065" i="1"/>
  <c r="AQ1069" i="1"/>
  <c r="AQ1073" i="1"/>
  <c r="AQ1077" i="1"/>
  <c r="AQ1081" i="1"/>
  <c r="AQ1085" i="1"/>
  <c r="AQ1089" i="1"/>
  <c r="AQ1093" i="1"/>
  <c r="AQ1097" i="1"/>
  <c r="AQ1101" i="1"/>
  <c r="AQ1105" i="1"/>
  <c r="AQ1109" i="1"/>
  <c r="AQ1113" i="1"/>
  <c r="AQ1117" i="1"/>
  <c r="AQ1121" i="1"/>
  <c r="AQ1125" i="1"/>
  <c r="AQ1129" i="1"/>
  <c r="AQ1133" i="1"/>
  <c r="AQ1137" i="1"/>
  <c r="AQ1141" i="1"/>
  <c r="AQ1145" i="1"/>
  <c r="AQ1149" i="1"/>
  <c r="AQ1153" i="1"/>
  <c r="AQ1157" i="1"/>
  <c r="AQ1161" i="1"/>
  <c r="AQ1165" i="1"/>
  <c r="AQ1169" i="1"/>
  <c r="AQ1173" i="1"/>
  <c r="AQ1177" i="1"/>
  <c r="AQ1181" i="1"/>
  <c r="AQ1185" i="1"/>
  <c r="AQ1189" i="1"/>
  <c r="AQ1193" i="1"/>
  <c r="AQ1197" i="1"/>
  <c r="AQ1201" i="1"/>
  <c r="AQ1205" i="1"/>
  <c r="AQ1209" i="1"/>
  <c r="AQ1213" i="1"/>
  <c r="AQ1217" i="1"/>
  <c r="AQ1221" i="1"/>
  <c r="AQ1225" i="1"/>
  <c r="AQ1229" i="1"/>
  <c r="AQ1233" i="1"/>
  <c r="AQ1237" i="1"/>
  <c r="AQ1241" i="1"/>
  <c r="AQ1245" i="1"/>
  <c r="AQ1249" i="1"/>
  <c r="AQ1253" i="1"/>
  <c r="AQ1257" i="1"/>
  <c r="AQ1261" i="1"/>
  <c r="AQ1265" i="1"/>
  <c r="AQ1269" i="1"/>
  <c r="AQ1273" i="1"/>
  <c r="AQ1277" i="1"/>
  <c r="AQ1281" i="1"/>
  <c r="AQ1285" i="1"/>
  <c r="AM4" i="1"/>
  <c r="AZ4" i="1"/>
  <c r="AY7" i="1"/>
  <c r="AZ6" i="1"/>
  <c r="AZ5" i="1"/>
  <c r="AM17" i="1"/>
  <c r="AS1282" i="1" l="1"/>
  <c r="AO1282" i="1"/>
  <c r="AW1282" i="1" s="1"/>
  <c r="AS1274" i="1"/>
  <c r="AO1274" i="1"/>
  <c r="AS1266" i="1"/>
  <c r="AO1266" i="1"/>
  <c r="AW1266" i="1" s="1"/>
  <c r="AS1258" i="1"/>
  <c r="AO1258" i="1"/>
  <c r="AS1250" i="1"/>
  <c r="AO1250" i="1"/>
  <c r="AW1250" i="1" s="1"/>
  <c r="AS1242" i="1"/>
  <c r="AO1242" i="1"/>
  <c r="AS1234" i="1"/>
  <c r="AO1234" i="1"/>
  <c r="AW1234" i="1" s="1"/>
  <c r="AS1226" i="1"/>
  <c r="AO1226" i="1"/>
  <c r="AS1218" i="1"/>
  <c r="AO1218" i="1"/>
  <c r="AW1218" i="1" s="1"/>
  <c r="AS1210" i="1"/>
  <c r="AO1210" i="1"/>
  <c r="AS1202" i="1"/>
  <c r="AO1202" i="1"/>
  <c r="AW1202" i="1" s="1"/>
  <c r="AS1194" i="1"/>
  <c r="AO1194" i="1"/>
  <c r="AS1186" i="1"/>
  <c r="AO1186" i="1"/>
  <c r="AW1186" i="1" s="1"/>
  <c r="AS1178" i="1"/>
  <c r="AO1178" i="1"/>
  <c r="AS1170" i="1"/>
  <c r="AO1170" i="1"/>
  <c r="AW1170" i="1" s="1"/>
  <c r="AS1162" i="1"/>
  <c r="AO1162" i="1"/>
  <c r="AS1154" i="1"/>
  <c r="AO1154" i="1"/>
  <c r="AW1154" i="1" s="1"/>
  <c r="AS1146" i="1"/>
  <c r="AO1146" i="1"/>
  <c r="AS1138" i="1"/>
  <c r="AO1138" i="1"/>
  <c r="AW1138" i="1" s="1"/>
  <c r="AS1130" i="1"/>
  <c r="AO1130" i="1"/>
  <c r="AS1122" i="1"/>
  <c r="AO1122" i="1"/>
  <c r="AW1122" i="1" s="1"/>
  <c r="AS1114" i="1"/>
  <c r="AO1114" i="1"/>
  <c r="AS1106" i="1"/>
  <c r="AO1106" i="1"/>
  <c r="AW1106" i="1" s="1"/>
  <c r="AS1098" i="1"/>
  <c r="AO1098" i="1"/>
  <c r="AS1090" i="1"/>
  <c r="AO1090" i="1"/>
  <c r="AW1090" i="1" s="1"/>
  <c r="AS1082" i="1"/>
  <c r="AO1082" i="1"/>
  <c r="AS1074" i="1"/>
  <c r="AO1074" i="1"/>
  <c r="AW1074" i="1" s="1"/>
  <c r="AS1066" i="1"/>
  <c r="AO1066" i="1"/>
  <c r="AS1058" i="1"/>
  <c r="AO1058" i="1"/>
  <c r="AW1058" i="1" s="1"/>
  <c r="AS1050" i="1"/>
  <c r="AO1050" i="1"/>
  <c r="AS1042" i="1"/>
  <c r="AO1042" i="1"/>
  <c r="AW1042" i="1" s="1"/>
  <c r="AS1034" i="1"/>
  <c r="AO1034" i="1"/>
  <c r="AS1026" i="1"/>
  <c r="AO1026" i="1"/>
  <c r="AW1026" i="1" s="1"/>
  <c r="AS1018" i="1"/>
  <c r="AO1018" i="1"/>
  <c r="AS1010" i="1"/>
  <c r="AO1010" i="1"/>
  <c r="AW1010" i="1" s="1"/>
  <c r="AS1002" i="1"/>
  <c r="AO1002" i="1"/>
  <c r="AS994" i="1"/>
  <c r="AO994" i="1"/>
  <c r="AW994" i="1" s="1"/>
  <c r="AS986" i="1"/>
  <c r="AO986" i="1"/>
  <c r="AS978" i="1"/>
  <c r="AO978" i="1"/>
  <c r="AW978" i="1" s="1"/>
  <c r="AS970" i="1"/>
  <c r="AO970" i="1"/>
  <c r="AS962" i="1"/>
  <c r="AO962" i="1"/>
  <c r="AW962" i="1" s="1"/>
  <c r="AS954" i="1"/>
  <c r="AO954" i="1"/>
  <c r="AS946" i="1"/>
  <c r="AO946" i="1"/>
  <c r="AW946" i="1" s="1"/>
  <c r="AS938" i="1"/>
  <c r="AO938" i="1"/>
  <c r="AS930" i="1"/>
  <c r="AO930" i="1"/>
  <c r="AW930" i="1" s="1"/>
  <c r="AS922" i="1"/>
  <c r="AO922" i="1"/>
  <c r="AW922" i="1" s="1"/>
  <c r="AS914" i="1"/>
  <c r="AO914" i="1"/>
  <c r="AW914" i="1" s="1"/>
  <c r="AS906" i="1"/>
  <c r="AO906" i="1"/>
  <c r="AW906" i="1" s="1"/>
  <c r="AS898" i="1"/>
  <c r="AO898" i="1"/>
  <c r="AW898" i="1" s="1"/>
  <c r="AS890" i="1"/>
  <c r="AO890" i="1"/>
  <c r="AW890" i="1" s="1"/>
  <c r="AS882" i="1"/>
  <c r="AO882" i="1"/>
  <c r="AW882" i="1" s="1"/>
  <c r="AS874" i="1"/>
  <c r="AO874" i="1"/>
  <c r="AW874" i="1" s="1"/>
  <c r="AS866" i="1"/>
  <c r="AO866" i="1"/>
  <c r="AW866" i="1" s="1"/>
  <c r="AS858" i="1"/>
  <c r="AO858" i="1"/>
  <c r="AW858" i="1" s="1"/>
  <c r="AS850" i="1"/>
  <c r="AO850" i="1"/>
  <c r="AW850" i="1" s="1"/>
  <c r="AS842" i="1"/>
  <c r="AO842" i="1"/>
  <c r="AW842" i="1" s="1"/>
  <c r="AS834" i="1"/>
  <c r="AO834" i="1"/>
  <c r="AW834" i="1" s="1"/>
  <c r="AS826" i="1"/>
  <c r="AO826" i="1"/>
  <c r="AW826" i="1" s="1"/>
  <c r="AS818" i="1"/>
  <c r="AO818" i="1"/>
  <c r="AW818" i="1" s="1"/>
  <c r="AS810" i="1"/>
  <c r="AO810" i="1"/>
  <c r="AW810" i="1" s="1"/>
  <c r="AS802" i="1"/>
  <c r="AO802" i="1"/>
  <c r="AW802" i="1" s="1"/>
  <c r="AS794" i="1"/>
  <c r="AO794" i="1"/>
  <c r="AW794" i="1" s="1"/>
  <c r="AS786" i="1"/>
  <c r="AO786" i="1"/>
  <c r="AW786" i="1" s="1"/>
  <c r="AS778" i="1"/>
  <c r="AO778" i="1"/>
  <c r="AW778" i="1" s="1"/>
  <c r="AS770" i="1"/>
  <c r="AO770" i="1"/>
  <c r="AW770" i="1" s="1"/>
  <c r="AS762" i="1"/>
  <c r="AO762" i="1"/>
  <c r="AW762" i="1" s="1"/>
  <c r="AS754" i="1"/>
  <c r="AO754" i="1"/>
  <c r="AW754" i="1" s="1"/>
  <c r="AS746" i="1"/>
  <c r="AO746" i="1"/>
  <c r="AW746" i="1" s="1"/>
  <c r="AS738" i="1"/>
  <c r="AO738" i="1"/>
  <c r="AW738" i="1" s="1"/>
  <c r="AS730" i="1"/>
  <c r="AO730" i="1"/>
  <c r="AW730" i="1" s="1"/>
  <c r="AS722" i="1"/>
  <c r="AO722" i="1"/>
  <c r="AW722" i="1" s="1"/>
  <c r="AS714" i="1"/>
  <c r="AO714" i="1"/>
  <c r="AW714" i="1" s="1"/>
  <c r="AS706" i="1"/>
  <c r="AO706" i="1"/>
  <c r="AW706" i="1" s="1"/>
  <c r="AS698" i="1"/>
  <c r="AO698" i="1"/>
  <c r="AW698" i="1" s="1"/>
  <c r="AS690" i="1"/>
  <c r="AO690" i="1"/>
  <c r="AW690" i="1" s="1"/>
  <c r="AS682" i="1"/>
  <c r="AO682" i="1"/>
  <c r="AW682" i="1" s="1"/>
  <c r="AS674" i="1"/>
  <c r="AO674" i="1"/>
  <c r="AW674" i="1" s="1"/>
  <c r="AS666" i="1"/>
  <c r="AO666" i="1"/>
  <c r="AW666" i="1" s="1"/>
  <c r="AS658" i="1"/>
  <c r="AO658" i="1"/>
  <c r="AW658" i="1" s="1"/>
  <c r="AS650" i="1"/>
  <c r="AO650" i="1"/>
  <c r="AW650" i="1" s="1"/>
  <c r="AS642" i="1"/>
  <c r="AO642" i="1"/>
  <c r="AW642" i="1" s="1"/>
  <c r="AS634" i="1"/>
  <c r="AO634" i="1"/>
  <c r="AW634" i="1" s="1"/>
  <c r="AS626" i="1"/>
  <c r="AO626" i="1"/>
  <c r="AW626" i="1" s="1"/>
  <c r="AS618" i="1"/>
  <c r="AO618" i="1"/>
  <c r="AW618" i="1" s="1"/>
  <c r="AS610" i="1"/>
  <c r="AO610" i="1"/>
  <c r="AW610" i="1" s="1"/>
  <c r="AS602" i="1"/>
  <c r="AO602" i="1"/>
  <c r="AW602" i="1" s="1"/>
  <c r="AS594" i="1"/>
  <c r="AO594" i="1"/>
  <c r="AW594" i="1" s="1"/>
  <c r="AS586" i="1"/>
  <c r="AO586" i="1"/>
  <c r="AW586" i="1" s="1"/>
  <c r="AS578" i="1"/>
  <c r="AO578" i="1"/>
  <c r="AW578" i="1" s="1"/>
  <c r="AS570" i="1"/>
  <c r="AO570" i="1"/>
  <c r="AW570" i="1" s="1"/>
  <c r="AS562" i="1"/>
  <c r="AO562" i="1"/>
  <c r="AW562" i="1" s="1"/>
  <c r="AS554" i="1"/>
  <c r="AO554" i="1"/>
  <c r="AW554" i="1" s="1"/>
  <c r="AS546" i="1"/>
  <c r="AO546" i="1"/>
  <c r="AW546" i="1" s="1"/>
  <c r="AS538" i="1"/>
  <c r="AO538" i="1"/>
  <c r="AW538" i="1" s="1"/>
  <c r="AS530" i="1"/>
  <c r="AO530" i="1"/>
  <c r="AW530" i="1" s="1"/>
  <c r="AS522" i="1"/>
  <c r="AO522" i="1"/>
  <c r="AW522" i="1" s="1"/>
  <c r="AS514" i="1"/>
  <c r="AO514" i="1"/>
  <c r="AW514" i="1" s="1"/>
  <c r="AS506" i="1"/>
  <c r="AO506" i="1"/>
  <c r="AW506" i="1" s="1"/>
  <c r="AS498" i="1"/>
  <c r="AO498" i="1"/>
  <c r="AW498" i="1" s="1"/>
  <c r="AS490" i="1"/>
  <c r="AO490" i="1"/>
  <c r="AW490" i="1" s="1"/>
  <c r="AS482" i="1"/>
  <c r="AO482" i="1"/>
  <c r="AW482" i="1" s="1"/>
  <c r="AS474" i="1"/>
  <c r="AO474" i="1"/>
  <c r="AW474" i="1" s="1"/>
  <c r="AS466" i="1"/>
  <c r="AO466" i="1"/>
  <c r="AW466" i="1" s="1"/>
  <c r="AS458" i="1"/>
  <c r="AO458" i="1"/>
  <c r="AW458" i="1" s="1"/>
  <c r="AS450" i="1"/>
  <c r="AO450" i="1"/>
  <c r="AW450" i="1" s="1"/>
  <c r="AS442" i="1"/>
  <c r="AO442" i="1"/>
  <c r="AW442" i="1" s="1"/>
  <c r="AS434" i="1"/>
  <c r="AO434" i="1"/>
  <c r="AW434" i="1" s="1"/>
  <c r="AS426" i="1"/>
  <c r="AO426" i="1"/>
  <c r="AW426" i="1" s="1"/>
  <c r="AS418" i="1"/>
  <c r="AO418" i="1"/>
  <c r="AW418" i="1" s="1"/>
  <c r="AS410" i="1"/>
  <c r="AO410" i="1"/>
  <c r="AW410" i="1" s="1"/>
  <c r="AS402" i="1"/>
  <c r="AO402" i="1"/>
  <c r="AW402" i="1" s="1"/>
  <c r="AS394" i="1"/>
  <c r="AO394" i="1"/>
  <c r="AW394" i="1" s="1"/>
  <c r="AS386" i="1"/>
  <c r="AO386" i="1"/>
  <c r="AW386" i="1" s="1"/>
  <c r="AS378" i="1"/>
  <c r="AO378" i="1"/>
  <c r="AW378" i="1" s="1"/>
  <c r="AS370" i="1"/>
  <c r="AO370" i="1"/>
  <c r="AW370" i="1" s="1"/>
  <c r="AS362" i="1"/>
  <c r="AO362" i="1"/>
  <c r="AW362" i="1" s="1"/>
  <c r="AS354" i="1"/>
  <c r="AO354" i="1"/>
  <c r="AW354" i="1" s="1"/>
  <c r="AS346" i="1"/>
  <c r="AO346" i="1"/>
  <c r="AW346" i="1" s="1"/>
  <c r="AS338" i="1"/>
  <c r="AO338" i="1"/>
  <c r="AW338" i="1" s="1"/>
  <c r="AS330" i="1"/>
  <c r="AO330" i="1"/>
  <c r="AW330" i="1" s="1"/>
  <c r="AS322" i="1"/>
  <c r="AO322" i="1"/>
  <c r="AW322" i="1" s="1"/>
  <c r="AS314" i="1"/>
  <c r="AO314" i="1"/>
  <c r="AW314" i="1" s="1"/>
  <c r="AS306" i="1"/>
  <c r="AO306" i="1"/>
  <c r="AW306" i="1" s="1"/>
  <c r="AS298" i="1"/>
  <c r="AO298" i="1"/>
  <c r="AW298" i="1" s="1"/>
  <c r="AS290" i="1"/>
  <c r="AO290" i="1"/>
  <c r="AW290" i="1" s="1"/>
  <c r="AS282" i="1"/>
  <c r="AO282" i="1"/>
  <c r="AW282" i="1" s="1"/>
  <c r="AS274" i="1"/>
  <c r="AO274" i="1"/>
  <c r="AW274" i="1" s="1"/>
  <c r="AS266" i="1"/>
  <c r="AO266" i="1"/>
  <c r="AW266" i="1" s="1"/>
  <c r="AS258" i="1"/>
  <c r="AO258" i="1"/>
  <c r="AW258" i="1" s="1"/>
  <c r="AS250" i="1"/>
  <c r="AO250" i="1"/>
  <c r="AW250" i="1" s="1"/>
  <c r="AS242" i="1"/>
  <c r="AO242" i="1"/>
  <c r="AW242" i="1" s="1"/>
  <c r="AS234" i="1"/>
  <c r="AO234" i="1"/>
  <c r="AW234" i="1" s="1"/>
  <c r="AS226" i="1"/>
  <c r="AO226" i="1"/>
  <c r="AW226" i="1" s="1"/>
  <c r="AS218" i="1"/>
  <c r="AO218" i="1"/>
  <c r="AW218" i="1" s="1"/>
  <c r="AS210" i="1"/>
  <c r="AO210" i="1"/>
  <c r="AW210" i="1" s="1"/>
  <c r="AS202" i="1"/>
  <c r="AO202" i="1"/>
  <c r="AW202" i="1" s="1"/>
  <c r="AS194" i="1"/>
  <c r="AO194" i="1"/>
  <c r="AW194" i="1" s="1"/>
  <c r="AS186" i="1"/>
  <c r="AO186" i="1"/>
  <c r="AW186" i="1" s="1"/>
  <c r="AS178" i="1"/>
  <c r="AO178" i="1"/>
  <c r="AW178" i="1" s="1"/>
  <c r="AS170" i="1"/>
  <c r="AO170" i="1"/>
  <c r="AW170" i="1" s="1"/>
  <c r="AS162" i="1"/>
  <c r="AO162" i="1"/>
  <c r="AW162" i="1" s="1"/>
  <c r="AS154" i="1"/>
  <c r="AO154" i="1"/>
  <c r="AW154" i="1" s="1"/>
  <c r="AS146" i="1"/>
  <c r="AO146" i="1"/>
  <c r="AW146" i="1" s="1"/>
  <c r="AS138" i="1"/>
  <c r="AO138" i="1"/>
  <c r="AW138" i="1" s="1"/>
  <c r="AS130" i="1"/>
  <c r="AO130" i="1"/>
  <c r="AW130" i="1" s="1"/>
  <c r="AS122" i="1"/>
  <c r="AO122" i="1"/>
  <c r="AW122" i="1" s="1"/>
  <c r="AS114" i="1"/>
  <c r="AO114" i="1"/>
  <c r="AW114" i="1" s="1"/>
  <c r="AS106" i="1"/>
  <c r="AO106" i="1"/>
  <c r="AW106" i="1" s="1"/>
  <c r="AS98" i="1"/>
  <c r="AO98" i="1"/>
  <c r="AW98" i="1" s="1"/>
  <c r="AS90" i="1"/>
  <c r="AO90" i="1"/>
  <c r="AW90" i="1" s="1"/>
  <c r="AS82" i="1"/>
  <c r="AO82" i="1"/>
  <c r="AW82" i="1" s="1"/>
  <c r="AS74" i="1"/>
  <c r="AO74" i="1"/>
  <c r="AW74" i="1" s="1"/>
  <c r="AS66" i="1"/>
  <c r="AO66" i="1"/>
  <c r="AW66" i="1" s="1"/>
  <c r="AS58" i="1"/>
  <c r="AO58" i="1"/>
  <c r="AW58" i="1" s="1"/>
  <c r="AS50" i="1"/>
  <c r="AO50" i="1"/>
  <c r="AW50" i="1" s="1"/>
  <c r="AS42" i="1"/>
  <c r="AO42" i="1"/>
  <c r="AW42" i="1" s="1"/>
  <c r="AS34" i="1"/>
  <c r="AO34" i="1"/>
  <c r="AW34" i="1" s="1"/>
  <c r="AS26" i="1"/>
  <c r="AO26" i="1"/>
  <c r="AW26" i="1" s="1"/>
  <c r="AS18" i="1"/>
  <c r="AO18" i="1"/>
  <c r="AW18" i="1" s="1"/>
  <c r="AS10" i="1"/>
  <c r="AO10" i="1"/>
  <c r="AW10" i="1" s="1"/>
  <c r="AS1281" i="1"/>
  <c r="AO1281" i="1"/>
  <c r="AW1281" i="1" s="1"/>
  <c r="AS1273" i="1"/>
  <c r="AO1273" i="1"/>
  <c r="AW1273" i="1" s="1"/>
  <c r="AS1265" i="1"/>
  <c r="AO1265" i="1"/>
  <c r="AW1265" i="1" s="1"/>
  <c r="AS1257" i="1"/>
  <c r="AO1257" i="1"/>
  <c r="AW1257" i="1" s="1"/>
  <c r="AS1249" i="1"/>
  <c r="AO1249" i="1"/>
  <c r="AW1249" i="1" s="1"/>
  <c r="AS1241" i="1"/>
  <c r="AO1241" i="1"/>
  <c r="AW1241" i="1" s="1"/>
  <c r="AS1233" i="1"/>
  <c r="AO1233" i="1"/>
  <c r="AW1233" i="1" s="1"/>
  <c r="AS1225" i="1"/>
  <c r="AO1225" i="1"/>
  <c r="AW1225" i="1" s="1"/>
  <c r="AS1217" i="1"/>
  <c r="AO1217" i="1"/>
  <c r="AW1217" i="1" s="1"/>
  <c r="AS1209" i="1"/>
  <c r="AO1209" i="1"/>
  <c r="AW1209" i="1" s="1"/>
  <c r="AS1201" i="1"/>
  <c r="AO1201" i="1"/>
  <c r="AW1201" i="1" s="1"/>
  <c r="AS1193" i="1"/>
  <c r="AO1193" i="1"/>
  <c r="AW1193" i="1" s="1"/>
  <c r="AS1185" i="1"/>
  <c r="AO1185" i="1"/>
  <c r="AW1185" i="1" s="1"/>
  <c r="AS1177" i="1"/>
  <c r="AO1177" i="1"/>
  <c r="AW1177" i="1" s="1"/>
  <c r="AS1169" i="1"/>
  <c r="AO1169" i="1"/>
  <c r="AW1169" i="1" s="1"/>
  <c r="AS1161" i="1"/>
  <c r="AO1161" i="1"/>
  <c r="AW1161" i="1" s="1"/>
  <c r="AS1153" i="1"/>
  <c r="AO1153" i="1"/>
  <c r="AW1153" i="1" s="1"/>
  <c r="AS1145" i="1"/>
  <c r="AO1145" i="1"/>
  <c r="AW1145" i="1" s="1"/>
  <c r="AS1137" i="1"/>
  <c r="AO1137" i="1"/>
  <c r="AW1137" i="1" s="1"/>
  <c r="AS1129" i="1"/>
  <c r="AO1129" i="1"/>
  <c r="AW1129" i="1" s="1"/>
  <c r="AS1121" i="1"/>
  <c r="AO1121" i="1"/>
  <c r="AW1121" i="1" s="1"/>
  <c r="AS1113" i="1"/>
  <c r="AO1113" i="1"/>
  <c r="AW1113" i="1" s="1"/>
  <c r="AS1105" i="1"/>
  <c r="AO1105" i="1"/>
  <c r="AW1105" i="1" s="1"/>
  <c r="AS1097" i="1"/>
  <c r="AO1097" i="1"/>
  <c r="AW1097" i="1" s="1"/>
  <c r="AS1089" i="1"/>
  <c r="AO1089" i="1"/>
  <c r="AW1089" i="1" s="1"/>
  <c r="AS1081" i="1"/>
  <c r="AO1081" i="1"/>
  <c r="AW1081" i="1" s="1"/>
  <c r="AS1073" i="1"/>
  <c r="AO1073" i="1"/>
  <c r="AW1073" i="1" s="1"/>
  <c r="AS1065" i="1"/>
  <c r="AO1065" i="1"/>
  <c r="AW1065" i="1" s="1"/>
  <c r="AS1057" i="1"/>
  <c r="AO1057" i="1"/>
  <c r="AW1057" i="1" s="1"/>
  <c r="AS1049" i="1"/>
  <c r="AO1049" i="1"/>
  <c r="AW1049" i="1" s="1"/>
  <c r="AS1041" i="1"/>
  <c r="AO1041" i="1"/>
  <c r="AW1041" i="1" s="1"/>
  <c r="AS1033" i="1"/>
  <c r="AO1033" i="1"/>
  <c r="AW1033" i="1" s="1"/>
  <c r="AS1025" i="1"/>
  <c r="AO1025" i="1"/>
  <c r="AW1025" i="1" s="1"/>
  <c r="AS1017" i="1"/>
  <c r="AO1017" i="1"/>
  <c r="AW1017" i="1" s="1"/>
  <c r="AS1009" i="1"/>
  <c r="AO1009" i="1"/>
  <c r="AW1009" i="1" s="1"/>
  <c r="AS1001" i="1"/>
  <c r="AO1001" i="1"/>
  <c r="AW1001" i="1" s="1"/>
  <c r="AS993" i="1"/>
  <c r="AO993" i="1"/>
  <c r="AW993" i="1" s="1"/>
  <c r="AS985" i="1"/>
  <c r="AO985" i="1"/>
  <c r="AW985" i="1" s="1"/>
  <c r="AS977" i="1"/>
  <c r="AO977" i="1"/>
  <c r="AW977" i="1" s="1"/>
  <c r="AS969" i="1"/>
  <c r="AO969" i="1"/>
  <c r="AW969" i="1" s="1"/>
  <c r="AS961" i="1"/>
  <c r="AO961" i="1"/>
  <c r="AW961" i="1" s="1"/>
  <c r="AS953" i="1"/>
  <c r="AO953" i="1"/>
  <c r="AW953" i="1" s="1"/>
  <c r="AS945" i="1"/>
  <c r="AO945" i="1"/>
  <c r="AW945" i="1" s="1"/>
  <c r="AS937" i="1"/>
  <c r="AO937" i="1"/>
  <c r="AW937" i="1" s="1"/>
  <c r="AS929" i="1"/>
  <c r="AO929" i="1"/>
  <c r="AW929" i="1" s="1"/>
  <c r="AS921" i="1"/>
  <c r="AO921" i="1"/>
  <c r="AW921" i="1" s="1"/>
  <c r="AS913" i="1"/>
  <c r="AO913" i="1"/>
  <c r="AW913" i="1" s="1"/>
  <c r="AS905" i="1"/>
  <c r="AO905" i="1"/>
  <c r="AW905" i="1" s="1"/>
  <c r="AS897" i="1"/>
  <c r="AO897" i="1"/>
  <c r="AW897" i="1" s="1"/>
  <c r="AS889" i="1"/>
  <c r="AO889" i="1"/>
  <c r="AW889" i="1" s="1"/>
  <c r="AS881" i="1"/>
  <c r="AO881" i="1"/>
  <c r="AW881" i="1" s="1"/>
  <c r="AS873" i="1"/>
  <c r="AO873" i="1"/>
  <c r="AW873" i="1" s="1"/>
  <c r="AS865" i="1"/>
  <c r="AO865" i="1"/>
  <c r="AW865" i="1" s="1"/>
  <c r="AS857" i="1"/>
  <c r="AO857" i="1"/>
  <c r="AW857" i="1" s="1"/>
  <c r="AS849" i="1"/>
  <c r="AO849" i="1"/>
  <c r="AW849" i="1" s="1"/>
  <c r="AS841" i="1"/>
  <c r="AO841" i="1"/>
  <c r="AW841" i="1" s="1"/>
  <c r="AS833" i="1"/>
  <c r="AO833" i="1"/>
  <c r="AW833" i="1" s="1"/>
  <c r="AS825" i="1"/>
  <c r="AO825" i="1"/>
  <c r="AW825" i="1" s="1"/>
  <c r="AS817" i="1"/>
  <c r="AO817" i="1"/>
  <c r="AW817" i="1" s="1"/>
  <c r="AS809" i="1"/>
  <c r="AO809" i="1"/>
  <c r="AW809" i="1" s="1"/>
  <c r="AS801" i="1"/>
  <c r="AO801" i="1"/>
  <c r="AW801" i="1" s="1"/>
  <c r="AS793" i="1"/>
  <c r="AO793" i="1"/>
  <c r="AW793" i="1" s="1"/>
  <c r="AS785" i="1"/>
  <c r="AO785" i="1"/>
  <c r="AW785" i="1" s="1"/>
  <c r="AS777" i="1"/>
  <c r="AO777" i="1"/>
  <c r="AW777" i="1" s="1"/>
  <c r="AS769" i="1"/>
  <c r="AO769" i="1"/>
  <c r="AW769" i="1" s="1"/>
  <c r="AS761" i="1"/>
  <c r="AO761" i="1"/>
  <c r="AW761" i="1" s="1"/>
  <c r="AS753" i="1"/>
  <c r="AO753" i="1"/>
  <c r="AW753" i="1" s="1"/>
  <c r="AS745" i="1"/>
  <c r="AO745" i="1"/>
  <c r="AW745" i="1" s="1"/>
  <c r="AS737" i="1"/>
  <c r="AO737" i="1"/>
  <c r="AW737" i="1" s="1"/>
  <c r="AS729" i="1"/>
  <c r="AO729" i="1"/>
  <c r="AW729" i="1" s="1"/>
  <c r="AS721" i="1"/>
  <c r="AO721" i="1"/>
  <c r="AW721" i="1" s="1"/>
  <c r="AS713" i="1"/>
  <c r="AO713" i="1"/>
  <c r="AW713" i="1" s="1"/>
  <c r="AS705" i="1"/>
  <c r="AO705" i="1"/>
  <c r="AW705" i="1" s="1"/>
  <c r="AS697" i="1"/>
  <c r="AO697" i="1"/>
  <c r="AW697" i="1" s="1"/>
  <c r="AS689" i="1"/>
  <c r="AO689" i="1"/>
  <c r="AW689" i="1" s="1"/>
  <c r="AS681" i="1"/>
  <c r="AO681" i="1"/>
  <c r="AW681" i="1" s="1"/>
  <c r="AS673" i="1"/>
  <c r="AO673" i="1"/>
  <c r="AW673" i="1" s="1"/>
  <c r="AS665" i="1"/>
  <c r="AO665" i="1"/>
  <c r="AW665" i="1" s="1"/>
  <c r="AS657" i="1"/>
  <c r="AO657" i="1"/>
  <c r="AW657" i="1" s="1"/>
  <c r="AS649" i="1"/>
  <c r="AO649" i="1"/>
  <c r="AW649" i="1" s="1"/>
  <c r="AS641" i="1"/>
  <c r="AO641" i="1"/>
  <c r="AW641" i="1" s="1"/>
  <c r="AS633" i="1"/>
  <c r="AO633" i="1"/>
  <c r="AW633" i="1" s="1"/>
  <c r="AS625" i="1"/>
  <c r="AO625" i="1"/>
  <c r="AW625" i="1" s="1"/>
  <c r="AS617" i="1"/>
  <c r="AO617" i="1"/>
  <c r="AW617" i="1" s="1"/>
  <c r="AS609" i="1"/>
  <c r="AO609" i="1"/>
  <c r="AW609" i="1" s="1"/>
  <c r="AS601" i="1"/>
  <c r="AO601" i="1"/>
  <c r="AW601" i="1" s="1"/>
  <c r="AS593" i="1"/>
  <c r="AO593" i="1"/>
  <c r="AW593" i="1" s="1"/>
  <c r="AS585" i="1"/>
  <c r="AO585" i="1"/>
  <c r="AW585" i="1" s="1"/>
  <c r="AS577" i="1"/>
  <c r="AO577" i="1"/>
  <c r="AW577" i="1" s="1"/>
  <c r="AS569" i="1"/>
  <c r="AO569" i="1"/>
  <c r="AW569" i="1" s="1"/>
  <c r="AS561" i="1"/>
  <c r="AO561" i="1"/>
  <c r="AW561" i="1" s="1"/>
  <c r="AS553" i="1"/>
  <c r="AO553" i="1"/>
  <c r="AW553" i="1" s="1"/>
  <c r="AS545" i="1"/>
  <c r="AO545" i="1"/>
  <c r="AW545" i="1" s="1"/>
  <c r="AS537" i="1"/>
  <c r="AO537" i="1"/>
  <c r="AW537" i="1" s="1"/>
  <c r="AS529" i="1"/>
  <c r="AO529" i="1"/>
  <c r="AW529" i="1" s="1"/>
  <c r="AS521" i="1"/>
  <c r="AO521" i="1"/>
  <c r="AW521" i="1" s="1"/>
  <c r="AS513" i="1"/>
  <c r="AO513" i="1"/>
  <c r="AW513" i="1" s="1"/>
  <c r="AS505" i="1"/>
  <c r="AO505" i="1"/>
  <c r="AW505" i="1" s="1"/>
  <c r="AS497" i="1"/>
  <c r="AO497" i="1"/>
  <c r="AW497" i="1" s="1"/>
  <c r="AS489" i="1"/>
  <c r="AO489" i="1"/>
  <c r="AW489" i="1" s="1"/>
  <c r="AS481" i="1"/>
  <c r="AO481" i="1"/>
  <c r="AW481" i="1" s="1"/>
  <c r="AS473" i="1"/>
  <c r="AO473" i="1"/>
  <c r="AW473" i="1" s="1"/>
  <c r="AS465" i="1"/>
  <c r="AO465" i="1"/>
  <c r="AW465" i="1" s="1"/>
  <c r="AS457" i="1"/>
  <c r="AO457" i="1"/>
  <c r="AW457" i="1" s="1"/>
  <c r="AS449" i="1"/>
  <c r="AO449" i="1"/>
  <c r="AW449" i="1" s="1"/>
  <c r="AS441" i="1"/>
  <c r="AO441" i="1"/>
  <c r="AW441" i="1" s="1"/>
  <c r="AS433" i="1"/>
  <c r="AO433" i="1"/>
  <c r="AW433" i="1" s="1"/>
  <c r="AS425" i="1"/>
  <c r="AO425" i="1"/>
  <c r="AW425" i="1" s="1"/>
  <c r="AS417" i="1"/>
  <c r="AO417" i="1"/>
  <c r="AW417" i="1" s="1"/>
  <c r="AS409" i="1"/>
  <c r="AO409" i="1"/>
  <c r="AW409" i="1" s="1"/>
  <c r="AS401" i="1"/>
  <c r="AO401" i="1"/>
  <c r="AW401" i="1" s="1"/>
  <c r="AS393" i="1"/>
  <c r="AO393" i="1"/>
  <c r="AW393" i="1" s="1"/>
  <c r="AS385" i="1"/>
  <c r="AO385" i="1"/>
  <c r="AW385" i="1" s="1"/>
  <c r="AS377" i="1"/>
  <c r="AO377" i="1"/>
  <c r="AW377" i="1" s="1"/>
  <c r="AS369" i="1"/>
  <c r="AO369" i="1"/>
  <c r="AW369" i="1" s="1"/>
  <c r="AS361" i="1"/>
  <c r="AO361" i="1"/>
  <c r="AW361" i="1" s="1"/>
  <c r="AS353" i="1"/>
  <c r="AO353" i="1"/>
  <c r="AW353" i="1" s="1"/>
  <c r="AS345" i="1"/>
  <c r="AO345" i="1"/>
  <c r="AW345" i="1" s="1"/>
  <c r="AS337" i="1"/>
  <c r="AO337" i="1"/>
  <c r="AW337" i="1" s="1"/>
  <c r="AS329" i="1"/>
  <c r="AO329" i="1"/>
  <c r="AW329" i="1" s="1"/>
  <c r="AS321" i="1"/>
  <c r="AO321" i="1"/>
  <c r="AW321" i="1" s="1"/>
  <c r="AS313" i="1"/>
  <c r="AO313" i="1"/>
  <c r="AW313" i="1" s="1"/>
  <c r="AS305" i="1"/>
  <c r="AO305" i="1"/>
  <c r="AW305" i="1" s="1"/>
  <c r="AS297" i="1"/>
  <c r="AO297" i="1"/>
  <c r="AW297" i="1" s="1"/>
  <c r="AS289" i="1"/>
  <c r="AO289" i="1"/>
  <c r="AW289" i="1" s="1"/>
  <c r="AS281" i="1"/>
  <c r="AO281" i="1"/>
  <c r="AW281" i="1" s="1"/>
  <c r="AS273" i="1"/>
  <c r="AO273" i="1"/>
  <c r="AW273" i="1" s="1"/>
  <c r="AS265" i="1"/>
  <c r="AO265" i="1"/>
  <c r="AW265" i="1" s="1"/>
  <c r="AS257" i="1"/>
  <c r="AO257" i="1"/>
  <c r="AW257" i="1" s="1"/>
  <c r="AS249" i="1"/>
  <c r="AO249" i="1"/>
  <c r="AW249" i="1" s="1"/>
  <c r="AS241" i="1"/>
  <c r="AO241" i="1"/>
  <c r="AW241" i="1" s="1"/>
  <c r="AS233" i="1"/>
  <c r="AO233" i="1"/>
  <c r="AW233" i="1" s="1"/>
  <c r="AS225" i="1"/>
  <c r="AO225" i="1"/>
  <c r="AW225" i="1" s="1"/>
  <c r="AS217" i="1"/>
  <c r="AO217" i="1"/>
  <c r="AW217" i="1" s="1"/>
  <c r="AS209" i="1"/>
  <c r="AO209" i="1"/>
  <c r="AW209" i="1" s="1"/>
  <c r="AS201" i="1"/>
  <c r="AO201" i="1"/>
  <c r="AW201" i="1" s="1"/>
  <c r="AS193" i="1"/>
  <c r="AO193" i="1"/>
  <c r="AW193" i="1" s="1"/>
  <c r="AS185" i="1"/>
  <c r="AO185" i="1"/>
  <c r="AW185" i="1" s="1"/>
  <c r="AS177" i="1"/>
  <c r="AO177" i="1"/>
  <c r="AW177" i="1" s="1"/>
  <c r="AS169" i="1"/>
  <c r="AO169" i="1"/>
  <c r="AW169" i="1" s="1"/>
  <c r="AS161" i="1"/>
  <c r="AO161" i="1"/>
  <c r="AW161" i="1" s="1"/>
  <c r="AS153" i="1"/>
  <c r="AO153" i="1"/>
  <c r="AW153" i="1" s="1"/>
  <c r="AS145" i="1"/>
  <c r="AO145" i="1"/>
  <c r="AW145" i="1" s="1"/>
  <c r="AS137" i="1"/>
  <c r="AO137" i="1"/>
  <c r="AW137" i="1" s="1"/>
  <c r="AS129" i="1"/>
  <c r="AO129" i="1"/>
  <c r="AW129" i="1" s="1"/>
  <c r="AS121" i="1"/>
  <c r="AO121" i="1"/>
  <c r="AW121" i="1" s="1"/>
  <c r="AS113" i="1"/>
  <c r="AO113" i="1"/>
  <c r="AW113" i="1" s="1"/>
  <c r="AS105" i="1"/>
  <c r="AO105" i="1"/>
  <c r="AW105" i="1" s="1"/>
  <c r="AS97" i="1"/>
  <c r="AO97" i="1"/>
  <c r="AW97" i="1" s="1"/>
  <c r="AS89" i="1"/>
  <c r="AO89" i="1"/>
  <c r="AW89" i="1" s="1"/>
  <c r="AS81" i="1"/>
  <c r="AO81" i="1"/>
  <c r="AW81" i="1" s="1"/>
  <c r="AS73" i="1"/>
  <c r="AO73" i="1"/>
  <c r="AW73" i="1" s="1"/>
  <c r="AS65" i="1"/>
  <c r="AO65" i="1"/>
  <c r="AW65" i="1" s="1"/>
  <c r="AS57" i="1"/>
  <c r="AO57" i="1"/>
  <c r="AW57" i="1" s="1"/>
  <c r="AS49" i="1"/>
  <c r="AO49" i="1"/>
  <c r="AW49" i="1" s="1"/>
  <c r="AS41" i="1"/>
  <c r="AO41" i="1"/>
  <c r="AW41" i="1" s="1"/>
  <c r="AS33" i="1"/>
  <c r="AO33" i="1"/>
  <c r="AW33" i="1" s="1"/>
  <c r="AS25" i="1"/>
  <c r="AO25" i="1"/>
  <c r="AW25" i="1" s="1"/>
  <c r="AS17" i="1"/>
  <c r="AO17" i="1"/>
  <c r="AW17" i="1" s="1"/>
  <c r="AS9" i="1"/>
  <c r="AO9" i="1"/>
  <c r="AW9" i="1" s="1"/>
  <c r="AS1284" i="1"/>
  <c r="AO1284" i="1"/>
  <c r="AW1284" i="1" s="1"/>
  <c r="AS1276" i="1"/>
  <c r="AO1276" i="1"/>
  <c r="AW1276" i="1" s="1"/>
  <c r="AS1268" i="1"/>
  <c r="AO1268" i="1"/>
  <c r="AW1268" i="1" s="1"/>
  <c r="AS1260" i="1"/>
  <c r="AO1260" i="1"/>
  <c r="AW1260" i="1" s="1"/>
  <c r="AS1252" i="1"/>
  <c r="AO1252" i="1"/>
  <c r="AW1252" i="1" s="1"/>
  <c r="AS1244" i="1"/>
  <c r="AO1244" i="1"/>
  <c r="AW1244" i="1" s="1"/>
  <c r="AS1236" i="1"/>
  <c r="AO1236" i="1"/>
  <c r="AW1236" i="1" s="1"/>
  <c r="AS1228" i="1"/>
  <c r="AO1228" i="1"/>
  <c r="AW1228" i="1" s="1"/>
  <c r="AS1220" i="1"/>
  <c r="AO1220" i="1"/>
  <c r="AW1220" i="1" s="1"/>
  <c r="AS1212" i="1"/>
  <c r="AO1212" i="1"/>
  <c r="AW1212" i="1" s="1"/>
  <c r="AS1204" i="1"/>
  <c r="AO1204" i="1"/>
  <c r="AW1204" i="1" s="1"/>
  <c r="AS1196" i="1"/>
  <c r="AO1196" i="1"/>
  <c r="AW1196" i="1" s="1"/>
  <c r="AS1188" i="1"/>
  <c r="AO1188" i="1"/>
  <c r="AW1188" i="1" s="1"/>
  <c r="AS1180" i="1"/>
  <c r="AO1180" i="1"/>
  <c r="AW1180" i="1" s="1"/>
  <c r="AS1172" i="1"/>
  <c r="AO1172" i="1"/>
  <c r="AW1172" i="1" s="1"/>
  <c r="AS1164" i="1"/>
  <c r="AO1164" i="1"/>
  <c r="AW1164" i="1" s="1"/>
  <c r="AS1156" i="1"/>
  <c r="AO1156" i="1"/>
  <c r="AW1156" i="1" s="1"/>
  <c r="AS1148" i="1"/>
  <c r="AO1148" i="1"/>
  <c r="AW1148" i="1" s="1"/>
  <c r="AS1140" i="1"/>
  <c r="AO1140" i="1"/>
  <c r="AW1140" i="1" s="1"/>
  <c r="AS1132" i="1"/>
  <c r="AO1132" i="1"/>
  <c r="AW1132" i="1" s="1"/>
  <c r="AS1124" i="1"/>
  <c r="AO1124" i="1"/>
  <c r="AW1124" i="1" s="1"/>
  <c r="AS1116" i="1"/>
  <c r="AO1116" i="1"/>
  <c r="AW1116" i="1" s="1"/>
  <c r="AS1108" i="1"/>
  <c r="AO1108" i="1"/>
  <c r="AW1108" i="1" s="1"/>
  <c r="AS1100" i="1"/>
  <c r="AO1100" i="1"/>
  <c r="AW1100" i="1" s="1"/>
  <c r="AS1092" i="1"/>
  <c r="AO1092" i="1"/>
  <c r="AW1092" i="1" s="1"/>
  <c r="AS1084" i="1"/>
  <c r="AO1084" i="1"/>
  <c r="AW1084" i="1" s="1"/>
  <c r="AS1076" i="1"/>
  <c r="AO1076" i="1"/>
  <c r="AW1076" i="1" s="1"/>
  <c r="AS1068" i="1"/>
  <c r="AO1068" i="1"/>
  <c r="AW1068" i="1" s="1"/>
  <c r="AS1060" i="1"/>
  <c r="AO1060" i="1"/>
  <c r="AW1060" i="1" s="1"/>
  <c r="AS1052" i="1"/>
  <c r="AO1052" i="1"/>
  <c r="AW1052" i="1" s="1"/>
  <c r="AS1044" i="1"/>
  <c r="AO1044" i="1"/>
  <c r="AW1044" i="1" s="1"/>
  <c r="AS1036" i="1"/>
  <c r="AO1036" i="1"/>
  <c r="AW1036" i="1" s="1"/>
  <c r="AS1028" i="1"/>
  <c r="AO1028" i="1"/>
  <c r="AW1028" i="1" s="1"/>
  <c r="AS1020" i="1"/>
  <c r="AO1020" i="1"/>
  <c r="AW1020" i="1" s="1"/>
  <c r="AS1012" i="1"/>
  <c r="AO1012" i="1"/>
  <c r="AW1012" i="1" s="1"/>
  <c r="AS1004" i="1"/>
  <c r="AO1004" i="1"/>
  <c r="AW1004" i="1" s="1"/>
  <c r="AS996" i="1"/>
  <c r="AO996" i="1"/>
  <c r="AW996" i="1" s="1"/>
  <c r="AS988" i="1"/>
  <c r="AO988" i="1"/>
  <c r="AW988" i="1" s="1"/>
  <c r="AS980" i="1"/>
  <c r="AO980" i="1"/>
  <c r="AW980" i="1" s="1"/>
  <c r="AS972" i="1"/>
  <c r="AO972" i="1"/>
  <c r="AW972" i="1" s="1"/>
  <c r="AS964" i="1"/>
  <c r="AO964" i="1"/>
  <c r="AW964" i="1" s="1"/>
  <c r="AS956" i="1"/>
  <c r="AO956" i="1"/>
  <c r="AW956" i="1" s="1"/>
  <c r="AS948" i="1"/>
  <c r="AO948" i="1"/>
  <c r="AW948" i="1" s="1"/>
  <c r="AS940" i="1"/>
  <c r="AO940" i="1"/>
  <c r="AW940" i="1" s="1"/>
  <c r="AS932" i="1"/>
  <c r="AO932" i="1"/>
  <c r="AW932" i="1" s="1"/>
  <c r="AS924" i="1"/>
  <c r="AO924" i="1"/>
  <c r="AW924" i="1" s="1"/>
  <c r="AS916" i="1"/>
  <c r="AO916" i="1"/>
  <c r="AW916" i="1" s="1"/>
  <c r="AS908" i="1"/>
  <c r="AO908" i="1"/>
  <c r="AW908" i="1" s="1"/>
  <c r="AS900" i="1"/>
  <c r="AO900" i="1"/>
  <c r="AW900" i="1" s="1"/>
  <c r="AS892" i="1"/>
  <c r="AO892" i="1"/>
  <c r="AW892" i="1" s="1"/>
  <c r="AS884" i="1"/>
  <c r="AO884" i="1"/>
  <c r="AW884" i="1" s="1"/>
  <c r="AS876" i="1"/>
  <c r="AO876" i="1"/>
  <c r="AW876" i="1" s="1"/>
  <c r="AS868" i="1"/>
  <c r="AO868" i="1"/>
  <c r="AW868" i="1" s="1"/>
  <c r="AS860" i="1"/>
  <c r="AO860" i="1"/>
  <c r="AW860" i="1" s="1"/>
  <c r="AS852" i="1"/>
  <c r="AO852" i="1"/>
  <c r="AW852" i="1" s="1"/>
  <c r="AS844" i="1"/>
  <c r="AO844" i="1"/>
  <c r="AW844" i="1" s="1"/>
  <c r="AS836" i="1"/>
  <c r="AO836" i="1"/>
  <c r="AW836" i="1" s="1"/>
  <c r="AS828" i="1"/>
  <c r="AO828" i="1"/>
  <c r="AW828" i="1" s="1"/>
  <c r="AS820" i="1"/>
  <c r="AO820" i="1"/>
  <c r="AW820" i="1" s="1"/>
  <c r="AS812" i="1"/>
  <c r="AO812" i="1"/>
  <c r="AW812" i="1" s="1"/>
  <c r="AS804" i="1"/>
  <c r="AO804" i="1"/>
  <c r="AW804" i="1" s="1"/>
  <c r="AS796" i="1"/>
  <c r="AO796" i="1"/>
  <c r="AW796" i="1" s="1"/>
  <c r="AS788" i="1"/>
  <c r="AO788" i="1"/>
  <c r="AW788" i="1" s="1"/>
  <c r="AS780" i="1"/>
  <c r="AO780" i="1"/>
  <c r="AW780" i="1" s="1"/>
  <c r="AS772" i="1"/>
  <c r="AO772" i="1"/>
  <c r="AW772" i="1" s="1"/>
  <c r="AS764" i="1"/>
  <c r="AO764" i="1"/>
  <c r="AW764" i="1" s="1"/>
  <c r="AS756" i="1"/>
  <c r="AO756" i="1"/>
  <c r="AW756" i="1" s="1"/>
  <c r="AS748" i="1"/>
  <c r="AO748" i="1"/>
  <c r="AW748" i="1" s="1"/>
  <c r="AS740" i="1"/>
  <c r="AO740" i="1"/>
  <c r="AW740" i="1" s="1"/>
  <c r="AS732" i="1"/>
  <c r="AO732" i="1"/>
  <c r="AW732" i="1" s="1"/>
  <c r="AS724" i="1"/>
  <c r="AO724" i="1"/>
  <c r="AW724" i="1" s="1"/>
  <c r="AS716" i="1"/>
  <c r="AO716" i="1"/>
  <c r="AW716" i="1" s="1"/>
  <c r="AS708" i="1"/>
  <c r="AO708" i="1"/>
  <c r="AW708" i="1" s="1"/>
  <c r="AS700" i="1"/>
  <c r="AO700" i="1"/>
  <c r="AW700" i="1" s="1"/>
  <c r="AS692" i="1"/>
  <c r="AO692" i="1"/>
  <c r="AW692" i="1" s="1"/>
  <c r="AS684" i="1"/>
  <c r="AO684" i="1"/>
  <c r="AW684" i="1" s="1"/>
  <c r="AS676" i="1"/>
  <c r="AO676" i="1"/>
  <c r="AW676" i="1" s="1"/>
  <c r="AS668" i="1"/>
  <c r="AO668" i="1"/>
  <c r="AW668" i="1" s="1"/>
  <c r="AS660" i="1"/>
  <c r="AO660" i="1"/>
  <c r="AW660" i="1" s="1"/>
  <c r="AS652" i="1"/>
  <c r="AO652" i="1"/>
  <c r="AW652" i="1" s="1"/>
  <c r="AS644" i="1"/>
  <c r="AO644" i="1"/>
  <c r="AW644" i="1" s="1"/>
  <c r="AS636" i="1"/>
  <c r="AO636" i="1"/>
  <c r="AW636" i="1" s="1"/>
  <c r="AS628" i="1"/>
  <c r="AO628" i="1"/>
  <c r="AW628" i="1" s="1"/>
  <c r="AS620" i="1"/>
  <c r="AO620" i="1"/>
  <c r="AW620" i="1" s="1"/>
  <c r="AS612" i="1"/>
  <c r="AO612" i="1"/>
  <c r="AW612" i="1" s="1"/>
  <c r="AS604" i="1"/>
  <c r="AO604" i="1"/>
  <c r="AW604" i="1" s="1"/>
  <c r="AS596" i="1"/>
  <c r="AO596" i="1"/>
  <c r="AW596" i="1" s="1"/>
  <c r="AS588" i="1"/>
  <c r="AO588" i="1"/>
  <c r="AW588" i="1" s="1"/>
  <c r="AS580" i="1"/>
  <c r="AO580" i="1"/>
  <c r="AW580" i="1" s="1"/>
  <c r="AS572" i="1"/>
  <c r="AO572" i="1"/>
  <c r="AW572" i="1" s="1"/>
  <c r="AS564" i="1"/>
  <c r="AO564" i="1"/>
  <c r="AW564" i="1" s="1"/>
  <c r="AS556" i="1"/>
  <c r="AO556" i="1"/>
  <c r="AW556" i="1" s="1"/>
  <c r="AS548" i="1"/>
  <c r="AO548" i="1"/>
  <c r="AW548" i="1" s="1"/>
  <c r="AS540" i="1"/>
  <c r="AO540" i="1"/>
  <c r="AW540" i="1" s="1"/>
  <c r="AS532" i="1"/>
  <c r="AO532" i="1"/>
  <c r="AW532" i="1" s="1"/>
  <c r="AS524" i="1"/>
  <c r="AO524" i="1"/>
  <c r="AW524" i="1" s="1"/>
  <c r="AS516" i="1"/>
  <c r="AO516" i="1"/>
  <c r="AW516" i="1" s="1"/>
  <c r="AS508" i="1"/>
  <c r="AO508" i="1"/>
  <c r="AW508" i="1" s="1"/>
  <c r="AS500" i="1"/>
  <c r="AO500" i="1"/>
  <c r="AW500" i="1" s="1"/>
  <c r="AS492" i="1"/>
  <c r="AO492" i="1"/>
  <c r="AW492" i="1" s="1"/>
  <c r="AS484" i="1"/>
  <c r="AO484" i="1"/>
  <c r="AW484" i="1" s="1"/>
  <c r="AS476" i="1"/>
  <c r="AO476" i="1"/>
  <c r="AW476" i="1" s="1"/>
  <c r="AS468" i="1"/>
  <c r="AO468" i="1"/>
  <c r="AW468" i="1" s="1"/>
  <c r="AS460" i="1"/>
  <c r="AO460" i="1"/>
  <c r="AW460" i="1" s="1"/>
  <c r="AS452" i="1"/>
  <c r="AO452" i="1"/>
  <c r="AW452" i="1" s="1"/>
  <c r="AS444" i="1"/>
  <c r="AO444" i="1"/>
  <c r="AW444" i="1" s="1"/>
  <c r="AS436" i="1"/>
  <c r="AO436" i="1"/>
  <c r="AW436" i="1" s="1"/>
  <c r="AS428" i="1"/>
  <c r="AO428" i="1"/>
  <c r="AW428" i="1" s="1"/>
  <c r="AS420" i="1"/>
  <c r="AO420" i="1"/>
  <c r="AW420" i="1" s="1"/>
  <c r="AS412" i="1"/>
  <c r="AO412" i="1"/>
  <c r="AW412" i="1" s="1"/>
  <c r="AS404" i="1"/>
  <c r="AO404" i="1"/>
  <c r="AW404" i="1" s="1"/>
  <c r="AS396" i="1"/>
  <c r="AO396" i="1"/>
  <c r="AW396" i="1" s="1"/>
  <c r="AS388" i="1"/>
  <c r="AO388" i="1"/>
  <c r="AW388" i="1" s="1"/>
  <c r="AS380" i="1"/>
  <c r="AO380" i="1"/>
  <c r="AW380" i="1" s="1"/>
  <c r="AS372" i="1"/>
  <c r="AO372" i="1"/>
  <c r="AW372" i="1" s="1"/>
  <c r="AS364" i="1"/>
  <c r="AO364" i="1"/>
  <c r="AW364" i="1" s="1"/>
  <c r="AS356" i="1"/>
  <c r="AO356" i="1"/>
  <c r="AW356" i="1" s="1"/>
  <c r="AS348" i="1"/>
  <c r="AO348" i="1"/>
  <c r="AW348" i="1" s="1"/>
  <c r="AS340" i="1"/>
  <c r="AO340" i="1"/>
  <c r="AW340" i="1" s="1"/>
  <c r="AS332" i="1"/>
  <c r="AO332" i="1"/>
  <c r="AW332" i="1" s="1"/>
  <c r="AS324" i="1"/>
  <c r="AO324" i="1"/>
  <c r="AW324" i="1" s="1"/>
  <c r="AS316" i="1"/>
  <c r="AO316" i="1"/>
  <c r="AW316" i="1" s="1"/>
  <c r="AS308" i="1"/>
  <c r="AO308" i="1"/>
  <c r="AW308" i="1" s="1"/>
  <c r="AS300" i="1"/>
  <c r="AO300" i="1"/>
  <c r="AW300" i="1" s="1"/>
  <c r="AS292" i="1"/>
  <c r="AO292" i="1"/>
  <c r="AW292" i="1" s="1"/>
  <c r="AS284" i="1"/>
  <c r="AO284" i="1"/>
  <c r="AW284" i="1" s="1"/>
  <c r="AS276" i="1"/>
  <c r="AO276" i="1"/>
  <c r="AW276" i="1" s="1"/>
  <c r="AS268" i="1"/>
  <c r="AO268" i="1"/>
  <c r="AW268" i="1" s="1"/>
  <c r="AS260" i="1"/>
  <c r="AO260" i="1"/>
  <c r="AW260" i="1" s="1"/>
  <c r="AS252" i="1"/>
  <c r="AO252" i="1"/>
  <c r="AW252" i="1" s="1"/>
  <c r="AS244" i="1"/>
  <c r="AO244" i="1"/>
  <c r="AW244" i="1" s="1"/>
  <c r="AS236" i="1"/>
  <c r="AO236" i="1"/>
  <c r="AW236" i="1" s="1"/>
  <c r="AS228" i="1"/>
  <c r="AO228" i="1"/>
  <c r="AW228" i="1" s="1"/>
  <c r="AS220" i="1"/>
  <c r="AO220" i="1"/>
  <c r="AW220" i="1" s="1"/>
  <c r="AS212" i="1"/>
  <c r="AO212" i="1"/>
  <c r="AW212" i="1" s="1"/>
  <c r="AS204" i="1"/>
  <c r="AO204" i="1"/>
  <c r="AW204" i="1" s="1"/>
  <c r="AS196" i="1"/>
  <c r="AO196" i="1"/>
  <c r="AW196" i="1" s="1"/>
  <c r="AS188" i="1"/>
  <c r="AO188" i="1"/>
  <c r="AW188" i="1" s="1"/>
  <c r="AS180" i="1"/>
  <c r="AO180" i="1"/>
  <c r="AW180" i="1" s="1"/>
  <c r="AS172" i="1"/>
  <c r="AO172" i="1"/>
  <c r="AW172" i="1" s="1"/>
  <c r="AS164" i="1"/>
  <c r="AO164" i="1"/>
  <c r="AW164" i="1" s="1"/>
  <c r="AS156" i="1"/>
  <c r="AO156" i="1"/>
  <c r="AW156" i="1" s="1"/>
  <c r="AS148" i="1"/>
  <c r="AO148" i="1"/>
  <c r="AW148" i="1" s="1"/>
  <c r="AS140" i="1"/>
  <c r="AO140" i="1"/>
  <c r="AW140" i="1" s="1"/>
  <c r="AS132" i="1"/>
  <c r="AO132" i="1"/>
  <c r="AW132" i="1" s="1"/>
  <c r="AS124" i="1"/>
  <c r="AO124" i="1"/>
  <c r="AW124" i="1" s="1"/>
  <c r="AS116" i="1"/>
  <c r="AO116" i="1"/>
  <c r="AW116" i="1" s="1"/>
  <c r="AS108" i="1"/>
  <c r="AO108" i="1"/>
  <c r="AW108" i="1" s="1"/>
  <c r="AS100" i="1"/>
  <c r="AO100" i="1"/>
  <c r="AW100" i="1" s="1"/>
  <c r="AS92" i="1"/>
  <c r="AO92" i="1"/>
  <c r="AW92" i="1" s="1"/>
  <c r="AS84" i="1"/>
  <c r="AO84" i="1"/>
  <c r="AW84" i="1" s="1"/>
  <c r="AS76" i="1"/>
  <c r="AO76" i="1"/>
  <c r="AW76" i="1" s="1"/>
  <c r="AS68" i="1"/>
  <c r="AO68" i="1"/>
  <c r="AW68" i="1" s="1"/>
  <c r="AS60" i="1"/>
  <c r="AO60" i="1"/>
  <c r="AW60" i="1" s="1"/>
  <c r="AS52" i="1"/>
  <c r="AO52" i="1"/>
  <c r="AW52" i="1" s="1"/>
  <c r="AS44" i="1"/>
  <c r="AO44" i="1"/>
  <c r="AW44" i="1" s="1"/>
  <c r="AS36" i="1"/>
  <c r="AO36" i="1"/>
  <c r="AW36" i="1" s="1"/>
  <c r="AS28" i="1"/>
  <c r="AO28" i="1"/>
  <c r="AW28" i="1" s="1"/>
  <c r="AS20" i="1"/>
  <c r="AO20" i="1"/>
  <c r="AW20" i="1" s="1"/>
  <c r="AS12" i="1"/>
  <c r="AO12" i="1"/>
  <c r="AW12" i="1" s="1"/>
  <c r="AS1288" i="1"/>
  <c r="AO1288" i="1"/>
  <c r="AW1288" i="1" s="1"/>
  <c r="AS1287" i="1"/>
  <c r="AO1287" i="1"/>
  <c r="AW1287" i="1" s="1"/>
  <c r="AS1279" i="1"/>
  <c r="AO1279" i="1"/>
  <c r="AW1279" i="1" s="1"/>
  <c r="AS1271" i="1"/>
  <c r="AO1271" i="1"/>
  <c r="AW1271" i="1" s="1"/>
  <c r="AS1263" i="1"/>
  <c r="AO1263" i="1"/>
  <c r="AW1263" i="1" s="1"/>
  <c r="AS1255" i="1"/>
  <c r="AO1255" i="1"/>
  <c r="AW1255" i="1" s="1"/>
  <c r="AS1247" i="1"/>
  <c r="AO1247" i="1"/>
  <c r="AW1247" i="1" s="1"/>
  <c r="AS1239" i="1"/>
  <c r="AO1239" i="1"/>
  <c r="AW1239" i="1" s="1"/>
  <c r="AS1231" i="1"/>
  <c r="AO1231" i="1"/>
  <c r="AW1231" i="1" s="1"/>
  <c r="AS1223" i="1"/>
  <c r="AO1223" i="1"/>
  <c r="AW1223" i="1" s="1"/>
  <c r="AS1215" i="1"/>
  <c r="AO1215" i="1"/>
  <c r="AW1215" i="1" s="1"/>
  <c r="AS1207" i="1"/>
  <c r="AO1207" i="1"/>
  <c r="AW1207" i="1" s="1"/>
  <c r="AS1199" i="1"/>
  <c r="AO1199" i="1"/>
  <c r="AW1199" i="1" s="1"/>
  <c r="AS1191" i="1"/>
  <c r="AO1191" i="1"/>
  <c r="AW1191" i="1" s="1"/>
  <c r="AS1183" i="1"/>
  <c r="AO1183" i="1"/>
  <c r="AW1183" i="1" s="1"/>
  <c r="AS1175" i="1"/>
  <c r="AO1175" i="1"/>
  <c r="AW1175" i="1" s="1"/>
  <c r="AS1167" i="1"/>
  <c r="AO1167" i="1"/>
  <c r="AW1167" i="1" s="1"/>
  <c r="AS1159" i="1"/>
  <c r="AO1159" i="1"/>
  <c r="AW1159" i="1" s="1"/>
  <c r="AS1151" i="1"/>
  <c r="AO1151" i="1"/>
  <c r="AW1151" i="1" s="1"/>
  <c r="AS1143" i="1"/>
  <c r="AO1143" i="1"/>
  <c r="AW1143" i="1" s="1"/>
  <c r="AS1135" i="1"/>
  <c r="AO1135" i="1"/>
  <c r="AW1135" i="1" s="1"/>
  <c r="AS1127" i="1"/>
  <c r="AO1127" i="1"/>
  <c r="AW1127" i="1" s="1"/>
  <c r="AS1119" i="1"/>
  <c r="AO1119" i="1"/>
  <c r="AW1119" i="1" s="1"/>
  <c r="AS1111" i="1"/>
  <c r="AO1111" i="1"/>
  <c r="AW1111" i="1" s="1"/>
  <c r="AS1103" i="1"/>
  <c r="AO1103" i="1"/>
  <c r="AW1103" i="1" s="1"/>
  <c r="AS1095" i="1"/>
  <c r="AO1095" i="1"/>
  <c r="AW1095" i="1" s="1"/>
  <c r="AS1087" i="1"/>
  <c r="AO1087" i="1"/>
  <c r="AW1087" i="1" s="1"/>
  <c r="AS1079" i="1"/>
  <c r="AO1079" i="1"/>
  <c r="AW1079" i="1" s="1"/>
  <c r="AS1071" i="1"/>
  <c r="AO1071" i="1"/>
  <c r="AW1071" i="1" s="1"/>
  <c r="AS1063" i="1"/>
  <c r="AO1063" i="1"/>
  <c r="AW1063" i="1" s="1"/>
  <c r="AS1055" i="1"/>
  <c r="AO1055" i="1"/>
  <c r="AW1055" i="1" s="1"/>
  <c r="AS1047" i="1"/>
  <c r="AO1047" i="1"/>
  <c r="AW1047" i="1" s="1"/>
  <c r="AS1039" i="1"/>
  <c r="AO1039" i="1"/>
  <c r="AW1039" i="1" s="1"/>
  <c r="AS1031" i="1"/>
  <c r="AO1031" i="1"/>
  <c r="AW1031" i="1" s="1"/>
  <c r="AS1023" i="1"/>
  <c r="AO1023" i="1"/>
  <c r="AW1023" i="1" s="1"/>
  <c r="AS1015" i="1"/>
  <c r="AO1015" i="1"/>
  <c r="AW1015" i="1" s="1"/>
  <c r="AS1007" i="1"/>
  <c r="AO1007" i="1"/>
  <c r="AW1007" i="1" s="1"/>
  <c r="AS999" i="1"/>
  <c r="AO999" i="1"/>
  <c r="AW999" i="1" s="1"/>
  <c r="AS991" i="1"/>
  <c r="AO991" i="1"/>
  <c r="AW991" i="1" s="1"/>
  <c r="AS983" i="1"/>
  <c r="AO983" i="1"/>
  <c r="AW983" i="1" s="1"/>
  <c r="AS975" i="1"/>
  <c r="AO975" i="1"/>
  <c r="AW975" i="1" s="1"/>
  <c r="AS967" i="1"/>
  <c r="AO967" i="1"/>
  <c r="AW967" i="1" s="1"/>
  <c r="AS959" i="1"/>
  <c r="AO959" i="1"/>
  <c r="AW959" i="1" s="1"/>
  <c r="AS951" i="1"/>
  <c r="AO951" i="1"/>
  <c r="AW951" i="1" s="1"/>
  <c r="AS943" i="1"/>
  <c r="AO943" i="1"/>
  <c r="AW943" i="1" s="1"/>
  <c r="AS935" i="1"/>
  <c r="AO935" i="1"/>
  <c r="AW935" i="1" s="1"/>
  <c r="AS927" i="1"/>
  <c r="AO927" i="1"/>
  <c r="AW927" i="1" s="1"/>
  <c r="AS919" i="1"/>
  <c r="AO919" i="1"/>
  <c r="AW919" i="1" s="1"/>
  <c r="AS911" i="1"/>
  <c r="AO911" i="1"/>
  <c r="AW911" i="1" s="1"/>
  <c r="AS903" i="1"/>
  <c r="AO903" i="1"/>
  <c r="AW903" i="1" s="1"/>
  <c r="AS895" i="1"/>
  <c r="AO895" i="1"/>
  <c r="AW895" i="1" s="1"/>
  <c r="AS887" i="1"/>
  <c r="AO887" i="1"/>
  <c r="AW887" i="1" s="1"/>
  <c r="AS879" i="1"/>
  <c r="AO879" i="1"/>
  <c r="AW879" i="1" s="1"/>
  <c r="AS871" i="1"/>
  <c r="AO871" i="1"/>
  <c r="AW871" i="1" s="1"/>
  <c r="AS863" i="1"/>
  <c r="AO863" i="1"/>
  <c r="AW863" i="1" s="1"/>
  <c r="AS855" i="1"/>
  <c r="AO855" i="1"/>
  <c r="AW855" i="1" s="1"/>
  <c r="AS847" i="1"/>
  <c r="AO847" i="1"/>
  <c r="AW847" i="1" s="1"/>
  <c r="AS839" i="1"/>
  <c r="AO839" i="1"/>
  <c r="AW839" i="1" s="1"/>
  <c r="AS831" i="1"/>
  <c r="AO831" i="1"/>
  <c r="AW831" i="1" s="1"/>
  <c r="AS823" i="1"/>
  <c r="AO823" i="1"/>
  <c r="AW823" i="1" s="1"/>
  <c r="AS815" i="1"/>
  <c r="AO815" i="1"/>
  <c r="AW815" i="1" s="1"/>
  <c r="AS807" i="1"/>
  <c r="AO807" i="1"/>
  <c r="AW807" i="1" s="1"/>
  <c r="AS799" i="1"/>
  <c r="AO799" i="1"/>
  <c r="AW799" i="1" s="1"/>
  <c r="AS791" i="1"/>
  <c r="AO791" i="1"/>
  <c r="AW791" i="1" s="1"/>
  <c r="AS783" i="1"/>
  <c r="AO783" i="1"/>
  <c r="AW783" i="1" s="1"/>
  <c r="AS775" i="1"/>
  <c r="AO775" i="1"/>
  <c r="AW775" i="1" s="1"/>
  <c r="AS767" i="1"/>
  <c r="AO767" i="1"/>
  <c r="AW767" i="1" s="1"/>
  <c r="AS759" i="1"/>
  <c r="AO759" i="1"/>
  <c r="AW759" i="1" s="1"/>
  <c r="AS751" i="1"/>
  <c r="AO751" i="1"/>
  <c r="AW751" i="1" s="1"/>
  <c r="AS743" i="1"/>
  <c r="AO743" i="1"/>
  <c r="AW743" i="1" s="1"/>
  <c r="AS735" i="1"/>
  <c r="AO735" i="1"/>
  <c r="AW735" i="1" s="1"/>
  <c r="AS727" i="1"/>
  <c r="AO727" i="1"/>
  <c r="AW727" i="1" s="1"/>
  <c r="AS719" i="1"/>
  <c r="AO719" i="1"/>
  <c r="AW719" i="1" s="1"/>
  <c r="AS711" i="1"/>
  <c r="AO711" i="1"/>
  <c r="AW711" i="1" s="1"/>
  <c r="AS703" i="1"/>
  <c r="AO703" i="1"/>
  <c r="AW703" i="1" s="1"/>
  <c r="AS695" i="1"/>
  <c r="AO695" i="1"/>
  <c r="AW695" i="1" s="1"/>
  <c r="AS687" i="1"/>
  <c r="AO687" i="1"/>
  <c r="AW687" i="1" s="1"/>
  <c r="AS679" i="1"/>
  <c r="AO679" i="1"/>
  <c r="AW679" i="1" s="1"/>
  <c r="AS671" i="1"/>
  <c r="AO671" i="1"/>
  <c r="AW671" i="1" s="1"/>
  <c r="AS663" i="1"/>
  <c r="AO663" i="1"/>
  <c r="AW663" i="1" s="1"/>
  <c r="AS655" i="1"/>
  <c r="AO655" i="1"/>
  <c r="AW655" i="1" s="1"/>
  <c r="AS647" i="1"/>
  <c r="AO647" i="1"/>
  <c r="AW647" i="1" s="1"/>
  <c r="AS639" i="1"/>
  <c r="AO639" i="1"/>
  <c r="AW639" i="1" s="1"/>
  <c r="AS631" i="1"/>
  <c r="AO631" i="1"/>
  <c r="AW631" i="1" s="1"/>
  <c r="AS623" i="1"/>
  <c r="AO623" i="1"/>
  <c r="AW623" i="1" s="1"/>
  <c r="AS615" i="1"/>
  <c r="AO615" i="1"/>
  <c r="AW615" i="1" s="1"/>
  <c r="AS607" i="1"/>
  <c r="AO607" i="1"/>
  <c r="AW607" i="1" s="1"/>
  <c r="AS599" i="1"/>
  <c r="AO599" i="1"/>
  <c r="AW599" i="1" s="1"/>
  <c r="AS591" i="1"/>
  <c r="AO591" i="1"/>
  <c r="AW591" i="1" s="1"/>
  <c r="AS583" i="1"/>
  <c r="AO583" i="1"/>
  <c r="AW583" i="1" s="1"/>
  <c r="AS575" i="1"/>
  <c r="AO575" i="1"/>
  <c r="AW575" i="1" s="1"/>
  <c r="AS567" i="1"/>
  <c r="AO567" i="1"/>
  <c r="AW567" i="1" s="1"/>
  <c r="AS559" i="1"/>
  <c r="AO559" i="1"/>
  <c r="AW559" i="1" s="1"/>
  <c r="AS551" i="1"/>
  <c r="AO551" i="1"/>
  <c r="AW551" i="1" s="1"/>
  <c r="AS543" i="1"/>
  <c r="AO543" i="1"/>
  <c r="AW543" i="1" s="1"/>
  <c r="AS535" i="1"/>
  <c r="AO535" i="1"/>
  <c r="AW535" i="1" s="1"/>
  <c r="AS527" i="1"/>
  <c r="AO527" i="1"/>
  <c r="AW527" i="1" s="1"/>
  <c r="AS519" i="1"/>
  <c r="AO519" i="1"/>
  <c r="AW519" i="1" s="1"/>
  <c r="AS511" i="1"/>
  <c r="AO511" i="1"/>
  <c r="AW511" i="1" s="1"/>
  <c r="AS503" i="1"/>
  <c r="AO503" i="1"/>
  <c r="AW503" i="1" s="1"/>
  <c r="AS495" i="1"/>
  <c r="AO495" i="1"/>
  <c r="AW495" i="1" s="1"/>
  <c r="AS487" i="1"/>
  <c r="AO487" i="1"/>
  <c r="AW487" i="1" s="1"/>
  <c r="AS479" i="1"/>
  <c r="AO479" i="1"/>
  <c r="AW479" i="1" s="1"/>
  <c r="AS471" i="1"/>
  <c r="AO471" i="1"/>
  <c r="AW471" i="1" s="1"/>
  <c r="AS463" i="1"/>
  <c r="AO463" i="1"/>
  <c r="AW463" i="1" s="1"/>
  <c r="AS455" i="1"/>
  <c r="AO455" i="1"/>
  <c r="AW455" i="1" s="1"/>
  <c r="AS447" i="1"/>
  <c r="AO447" i="1"/>
  <c r="AW447" i="1" s="1"/>
  <c r="AS439" i="1"/>
  <c r="AO439" i="1"/>
  <c r="AW439" i="1" s="1"/>
  <c r="AS431" i="1"/>
  <c r="AO431" i="1"/>
  <c r="AW431" i="1" s="1"/>
  <c r="AS423" i="1"/>
  <c r="AO423" i="1"/>
  <c r="AW423" i="1" s="1"/>
  <c r="AS415" i="1"/>
  <c r="AO415" i="1"/>
  <c r="AW415" i="1" s="1"/>
  <c r="AS407" i="1"/>
  <c r="AO407" i="1"/>
  <c r="AW407" i="1" s="1"/>
  <c r="AS399" i="1"/>
  <c r="AO399" i="1"/>
  <c r="AW399" i="1" s="1"/>
  <c r="AS391" i="1"/>
  <c r="AO391" i="1"/>
  <c r="AW391" i="1" s="1"/>
  <c r="AS383" i="1"/>
  <c r="AO383" i="1"/>
  <c r="AW383" i="1" s="1"/>
  <c r="AS375" i="1"/>
  <c r="AO375" i="1"/>
  <c r="AW375" i="1" s="1"/>
  <c r="AS367" i="1"/>
  <c r="AO367" i="1"/>
  <c r="AW367" i="1" s="1"/>
  <c r="AS359" i="1"/>
  <c r="AO359" i="1"/>
  <c r="AW359" i="1" s="1"/>
  <c r="AS351" i="1"/>
  <c r="AO351" i="1"/>
  <c r="AW351" i="1" s="1"/>
  <c r="AS343" i="1"/>
  <c r="AO343" i="1"/>
  <c r="AW343" i="1" s="1"/>
  <c r="AS335" i="1"/>
  <c r="AO335" i="1"/>
  <c r="AW335" i="1" s="1"/>
  <c r="AS327" i="1"/>
  <c r="AO327" i="1"/>
  <c r="AW327" i="1" s="1"/>
  <c r="AS319" i="1"/>
  <c r="AO319" i="1"/>
  <c r="AW319" i="1" s="1"/>
  <c r="AS311" i="1"/>
  <c r="AO311" i="1"/>
  <c r="AW311" i="1" s="1"/>
  <c r="AS303" i="1"/>
  <c r="AO303" i="1"/>
  <c r="AW303" i="1" s="1"/>
  <c r="AS295" i="1"/>
  <c r="AO295" i="1"/>
  <c r="AW295" i="1" s="1"/>
  <c r="AS287" i="1"/>
  <c r="AO287" i="1"/>
  <c r="AW287" i="1" s="1"/>
  <c r="AS279" i="1"/>
  <c r="AO279" i="1"/>
  <c r="AW279" i="1" s="1"/>
  <c r="AS271" i="1"/>
  <c r="AO271" i="1"/>
  <c r="AW271" i="1" s="1"/>
  <c r="AS263" i="1"/>
  <c r="AO263" i="1"/>
  <c r="AW263" i="1" s="1"/>
  <c r="AS255" i="1"/>
  <c r="AO255" i="1"/>
  <c r="AW255" i="1" s="1"/>
  <c r="AS247" i="1"/>
  <c r="AO247" i="1"/>
  <c r="AW247" i="1" s="1"/>
  <c r="AS239" i="1"/>
  <c r="AO239" i="1"/>
  <c r="AW239" i="1" s="1"/>
  <c r="AS231" i="1"/>
  <c r="AO231" i="1"/>
  <c r="AW231" i="1" s="1"/>
  <c r="AS223" i="1"/>
  <c r="AO223" i="1"/>
  <c r="AW223" i="1" s="1"/>
  <c r="AS215" i="1"/>
  <c r="AO215" i="1"/>
  <c r="AW215" i="1" s="1"/>
  <c r="AS207" i="1"/>
  <c r="AO207" i="1"/>
  <c r="AW207" i="1" s="1"/>
  <c r="AS199" i="1"/>
  <c r="AO199" i="1"/>
  <c r="AW199" i="1" s="1"/>
  <c r="AS191" i="1"/>
  <c r="AO191" i="1"/>
  <c r="AW191" i="1" s="1"/>
  <c r="AS183" i="1"/>
  <c r="AO183" i="1"/>
  <c r="AW183" i="1" s="1"/>
  <c r="AS175" i="1"/>
  <c r="AO175" i="1"/>
  <c r="AW175" i="1" s="1"/>
  <c r="AS167" i="1"/>
  <c r="AO167" i="1"/>
  <c r="AW167" i="1" s="1"/>
  <c r="AS159" i="1"/>
  <c r="AO159" i="1"/>
  <c r="AW159" i="1" s="1"/>
  <c r="AS151" i="1"/>
  <c r="AO151" i="1"/>
  <c r="AW151" i="1" s="1"/>
  <c r="AS143" i="1"/>
  <c r="AO143" i="1"/>
  <c r="AW143" i="1" s="1"/>
  <c r="AS135" i="1"/>
  <c r="AO135" i="1"/>
  <c r="AW135" i="1" s="1"/>
  <c r="AS127" i="1"/>
  <c r="AO127" i="1"/>
  <c r="AW127" i="1" s="1"/>
  <c r="AS119" i="1"/>
  <c r="AO119" i="1"/>
  <c r="AW119" i="1" s="1"/>
  <c r="AS111" i="1"/>
  <c r="AO111" i="1"/>
  <c r="AW111" i="1" s="1"/>
  <c r="AS103" i="1"/>
  <c r="AO103" i="1"/>
  <c r="AW103" i="1" s="1"/>
  <c r="AS95" i="1"/>
  <c r="AO95" i="1"/>
  <c r="AW95" i="1" s="1"/>
  <c r="AS87" i="1"/>
  <c r="AO87" i="1"/>
  <c r="AW87" i="1" s="1"/>
  <c r="AS79" i="1"/>
  <c r="AO79" i="1"/>
  <c r="AW79" i="1" s="1"/>
  <c r="AS71" i="1"/>
  <c r="AO71" i="1"/>
  <c r="AW71" i="1" s="1"/>
  <c r="AS63" i="1"/>
  <c r="AO63" i="1"/>
  <c r="AW63" i="1" s="1"/>
  <c r="AS55" i="1"/>
  <c r="AO55" i="1"/>
  <c r="AW55" i="1" s="1"/>
  <c r="AS47" i="1"/>
  <c r="AO47" i="1"/>
  <c r="AW47" i="1" s="1"/>
  <c r="AS39" i="1"/>
  <c r="AO39" i="1"/>
  <c r="AW39" i="1" s="1"/>
  <c r="AS31" i="1"/>
  <c r="AO31" i="1"/>
  <c r="AW31" i="1" s="1"/>
  <c r="AS23" i="1"/>
  <c r="AO23" i="1"/>
  <c r="AW23" i="1" s="1"/>
  <c r="AS15" i="1"/>
  <c r="AO15" i="1"/>
  <c r="AW15" i="1" s="1"/>
  <c r="AS7" i="1"/>
  <c r="AO7" i="1"/>
  <c r="AW7" i="1" s="1"/>
  <c r="AY8" i="1"/>
  <c r="AZ7" i="1"/>
  <c r="AS1286" i="1"/>
  <c r="AO1286" i="1"/>
  <c r="AW1286" i="1" s="1"/>
  <c r="AS1278" i="1"/>
  <c r="AO1278" i="1"/>
  <c r="AW1278" i="1" s="1"/>
  <c r="AS1270" i="1"/>
  <c r="AO1270" i="1"/>
  <c r="AW1270" i="1" s="1"/>
  <c r="AS1262" i="1"/>
  <c r="AO1262" i="1"/>
  <c r="AW1262" i="1" s="1"/>
  <c r="AS1254" i="1"/>
  <c r="AO1254" i="1"/>
  <c r="AW1254" i="1" s="1"/>
  <c r="AS1246" i="1"/>
  <c r="AO1246" i="1"/>
  <c r="AW1246" i="1" s="1"/>
  <c r="AS1238" i="1"/>
  <c r="AO1238" i="1"/>
  <c r="AW1238" i="1" s="1"/>
  <c r="AS1230" i="1"/>
  <c r="AO1230" i="1"/>
  <c r="AW1230" i="1" s="1"/>
  <c r="AS1222" i="1"/>
  <c r="AO1222" i="1"/>
  <c r="AW1222" i="1" s="1"/>
  <c r="AS1214" i="1"/>
  <c r="AO1214" i="1"/>
  <c r="AW1214" i="1" s="1"/>
  <c r="AS1206" i="1"/>
  <c r="AO1206" i="1"/>
  <c r="AW1206" i="1" s="1"/>
  <c r="AS1198" i="1"/>
  <c r="AO1198" i="1"/>
  <c r="AW1198" i="1" s="1"/>
  <c r="AS1190" i="1"/>
  <c r="AO1190" i="1"/>
  <c r="AW1190" i="1" s="1"/>
  <c r="AS1182" i="1"/>
  <c r="AO1182" i="1"/>
  <c r="AW1182" i="1" s="1"/>
  <c r="AS1174" i="1"/>
  <c r="AO1174" i="1"/>
  <c r="AW1174" i="1" s="1"/>
  <c r="AS1166" i="1"/>
  <c r="AO1166" i="1"/>
  <c r="AW1166" i="1" s="1"/>
  <c r="AS1158" i="1"/>
  <c r="AO1158" i="1"/>
  <c r="AW1158" i="1" s="1"/>
  <c r="AS1150" i="1"/>
  <c r="AO1150" i="1"/>
  <c r="AW1150" i="1" s="1"/>
  <c r="AS1142" i="1"/>
  <c r="AO1142" i="1"/>
  <c r="AW1142" i="1" s="1"/>
  <c r="AS1134" i="1"/>
  <c r="AO1134" i="1"/>
  <c r="AW1134" i="1" s="1"/>
  <c r="AS1126" i="1"/>
  <c r="AO1126" i="1"/>
  <c r="AW1126" i="1" s="1"/>
  <c r="AS1118" i="1"/>
  <c r="AO1118" i="1"/>
  <c r="AW1118" i="1" s="1"/>
  <c r="AS1110" i="1"/>
  <c r="AO1110" i="1"/>
  <c r="AW1110" i="1" s="1"/>
  <c r="AS1102" i="1"/>
  <c r="AO1102" i="1"/>
  <c r="AW1102" i="1" s="1"/>
  <c r="AS1094" i="1"/>
  <c r="AO1094" i="1"/>
  <c r="AW1094" i="1" s="1"/>
  <c r="AS1086" i="1"/>
  <c r="AO1086" i="1"/>
  <c r="AW1086" i="1" s="1"/>
  <c r="AS1078" i="1"/>
  <c r="AO1078" i="1"/>
  <c r="AW1078" i="1" s="1"/>
  <c r="AS1070" i="1"/>
  <c r="AO1070" i="1"/>
  <c r="AW1070" i="1" s="1"/>
  <c r="AS1062" i="1"/>
  <c r="AO1062" i="1"/>
  <c r="AW1062" i="1" s="1"/>
  <c r="AS1054" i="1"/>
  <c r="AO1054" i="1"/>
  <c r="AW1054" i="1" s="1"/>
  <c r="AS1046" i="1"/>
  <c r="AO1046" i="1"/>
  <c r="AW1046" i="1" s="1"/>
  <c r="AS1038" i="1"/>
  <c r="AO1038" i="1"/>
  <c r="AW1038" i="1" s="1"/>
  <c r="AS1030" i="1"/>
  <c r="AO1030" i="1"/>
  <c r="AW1030" i="1" s="1"/>
  <c r="AS1022" i="1"/>
  <c r="AO1022" i="1"/>
  <c r="AW1022" i="1" s="1"/>
  <c r="AS1014" i="1"/>
  <c r="AO1014" i="1"/>
  <c r="AW1014" i="1" s="1"/>
  <c r="AS1006" i="1"/>
  <c r="AO1006" i="1"/>
  <c r="AW1006" i="1" s="1"/>
  <c r="AS998" i="1"/>
  <c r="AO998" i="1"/>
  <c r="AW998" i="1" s="1"/>
  <c r="AS990" i="1"/>
  <c r="AO990" i="1"/>
  <c r="AW990" i="1" s="1"/>
  <c r="AS982" i="1"/>
  <c r="AO982" i="1"/>
  <c r="AW982" i="1" s="1"/>
  <c r="AS974" i="1"/>
  <c r="AO974" i="1"/>
  <c r="AW974" i="1" s="1"/>
  <c r="AS966" i="1"/>
  <c r="AO966" i="1"/>
  <c r="AW966" i="1" s="1"/>
  <c r="AS958" i="1"/>
  <c r="AO958" i="1"/>
  <c r="AW958" i="1" s="1"/>
  <c r="AS950" i="1"/>
  <c r="AO950" i="1"/>
  <c r="AW950" i="1" s="1"/>
  <c r="AS942" i="1"/>
  <c r="AO942" i="1"/>
  <c r="AW942" i="1" s="1"/>
  <c r="AS934" i="1"/>
  <c r="AO934" i="1"/>
  <c r="AW934" i="1" s="1"/>
  <c r="AS926" i="1"/>
  <c r="AO926" i="1"/>
  <c r="AW926" i="1" s="1"/>
  <c r="AS918" i="1"/>
  <c r="AO918" i="1"/>
  <c r="AW918" i="1" s="1"/>
  <c r="AS910" i="1"/>
  <c r="AO910" i="1"/>
  <c r="AW910" i="1" s="1"/>
  <c r="AS902" i="1"/>
  <c r="AO902" i="1"/>
  <c r="AW902" i="1" s="1"/>
  <c r="AS894" i="1"/>
  <c r="AO894" i="1"/>
  <c r="AW894" i="1" s="1"/>
  <c r="AS886" i="1"/>
  <c r="AO886" i="1"/>
  <c r="AW886" i="1" s="1"/>
  <c r="AS878" i="1"/>
  <c r="AO878" i="1"/>
  <c r="AW878" i="1" s="1"/>
  <c r="AS870" i="1"/>
  <c r="AO870" i="1"/>
  <c r="AW870" i="1" s="1"/>
  <c r="AS862" i="1"/>
  <c r="AO862" i="1"/>
  <c r="AW862" i="1" s="1"/>
  <c r="AS854" i="1"/>
  <c r="AO854" i="1"/>
  <c r="AW854" i="1" s="1"/>
  <c r="AS846" i="1"/>
  <c r="AO846" i="1"/>
  <c r="AW846" i="1" s="1"/>
  <c r="AS838" i="1"/>
  <c r="AO838" i="1"/>
  <c r="AW838" i="1" s="1"/>
  <c r="AS830" i="1"/>
  <c r="AO830" i="1"/>
  <c r="AW830" i="1" s="1"/>
  <c r="AS822" i="1"/>
  <c r="AO822" i="1"/>
  <c r="AW822" i="1" s="1"/>
  <c r="AS814" i="1"/>
  <c r="AO814" i="1"/>
  <c r="AW814" i="1" s="1"/>
  <c r="AS806" i="1"/>
  <c r="AO806" i="1"/>
  <c r="AW806" i="1" s="1"/>
  <c r="AS798" i="1"/>
  <c r="AO798" i="1"/>
  <c r="AW798" i="1" s="1"/>
  <c r="AS790" i="1"/>
  <c r="AO790" i="1"/>
  <c r="AW790" i="1" s="1"/>
  <c r="AS782" i="1"/>
  <c r="AO782" i="1"/>
  <c r="AW782" i="1" s="1"/>
  <c r="AS774" i="1"/>
  <c r="AO774" i="1"/>
  <c r="AW774" i="1" s="1"/>
  <c r="AS766" i="1"/>
  <c r="AO766" i="1"/>
  <c r="AW766" i="1" s="1"/>
  <c r="AS758" i="1"/>
  <c r="AO758" i="1"/>
  <c r="AW758" i="1" s="1"/>
  <c r="AS750" i="1"/>
  <c r="AO750" i="1"/>
  <c r="AW750" i="1" s="1"/>
  <c r="AS742" i="1"/>
  <c r="AO742" i="1"/>
  <c r="AW742" i="1" s="1"/>
  <c r="AS734" i="1"/>
  <c r="AO734" i="1"/>
  <c r="AW734" i="1" s="1"/>
  <c r="AS726" i="1"/>
  <c r="AO726" i="1"/>
  <c r="AW726" i="1" s="1"/>
  <c r="AS718" i="1"/>
  <c r="AO718" i="1"/>
  <c r="AW718" i="1" s="1"/>
  <c r="AS710" i="1"/>
  <c r="AO710" i="1"/>
  <c r="AW710" i="1" s="1"/>
  <c r="AS702" i="1"/>
  <c r="AO702" i="1"/>
  <c r="AW702" i="1" s="1"/>
  <c r="AS694" i="1"/>
  <c r="AO694" i="1"/>
  <c r="AW694" i="1" s="1"/>
  <c r="AS686" i="1"/>
  <c r="AO686" i="1"/>
  <c r="AW686" i="1" s="1"/>
  <c r="AS678" i="1"/>
  <c r="AO678" i="1"/>
  <c r="AW678" i="1" s="1"/>
  <c r="AS670" i="1"/>
  <c r="AO670" i="1"/>
  <c r="AW670" i="1" s="1"/>
  <c r="AS662" i="1"/>
  <c r="AO662" i="1"/>
  <c r="AW662" i="1" s="1"/>
  <c r="AS654" i="1"/>
  <c r="AO654" i="1"/>
  <c r="AW654" i="1" s="1"/>
  <c r="AS646" i="1"/>
  <c r="AO646" i="1"/>
  <c r="AW646" i="1" s="1"/>
  <c r="AS638" i="1"/>
  <c r="AO638" i="1"/>
  <c r="AW638" i="1" s="1"/>
  <c r="AS630" i="1"/>
  <c r="AO630" i="1"/>
  <c r="AW630" i="1" s="1"/>
  <c r="AS622" i="1"/>
  <c r="AO622" i="1"/>
  <c r="AW622" i="1" s="1"/>
  <c r="AS614" i="1"/>
  <c r="AO614" i="1"/>
  <c r="AW614" i="1" s="1"/>
  <c r="AS606" i="1"/>
  <c r="AO606" i="1"/>
  <c r="AW606" i="1" s="1"/>
  <c r="AS598" i="1"/>
  <c r="AO598" i="1"/>
  <c r="AW598" i="1" s="1"/>
  <c r="AS590" i="1"/>
  <c r="AO590" i="1"/>
  <c r="AW590" i="1" s="1"/>
  <c r="AS582" i="1"/>
  <c r="AO582" i="1"/>
  <c r="AW582" i="1" s="1"/>
  <c r="AS574" i="1"/>
  <c r="AO574" i="1"/>
  <c r="AW574" i="1" s="1"/>
  <c r="AS566" i="1"/>
  <c r="AO566" i="1"/>
  <c r="AW566" i="1" s="1"/>
  <c r="AS558" i="1"/>
  <c r="AO558" i="1"/>
  <c r="AW558" i="1" s="1"/>
  <c r="AS550" i="1"/>
  <c r="AO550" i="1"/>
  <c r="AW550" i="1" s="1"/>
  <c r="AS542" i="1"/>
  <c r="AO542" i="1"/>
  <c r="AW542" i="1" s="1"/>
  <c r="AS534" i="1"/>
  <c r="AO534" i="1"/>
  <c r="AW534" i="1" s="1"/>
  <c r="AS526" i="1"/>
  <c r="AO526" i="1"/>
  <c r="AW526" i="1" s="1"/>
  <c r="AS518" i="1"/>
  <c r="AO518" i="1"/>
  <c r="AW518" i="1" s="1"/>
  <c r="AS510" i="1"/>
  <c r="AO510" i="1"/>
  <c r="AW510" i="1" s="1"/>
  <c r="AS502" i="1"/>
  <c r="AO502" i="1"/>
  <c r="AW502" i="1" s="1"/>
  <c r="AS494" i="1"/>
  <c r="AO494" i="1"/>
  <c r="AW494" i="1" s="1"/>
  <c r="AS486" i="1"/>
  <c r="AO486" i="1"/>
  <c r="AW486" i="1" s="1"/>
  <c r="AS478" i="1"/>
  <c r="AO478" i="1"/>
  <c r="AW478" i="1" s="1"/>
  <c r="AS470" i="1"/>
  <c r="AO470" i="1"/>
  <c r="AW470" i="1" s="1"/>
  <c r="AS462" i="1"/>
  <c r="AO462" i="1"/>
  <c r="AW462" i="1" s="1"/>
  <c r="AS454" i="1"/>
  <c r="AO454" i="1"/>
  <c r="AW454" i="1" s="1"/>
  <c r="AS446" i="1"/>
  <c r="AO446" i="1"/>
  <c r="AW446" i="1" s="1"/>
  <c r="AS438" i="1"/>
  <c r="AO438" i="1"/>
  <c r="AW438" i="1" s="1"/>
  <c r="AS430" i="1"/>
  <c r="AO430" i="1"/>
  <c r="AW430" i="1" s="1"/>
  <c r="AS422" i="1"/>
  <c r="AO422" i="1"/>
  <c r="AW422" i="1" s="1"/>
  <c r="AS414" i="1"/>
  <c r="AO414" i="1"/>
  <c r="AW414" i="1" s="1"/>
  <c r="AS406" i="1"/>
  <c r="AO406" i="1"/>
  <c r="AW406" i="1" s="1"/>
  <c r="AS398" i="1"/>
  <c r="AO398" i="1"/>
  <c r="AW398" i="1" s="1"/>
  <c r="AS390" i="1"/>
  <c r="AO390" i="1"/>
  <c r="AW390" i="1" s="1"/>
  <c r="AS382" i="1"/>
  <c r="AO382" i="1"/>
  <c r="AW382" i="1" s="1"/>
  <c r="AS374" i="1"/>
  <c r="AO374" i="1"/>
  <c r="AW374" i="1" s="1"/>
  <c r="AS366" i="1"/>
  <c r="AO366" i="1"/>
  <c r="AW366" i="1" s="1"/>
  <c r="AS358" i="1"/>
  <c r="AO358" i="1"/>
  <c r="AW358" i="1" s="1"/>
  <c r="AS350" i="1"/>
  <c r="AO350" i="1"/>
  <c r="AW350" i="1" s="1"/>
  <c r="AS342" i="1"/>
  <c r="AO342" i="1"/>
  <c r="AW342" i="1" s="1"/>
  <c r="AS334" i="1"/>
  <c r="AO334" i="1"/>
  <c r="AW334" i="1" s="1"/>
  <c r="AS326" i="1"/>
  <c r="AO326" i="1"/>
  <c r="AW326" i="1" s="1"/>
  <c r="AS318" i="1"/>
  <c r="AO318" i="1"/>
  <c r="AW318" i="1" s="1"/>
  <c r="AS310" i="1"/>
  <c r="AO310" i="1"/>
  <c r="AW310" i="1" s="1"/>
  <c r="AS302" i="1"/>
  <c r="AO302" i="1"/>
  <c r="AW302" i="1" s="1"/>
  <c r="AS294" i="1"/>
  <c r="AO294" i="1"/>
  <c r="AW294" i="1" s="1"/>
  <c r="AS286" i="1"/>
  <c r="AO286" i="1"/>
  <c r="AW286" i="1" s="1"/>
  <c r="AS278" i="1"/>
  <c r="AO278" i="1"/>
  <c r="AW278" i="1" s="1"/>
  <c r="AS270" i="1"/>
  <c r="AO270" i="1"/>
  <c r="AW270" i="1" s="1"/>
  <c r="AS262" i="1"/>
  <c r="AO262" i="1"/>
  <c r="AW262" i="1" s="1"/>
  <c r="AS254" i="1"/>
  <c r="AO254" i="1"/>
  <c r="AW254" i="1" s="1"/>
  <c r="AS246" i="1"/>
  <c r="AO246" i="1"/>
  <c r="AW246" i="1" s="1"/>
  <c r="AS238" i="1"/>
  <c r="AO238" i="1"/>
  <c r="AW238" i="1" s="1"/>
  <c r="AS230" i="1"/>
  <c r="AO230" i="1"/>
  <c r="AW230" i="1" s="1"/>
  <c r="AS222" i="1"/>
  <c r="AO222" i="1"/>
  <c r="AW222" i="1" s="1"/>
  <c r="AS214" i="1"/>
  <c r="AO214" i="1"/>
  <c r="AW214" i="1" s="1"/>
  <c r="AS206" i="1"/>
  <c r="AO206" i="1"/>
  <c r="AW206" i="1" s="1"/>
  <c r="AS198" i="1"/>
  <c r="AO198" i="1"/>
  <c r="AW198" i="1" s="1"/>
  <c r="AS190" i="1"/>
  <c r="AO190" i="1"/>
  <c r="AW190" i="1" s="1"/>
  <c r="AS182" i="1"/>
  <c r="AO182" i="1"/>
  <c r="AW182" i="1" s="1"/>
  <c r="AS174" i="1"/>
  <c r="AO174" i="1"/>
  <c r="AW174" i="1" s="1"/>
  <c r="AS166" i="1"/>
  <c r="AO166" i="1"/>
  <c r="AW166" i="1" s="1"/>
  <c r="AS158" i="1"/>
  <c r="AO158" i="1"/>
  <c r="AW158" i="1" s="1"/>
  <c r="AS150" i="1"/>
  <c r="AO150" i="1"/>
  <c r="AW150" i="1" s="1"/>
  <c r="AS142" i="1"/>
  <c r="AO142" i="1"/>
  <c r="AW142" i="1" s="1"/>
  <c r="AS134" i="1"/>
  <c r="AO134" i="1"/>
  <c r="AW134" i="1" s="1"/>
  <c r="AS126" i="1"/>
  <c r="AO126" i="1"/>
  <c r="AW126" i="1" s="1"/>
  <c r="AS118" i="1"/>
  <c r="AO118" i="1"/>
  <c r="AW118" i="1" s="1"/>
  <c r="AS110" i="1"/>
  <c r="AO110" i="1"/>
  <c r="AW110" i="1" s="1"/>
  <c r="AS102" i="1"/>
  <c r="AO102" i="1"/>
  <c r="AW102" i="1" s="1"/>
  <c r="AS94" i="1"/>
  <c r="AO94" i="1"/>
  <c r="AW94" i="1" s="1"/>
  <c r="AS86" i="1"/>
  <c r="AO86" i="1"/>
  <c r="AW86" i="1" s="1"/>
  <c r="AS78" i="1"/>
  <c r="AO78" i="1"/>
  <c r="AW78" i="1" s="1"/>
  <c r="AS70" i="1"/>
  <c r="AO70" i="1"/>
  <c r="AW70" i="1" s="1"/>
  <c r="AS62" i="1"/>
  <c r="AO62" i="1"/>
  <c r="AW62" i="1" s="1"/>
  <c r="AS54" i="1"/>
  <c r="AO54" i="1"/>
  <c r="AW54" i="1" s="1"/>
  <c r="AS46" i="1"/>
  <c r="AO46" i="1"/>
  <c r="AW46" i="1" s="1"/>
  <c r="AS38" i="1"/>
  <c r="AO38" i="1"/>
  <c r="AW38" i="1" s="1"/>
  <c r="AS30" i="1"/>
  <c r="AO30" i="1"/>
  <c r="AW30" i="1" s="1"/>
  <c r="AS22" i="1"/>
  <c r="AO22" i="1"/>
  <c r="AW22" i="1" s="1"/>
  <c r="AS14" i="1"/>
  <c r="AO14" i="1"/>
  <c r="AW14" i="1" s="1"/>
  <c r="AS6" i="1"/>
  <c r="AO6" i="1"/>
  <c r="AW6" i="1" s="1"/>
  <c r="AS1285" i="1"/>
  <c r="AO1285" i="1"/>
  <c r="AW1285" i="1" s="1"/>
  <c r="AS1277" i="1"/>
  <c r="AO1277" i="1"/>
  <c r="AW1277" i="1" s="1"/>
  <c r="AS1269" i="1"/>
  <c r="AO1269" i="1"/>
  <c r="AW1269" i="1" s="1"/>
  <c r="AS1261" i="1"/>
  <c r="AO1261" i="1"/>
  <c r="AW1261" i="1" s="1"/>
  <c r="AS1253" i="1"/>
  <c r="AO1253" i="1"/>
  <c r="AW1253" i="1" s="1"/>
  <c r="AS1245" i="1"/>
  <c r="AO1245" i="1"/>
  <c r="AW1245" i="1" s="1"/>
  <c r="AS1237" i="1"/>
  <c r="AO1237" i="1"/>
  <c r="AW1237" i="1" s="1"/>
  <c r="AS1229" i="1"/>
  <c r="AO1229" i="1"/>
  <c r="AW1229" i="1" s="1"/>
  <c r="AS1221" i="1"/>
  <c r="AO1221" i="1"/>
  <c r="AW1221" i="1" s="1"/>
  <c r="AS1213" i="1"/>
  <c r="AO1213" i="1"/>
  <c r="AW1213" i="1" s="1"/>
  <c r="AS1205" i="1"/>
  <c r="AO1205" i="1"/>
  <c r="AW1205" i="1" s="1"/>
  <c r="AS1197" i="1"/>
  <c r="AO1197" i="1"/>
  <c r="AW1197" i="1" s="1"/>
  <c r="AS1189" i="1"/>
  <c r="AO1189" i="1"/>
  <c r="AW1189" i="1" s="1"/>
  <c r="AS1181" i="1"/>
  <c r="AO1181" i="1"/>
  <c r="AW1181" i="1" s="1"/>
  <c r="AS1173" i="1"/>
  <c r="AO1173" i="1"/>
  <c r="AW1173" i="1" s="1"/>
  <c r="AS1165" i="1"/>
  <c r="AO1165" i="1"/>
  <c r="AW1165" i="1" s="1"/>
  <c r="AS1157" i="1"/>
  <c r="AO1157" i="1"/>
  <c r="AW1157" i="1" s="1"/>
  <c r="AS1149" i="1"/>
  <c r="AO1149" i="1"/>
  <c r="AW1149" i="1" s="1"/>
  <c r="AS1141" i="1"/>
  <c r="AO1141" i="1"/>
  <c r="AW1141" i="1" s="1"/>
  <c r="AS1133" i="1"/>
  <c r="AO1133" i="1"/>
  <c r="AW1133" i="1" s="1"/>
  <c r="AS1125" i="1"/>
  <c r="AO1125" i="1"/>
  <c r="AW1125" i="1" s="1"/>
  <c r="AS1117" i="1"/>
  <c r="AO1117" i="1"/>
  <c r="AW1117" i="1" s="1"/>
  <c r="AS1109" i="1"/>
  <c r="AO1109" i="1"/>
  <c r="AW1109" i="1" s="1"/>
  <c r="AS1101" i="1"/>
  <c r="AO1101" i="1"/>
  <c r="AW1101" i="1" s="1"/>
  <c r="AS1093" i="1"/>
  <c r="AO1093" i="1"/>
  <c r="AW1093" i="1" s="1"/>
  <c r="AS1085" i="1"/>
  <c r="AO1085" i="1"/>
  <c r="AW1085" i="1" s="1"/>
  <c r="AS1077" i="1"/>
  <c r="AO1077" i="1"/>
  <c r="AW1077" i="1" s="1"/>
  <c r="AS1069" i="1"/>
  <c r="AO1069" i="1"/>
  <c r="AW1069" i="1" s="1"/>
  <c r="AS1061" i="1"/>
  <c r="AO1061" i="1"/>
  <c r="AW1061" i="1" s="1"/>
  <c r="AS1053" i="1"/>
  <c r="AO1053" i="1"/>
  <c r="AW1053" i="1" s="1"/>
  <c r="AS1045" i="1"/>
  <c r="AO1045" i="1"/>
  <c r="AW1045" i="1" s="1"/>
  <c r="AS1037" i="1"/>
  <c r="AO1037" i="1"/>
  <c r="AW1037" i="1" s="1"/>
  <c r="AS1029" i="1"/>
  <c r="AO1029" i="1"/>
  <c r="AW1029" i="1" s="1"/>
  <c r="AS1021" i="1"/>
  <c r="AO1021" i="1"/>
  <c r="AW1021" i="1" s="1"/>
  <c r="AS1013" i="1"/>
  <c r="AO1013" i="1"/>
  <c r="AW1013" i="1" s="1"/>
  <c r="AS1005" i="1"/>
  <c r="AO1005" i="1"/>
  <c r="AW1005" i="1" s="1"/>
  <c r="AS997" i="1"/>
  <c r="AO997" i="1"/>
  <c r="AW997" i="1" s="1"/>
  <c r="AS989" i="1"/>
  <c r="AO989" i="1"/>
  <c r="AW989" i="1" s="1"/>
  <c r="AS981" i="1"/>
  <c r="AO981" i="1"/>
  <c r="AW981" i="1" s="1"/>
  <c r="AS973" i="1"/>
  <c r="AO973" i="1"/>
  <c r="AW973" i="1" s="1"/>
  <c r="AS965" i="1"/>
  <c r="AO965" i="1"/>
  <c r="AW965" i="1" s="1"/>
  <c r="AS957" i="1"/>
  <c r="AO957" i="1"/>
  <c r="AW957" i="1" s="1"/>
  <c r="AS949" i="1"/>
  <c r="AO949" i="1"/>
  <c r="AW949" i="1" s="1"/>
  <c r="AS941" i="1"/>
  <c r="AO941" i="1"/>
  <c r="AW941" i="1" s="1"/>
  <c r="AS933" i="1"/>
  <c r="AO933" i="1"/>
  <c r="AW933" i="1" s="1"/>
  <c r="AS925" i="1"/>
  <c r="AO925" i="1"/>
  <c r="AW925" i="1" s="1"/>
  <c r="AS917" i="1"/>
  <c r="AO917" i="1"/>
  <c r="AW917" i="1" s="1"/>
  <c r="AS909" i="1"/>
  <c r="AO909" i="1"/>
  <c r="AW909" i="1" s="1"/>
  <c r="AS901" i="1"/>
  <c r="AO901" i="1"/>
  <c r="AW901" i="1" s="1"/>
  <c r="AS893" i="1"/>
  <c r="AO893" i="1"/>
  <c r="AW893" i="1" s="1"/>
  <c r="AS885" i="1"/>
  <c r="AO885" i="1"/>
  <c r="AW885" i="1" s="1"/>
  <c r="AS877" i="1"/>
  <c r="AO877" i="1"/>
  <c r="AW877" i="1" s="1"/>
  <c r="AS869" i="1"/>
  <c r="AO869" i="1"/>
  <c r="AW869" i="1" s="1"/>
  <c r="AS861" i="1"/>
  <c r="AO861" i="1"/>
  <c r="AW861" i="1" s="1"/>
  <c r="AS853" i="1"/>
  <c r="AO853" i="1"/>
  <c r="AW853" i="1" s="1"/>
  <c r="AS845" i="1"/>
  <c r="AO845" i="1"/>
  <c r="AW845" i="1" s="1"/>
  <c r="AS837" i="1"/>
  <c r="AO837" i="1"/>
  <c r="AW837" i="1" s="1"/>
  <c r="AS829" i="1"/>
  <c r="AO829" i="1"/>
  <c r="AW829" i="1" s="1"/>
  <c r="AS821" i="1"/>
  <c r="AO821" i="1"/>
  <c r="AW821" i="1" s="1"/>
  <c r="AS813" i="1"/>
  <c r="AO813" i="1"/>
  <c r="AW813" i="1" s="1"/>
  <c r="AS805" i="1"/>
  <c r="AO805" i="1"/>
  <c r="AW805" i="1" s="1"/>
  <c r="AS797" i="1"/>
  <c r="AO797" i="1"/>
  <c r="AW797" i="1" s="1"/>
  <c r="AS789" i="1"/>
  <c r="AO789" i="1"/>
  <c r="AW789" i="1" s="1"/>
  <c r="AS781" i="1"/>
  <c r="AO781" i="1"/>
  <c r="AW781" i="1" s="1"/>
  <c r="AS773" i="1"/>
  <c r="AO773" i="1"/>
  <c r="AW773" i="1" s="1"/>
  <c r="AS765" i="1"/>
  <c r="AO765" i="1"/>
  <c r="AW765" i="1" s="1"/>
  <c r="AS757" i="1"/>
  <c r="AO757" i="1"/>
  <c r="AW757" i="1" s="1"/>
  <c r="AS749" i="1"/>
  <c r="AO749" i="1"/>
  <c r="AW749" i="1" s="1"/>
  <c r="AS741" i="1"/>
  <c r="AO741" i="1"/>
  <c r="AW741" i="1" s="1"/>
  <c r="AS733" i="1"/>
  <c r="AO733" i="1"/>
  <c r="AW733" i="1" s="1"/>
  <c r="AS725" i="1"/>
  <c r="AO725" i="1"/>
  <c r="AW725" i="1" s="1"/>
  <c r="AS717" i="1"/>
  <c r="AO717" i="1"/>
  <c r="AW717" i="1" s="1"/>
  <c r="AS709" i="1"/>
  <c r="AO709" i="1"/>
  <c r="AW709" i="1" s="1"/>
  <c r="AS701" i="1"/>
  <c r="AO701" i="1"/>
  <c r="AW701" i="1" s="1"/>
  <c r="AS693" i="1"/>
  <c r="AO693" i="1"/>
  <c r="AW693" i="1" s="1"/>
  <c r="AS685" i="1"/>
  <c r="AO685" i="1"/>
  <c r="AW685" i="1" s="1"/>
  <c r="AS677" i="1"/>
  <c r="AO677" i="1"/>
  <c r="AW677" i="1" s="1"/>
  <c r="AS669" i="1"/>
  <c r="AO669" i="1"/>
  <c r="AW669" i="1" s="1"/>
  <c r="AS661" i="1"/>
  <c r="AO661" i="1"/>
  <c r="AW661" i="1" s="1"/>
  <c r="AS653" i="1"/>
  <c r="AO653" i="1"/>
  <c r="AW653" i="1" s="1"/>
  <c r="AS645" i="1"/>
  <c r="AO645" i="1"/>
  <c r="AW645" i="1" s="1"/>
  <c r="AS637" i="1"/>
  <c r="AO637" i="1"/>
  <c r="AW637" i="1" s="1"/>
  <c r="AS629" i="1"/>
  <c r="AO629" i="1"/>
  <c r="AW629" i="1" s="1"/>
  <c r="AS621" i="1"/>
  <c r="AO621" i="1"/>
  <c r="AW621" i="1" s="1"/>
  <c r="AS613" i="1"/>
  <c r="AO613" i="1"/>
  <c r="AW613" i="1" s="1"/>
  <c r="AS605" i="1"/>
  <c r="AO605" i="1"/>
  <c r="AW605" i="1" s="1"/>
  <c r="AS597" i="1"/>
  <c r="AO597" i="1"/>
  <c r="AW597" i="1" s="1"/>
  <c r="AS589" i="1"/>
  <c r="AO589" i="1"/>
  <c r="AW589" i="1" s="1"/>
  <c r="AS581" i="1"/>
  <c r="AO581" i="1"/>
  <c r="AW581" i="1" s="1"/>
  <c r="AS573" i="1"/>
  <c r="AO573" i="1"/>
  <c r="AW573" i="1" s="1"/>
  <c r="AS565" i="1"/>
  <c r="AO565" i="1"/>
  <c r="AW565" i="1" s="1"/>
  <c r="AS557" i="1"/>
  <c r="AO557" i="1"/>
  <c r="AW557" i="1" s="1"/>
  <c r="AS549" i="1"/>
  <c r="AO549" i="1"/>
  <c r="AW549" i="1" s="1"/>
  <c r="AS541" i="1"/>
  <c r="AO541" i="1"/>
  <c r="AW541" i="1" s="1"/>
  <c r="AS533" i="1"/>
  <c r="AO533" i="1"/>
  <c r="AW533" i="1" s="1"/>
  <c r="AS525" i="1"/>
  <c r="AO525" i="1"/>
  <c r="AW525" i="1" s="1"/>
  <c r="AS517" i="1"/>
  <c r="AO517" i="1"/>
  <c r="AW517" i="1" s="1"/>
  <c r="AS509" i="1"/>
  <c r="AO509" i="1"/>
  <c r="AW509" i="1" s="1"/>
  <c r="AS501" i="1"/>
  <c r="AO501" i="1"/>
  <c r="AW501" i="1" s="1"/>
  <c r="AS493" i="1"/>
  <c r="AO493" i="1"/>
  <c r="AW493" i="1" s="1"/>
  <c r="AS485" i="1"/>
  <c r="AO485" i="1"/>
  <c r="AW485" i="1" s="1"/>
  <c r="AS477" i="1"/>
  <c r="AO477" i="1"/>
  <c r="AW477" i="1" s="1"/>
  <c r="AS469" i="1"/>
  <c r="AO469" i="1"/>
  <c r="AW469" i="1" s="1"/>
  <c r="AS461" i="1"/>
  <c r="AO461" i="1"/>
  <c r="AW461" i="1" s="1"/>
  <c r="AS453" i="1"/>
  <c r="AO453" i="1"/>
  <c r="AW453" i="1" s="1"/>
  <c r="AS445" i="1"/>
  <c r="AO445" i="1"/>
  <c r="AW445" i="1" s="1"/>
  <c r="AS437" i="1"/>
  <c r="AO437" i="1"/>
  <c r="AW437" i="1" s="1"/>
  <c r="AS429" i="1"/>
  <c r="AO429" i="1"/>
  <c r="AW429" i="1" s="1"/>
  <c r="AS421" i="1"/>
  <c r="AO421" i="1"/>
  <c r="AW421" i="1" s="1"/>
  <c r="AS413" i="1"/>
  <c r="AO413" i="1"/>
  <c r="AW413" i="1" s="1"/>
  <c r="AS405" i="1"/>
  <c r="AO405" i="1"/>
  <c r="AW405" i="1" s="1"/>
  <c r="AS397" i="1"/>
  <c r="AO397" i="1"/>
  <c r="AW397" i="1" s="1"/>
  <c r="AS389" i="1"/>
  <c r="AO389" i="1"/>
  <c r="AW389" i="1" s="1"/>
  <c r="AS381" i="1"/>
  <c r="AO381" i="1"/>
  <c r="AW381" i="1" s="1"/>
  <c r="AS373" i="1"/>
  <c r="AO373" i="1"/>
  <c r="AW373" i="1" s="1"/>
  <c r="AS365" i="1"/>
  <c r="AO365" i="1"/>
  <c r="AW365" i="1" s="1"/>
  <c r="AS357" i="1"/>
  <c r="AO357" i="1"/>
  <c r="AW357" i="1" s="1"/>
  <c r="AS349" i="1"/>
  <c r="AO349" i="1"/>
  <c r="AW349" i="1" s="1"/>
  <c r="AS341" i="1"/>
  <c r="AO341" i="1"/>
  <c r="AW341" i="1" s="1"/>
  <c r="AS333" i="1"/>
  <c r="AO333" i="1"/>
  <c r="AW333" i="1" s="1"/>
  <c r="AS325" i="1"/>
  <c r="AO325" i="1"/>
  <c r="AW325" i="1" s="1"/>
  <c r="AS317" i="1"/>
  <c r="AO317" i="1"/>
  <c r="AW317" i="1" s="1"/>
  <c r="AS309" i="1"/>
  <c r="AO309" i="1"/>
  <c r="AW309" i="1" s="1"/>
  <c r="AS301" i="1"/>
  <c r="AO301" i="1"/>
  <c r="AW301" i="1" s="1"/>
  <c r="AS293" i="1"/>
  <c r="AO293" i="1"/>
  <c r="AW293" i="1" s="1"/>
  <c r="AS285" i="1"/>
  <c r="AO285" i="1"/>
  <c r="AW285" i="1" s="1"/>
  <c r="AS277" i="1"/>
  <c r="AO277" i="1"/>
  <c r="AW277" i="1" s="1"/>
  <c r="AS269" i="1"/>
  <c r="AO269" i="1"/>
  <c r="AW269" i="1" s="1"/>
  <c r="AS261" i="1"/>
  <c r="AO261" i="1"/>
  <c r="AW261" i="1" s="1"/>
  <c r="AS253" i="1"/>
  <c r="AO253" i="1"/>
  <c r="AW253" i="1" s="1"/>
  <c r="AS245" i="1"/>
  <c r="AO245" i="1"/>
  <c r="AW245" i="1" s="1"/>
  <c r="AS237" i="1"/>
  <c r="AO237" i="1"/>
  <c r="AW237" i="1" s="1"/>
  <c r="AS229" i="1"/>
  <c r="AO229" i="1"/>
  <c r="AW229" i="1" s="1"/>
  <c r="AS221" i="1"/>
  <c r="AO221" i="1"/>
  <c r="AW221" i="1" s="1"/>
  <c r="AS213" i="1"/>
  <c r="AO213" i="1"/>
  <c r="AW213" i="1" s="1"/>
  <c r="AS205" i="1"/>
  <c r="AO205" i="1"/>
  <c r="AW205" i="1" s="1"/>
  <c r="AS197" i="1"/>
  <c r="AO197" i="1"/>
  <c r="AW197" i="1" s="1"/>
  <c r="AS189" i="1"/>
  <c r="AO189" i="1"/>
  <c r="AW189" i="1" s="1"/>
  <c r="AS181" i="1"/>
  <c r="AO181" i="1"/>
  <c r="AW181" i="1" s="1"/>
  <c r="AS173" i="1"/>
  <c r="AO173" i="1"/>
  <c r="AW173" i="1" s="1"/>
  <c r="AS165" i="1"/>
  <c r="AO165" i="1"/>
  <c r="AW165" i="1" s="1"/>
  <c r="AS157" i="1"/>
  <c r="AO157" i="1"/>
  <c r="AW157" i="1" s="1"/>
  <c r="AS149" i="1"/>
  <c r="AO149" i="1"/>
  <c r="AW149" i="1" s="1"/>
  <c r="AS141" i="1"/>
  <c r="AO141" i="1"/>
  <c r="AW141" i="1" s="1"/>
  <c r="AS133" i="1"/>
  <c r="AO133" i="1"/>
  <c r="AW133" i="1" s="1"/>
  <c r="AS125" i="1"/>
  <c r="AO125" i="1"/>
  <c r="AW125" i="1" s="1"/>
  <c r="AS117" i="1"/>
  <c r="AO117" i="1"/>
  <c r="AW117" i="1" s="1"/>
  <c r="AS109" i="1"/>
  <c r="AO109" i="1"/>
  <c r="AW109" i="1" s="1"/>
  <c r="AS101" i="1"/>
  <c r="AO101" i="1"/>
  <c r="AW101" i="1" s="1"/>
  <c r="AS93" i="1"/>
  <c r="AO93" i="1"/>
  <c r="AW93" i="1" s="1"/>
  <c r="AS85" i="1"/>
  <c r="AO85" i="1"/>
  <c r="AW85" i="1" s="1"/>
  <c r="AS77" i="1"/>
  <c r="AO77" i="1"/>
  <c r="AW77" i="1" s="1"/>
  <c r="AS69" i="1"/>
  <c r="AO69" i="1"/>
  <c r="AW69" i="1" s="1"/>
  <c r="AS61" i="1"/>
  <c r="AO61" i="1"/>
  <c r="AW61" i="1" s="1"/>
  <c r="AS53" i="1"/>
  <c r="AO53" i="1"/>
  <c r="AW53" i="1" s="1"/>
  <c r="AS45" i="1"/>
  <c r="AO45" i="1"/>
  <c r="AW45" i="1" s="1"/>
  <c r="AS37" i="1"/>
  <c r="AO37" i="1"/>
  <c r="AW37" i="1" s="1"/>
  <c r="AS29" i="1"/>
  <c r="AO29" i="1"/>
  <c r="AW29" i="1" s="1"/>
  <c r="AS21" i="1"/>
  <c r="AO21" i="1"/>
  <c r="AW21" i="1" s="1"/>
  <c r="AS13" i="1"/>
  <c r="AO13" i="1"/>
  <c r="AW13" i="1" s="1"/>
  <c r="AS5" i="1"/>
  <c r="AO5" i="1"/>
  <c r="AW5" i="1" s="1"/>
  <c r="AS4" i="1"/>
  <c r="AO4" i="1"/>
  <c r="AW4" i="1" s="1"/>
  <c r="AS1280" i="1"/>
  <c r="AO1280" i="1"/>
  <c r="AW1280" i="1" s="1"/>
  <c r="AS1272" i="1"/>
  <c r="AO1272" i="1"/>
  <c r="AW1272" i="1" s="1"/>
  <c r="AS1264" i="1"/>
  <c r="AO1264" i="1"/>
  <c r="AW1264" i="1" s="1"/>
  <c r="AS1256" i="1"/>
  <c r="AO1256" i="1"/>
  <c r="AW1256" i="1" s="1"/>
  <c r="AS1248" i="1"/>
  <c r="AO1248" i="1"/>
  <c r="AW1248" i="1" s="1"/>
  <c r="AS1240" i="1"/>
  <c r="AO1240" i="1"/>
  <c r="AW1240" i="1" s="1"/>
  <c r="AS1232" i="1"/>
  <c r="AO1232" i="1"/>
  <c r="AW1232" i="1" s="1"/>
  <c r="AS1224" i="1"/>
  <c r="AO1224" i="1"/>
  <c r="AW1224" i="1" s="1"/>
  <c r="AS1216" i="1"/>
  <c r="AO1216" i="1"/>
  <c r="AW1216" i="1" s="1"/>
  <c r="AS1208" i="1"/>
  <c r="AO1208" i="1"/>
  <c r="AW1208" i="1" s="1"/>
  <c r="AS1200" i="1"/>
  <c r="AO1200" i="1"/>
  <c r="AW1200" i="1" s="1"/>
  <c r="AS1192" i="1"/>
  <c r="AO1192" i="1"/>
  <c r="AW1192" i="1" s="1"/>
  <c r="AS1184" i="1"/>
  <c r="AO1184" i="1"/>
  <c r="AW1184" i="1" s="1"/>
  <c r="AS1176" i="1"/>
  <c r="AO1176" i="1"/>
  <c r="AW1176" i="1" s="1"/>
  <c r="AS1168" i="1"/>
  <c r="AO1168" i="1"/>
  <c r="AW1168" i="1" s="1"/>
  <c r="AS1160" i="1"/>
  <c r="AO1160" i="1"/>
  <c r="AW1160" i="1" s="1"/>
  <c r="AS1152" i="1"/>
  <c r="AO1152" i="1"/>
  <c r="AW1152" i="1" s="1"/>
  <c r="AS1144" i="1"/>
  <c r="AO1144" i="1"/>
  <c r="AW1144" i="1" s="1"/>
  <c r="AS1136" i="1"/>
  <c r="AO1136" i="1"/>
  <c r="AW1136" i="1" s="1"/>
  <c r="AS1128" i="1"/>
  <c r="AO1128" i="1"/>
  <c r="AW1128" i="1" s="1"/>
  <c r="AS1120" i="1"/>
  <c r="AO1120" i="1"/>
  <c r="AW1120" i="1" s="1"/>
  <c r="AS1112" i="1"/>
  <c r="AO1112" i="1"/>
  <c r="AW1112" i="1" s="1"/>
  <c r="AS1104" i="1"/>
  <c r="AO1104" i="1"/>
  <c r="AW1104" i="1" s="1"/>
  <c r="AS1096" i="1"/>
  <c r="AO1096" i="1"/>
  <c r="AW1096" i="1" s="1"/>
  <c r="AS1088" i="1"/>
  <c r="AO1088" i="1"/>
  <c r="AW1088" i="1" s="1"/>
  <c r="AS1080" i="1"/>
  <c r="AO1080" i="1"/>
  <c r="AW1080" i="1" s="1"/>
  <c r="AS1072" i="1"/>
  <c r="AO1072" i="1"/>
  <c r="AW1072" i="1" s="1"/>
  <c r="AS1064" i="1"/>
  <c r="AO1064" i="1"/>
  <c r="AW1064" i="1" s="1"/>
  <c r="AS1056" i="1"/>
  <c r="AO1056" i="1"/>
  <c r="AW1056" i="1" s="1"/>
  <c r="AS1048" i="1"/>
  <c r="AO1048" i="1"/>
  <c r="AW1048" i="1" s="1"/>
  <c r="AS1040" i="1"/>
  <c r="AO1040" i="1"/>
  <c r="AW1040" i="1" s="1"/>
  <c r="AS1032" i="1"/>
  <c r="AO1032" i="1"/>
  <c r="AW1032" i="1" s="1"/>
  <c r="AS1024" i="1"/>
  <c r="AO1024" i="1"/>
  <c r="AW1024" i="1" s="1"/>
  <c r="AS1016" i="1"/>
  <c r="AO1016" i="1"/>
  <c r="AW1016" i="1" s="1"/>
  <c r="AS1008" i="1"/>
  <c r="AO1008" i="1"/>
  <c r="AW1008" i="1" s="1"/>
  <c r="AS1000" i="1"/>
  <c r="AO1000" i="1"/>
  <c r="AW1000" i="1" s="1"/>
  <c r="AS992" i="1"/>
  <c r="AO992" i="1"/>
  <c r="AW992" i="1" s="1"/>
  <c r="AS984" i="1"/>
  <c r="AO984" i="1"/>
  <c r="AW984" i="1" s="1"/>
  <c r="AS976" i="1"/>
  <c r="AO976" i="1"/>
  <c r="AW976" i="1" s="1"/>
  <c r="AS968" i="1"/>
  <c r="AO968" i="1"/>
  <c r="AW968" i="1" s="1"/>
  <c r="AS960" i="1"/>
  <c r="AO960" i="1"/>
  <c r="AW960" i="1" s="1"/>
  <c r="AS952" i="1"/>
  <c r="AO952" i="1"/>
  <c r="AW952" i="1" s="1"/>
  <c r="AS944" i="1"/>
  <c r="AO944" i="1"/>
  <c r="AW944" i="1" s="1"/>
  <c r="AS936" i="1"/>
  <c r="AO936" i="1"/>
  <c r="AW936" i="1" s="1"/>
  <c r="AS928" i="1"/>
  <c r="AO928" i="1"/>
  <c r="AW928" i="1" s="1"/>
  <c r="AS920" i="1"/>
  <c r="AO920" i="1"/>
  <c r="AW920" i="1" s="1"/>
  <c r="AS912" i="1"/>
  <c r="AO912" i="1"/>
  <c r="AW912" i="1" s="1"/>
  <c r="AS904" i="1"/>
  <c r="AO904" i="1"/>
  <c r="AW904" i="1" s="1"/>
  <c r="AS896" i="1"/>
  <c r="AO896" i="1"/>
  <c r="AW896" i="1" s="1"/>
  <c r="AS888" i="1"/>
  <c r="AO888" i="1"/>
  <c r="AW888" i="1" s="1"/>
  <c r="AS880" i="1"/>
  <c r="AO880" i="1"/>
  <c r="AW880" i="1" s="1"/>
  <c r="AS872" i="1"/>
  <c r="AO872" i="1"/>
  <c r="AW872" i="1" s="1"/>
  <c r="AS864" i="1"/>
  <c r="AO864" i="1"/>
  <c r="AW864" i="1" s="1"/>
  <c r="AS856" i="1"/>
  <c r="AO856" i="1"/>
  <c r="AW856" i="1" s="1"/>
  <c r="AS848" i="1"/>
  <c r="AO848" i="1"/>
  <c r="AW848" i="1" s="1"/>
  <c r="AS840" i="1"/>
  <c r="AO840" i="1"/>
  <c r="AW840" i="1" s="1"/>
  <c r="AS832" i="1"/>
  <c r="AO832" i="1"/>
  <c r="AW832" i="1" s="1"/>
  <c r="AS824" i="1"/>
  <c r="AO824" i="1"/>
  <c r="AW824" i="1" s="1"/>
  <c r="AS816" i="1"/>
  <c r="AO816" i="1"/>
  <c r="AW816" i="1" s="1"/>
  <c r="AS808" i="1"/>
  <c r="AO808" i="1"/>
  <c r="AW808" i="1" s="1"/>
  <c r="AS800" i="1"/>
  <c r="AO800" i="1"/>
  <c r="AW800" i="1" s="1"/>
  <c r="AS792" i="1"/>
  <c r="AO792" i="1"/>
  <c r="AW792" i="1" s="1"/>
  <c r="AS784" i="1"/>
  <c r="AO784" i="1"/>
  <c r="AW784" i="1" s="1"/>
  <c r="AS776" i="1"/>
  <c r="AO776" i="1"/>
  <c r="AW776" i="1" s="1"/>
  <c r="AS768" i="1"/>
  <c r="AO768" i="1"/>
  <c r="AW768" i="1" s="1"/>
  <c r="AS760" i="1"/>
  <c r="AO760" i="1"/>
  <c r="AW760" i="1" s="1"/>
  <c r="AS752" i="1"/>
  <c r="AO752" i="1"/>
  <c r="AW752" i="1" s="1"/>
  <c r="AS744" i="1"/>
  <c r="AO744" i="1"/>
  <c r="AW744" i="1" s="1"/>
  <c r="AS736" i="1"/>
  <c r="AO736" i="1"/>
  <c r="AW736" i="1" s="1"/>
  <c r="AS728" i="1"/>
  <c r="AO728" i="1"/>
  <c r="AW728" i="1" s="1"/>
  <c r="AS720" i="1"/>
  <c r="AO720" i="1"/>
  <c r="AW720" i="1" s="1"/>
  <c r="AS712" i="1"/>
  <c r="AO712" i="1"/>
  <c r="AW712" i="1" s="1"/>
  <c r="AS704" i="1"/>
  <c r="AO704" i="1"/>
  <c r="AW704" i="1" s="1"/>
  <c r="AS696" i="1"/>
  <c r="AO696" i="1"/>
  <c r="AW696" i="1" s="1"/>
  <c r="AS688" i="1"/>
  <c r="AO688" i="1"/>
  <c r="AW688" i="1" s="1"/>
  <c r="AS680" i="1"/>
  <c r="AO680" i="1"/>
  <c r="AW680" i="1" s="1"/>
  <c r="AS672" i="1"/>
  <c r="AO672" i="1"/>
  <c r="AW672" i="1" s="1"/>
  <c r="AS664" i="1"/>
  <c r="AO664" i="1"/>
  <c r="AW664" i="1" s="1"/>
  <c r="AS656" i="1"/>
  <c r="AO656" i="1"/>
  <c r="AW656" i="1" s="1"/>
  <c r="AS648" i="1"/>
  <c r="AO648" i="1"/>
  <c r="AW648" i="1" s="1"/>
  <c r="AS640" i="1"/>
  <c r="AO640" i="1"/>
  <c r="AW640" i="1" s="1"/>
  <c r="AS632" i="1"/>
  <c r="AO632" i="1"/>
  <c r="AW632" i="1" s="1"/>
  <c r="AS624" i="1"/>
  <c r="AO624" i="1"/>
  <c r="AW624" i="1" s="1"/>
  <c r="AS616" i="1"/>
  <c r="AO616" i="1"/>
  <c r="AW616" i="1" s="1"/>
  <c r="AS608" i="1"/>
  <c r="AO608" i="1"/>
  <c r="AW608" i="1" s="1"/>
  <c r="AS600" i="1"/>
  <c r="AO600" i="1"/>
  <c r="AW600" i="1" s="1"/>
  <c r="AS592" i="1"/>
  <c r="AO592" i="1"/>
  <c r="AW592" i="1" s="1"/>
  <c r="AS584" i="1"/>
  <c r="AO584" i="1"/>
  <c r="AW584" i="1" s="1"/>
  <c r="AS576" i="1"/>
  <c r="AO576" i="1"/>
  <c r="AW576" i="1" s="1"/>
  <c r="AS568" i="1"/>
  <c r="AO568" i="1"/>
  <c r="AW568" i="1" s="1"/>
  <c r="AS560" i="1"/>
  <c r="AO560" i="1"/>
  <c r="AW560" i="1" s="1"/>
  <c r="AS552" i="1"/>
  <c r="AO552" i="1"/>
  <c r="AW552" i="1" s="1"/>
  <c r="AS544" i="1"/>
  <c r="AO544" i="1"/>
  <c r="AW544" i="1" s="1"/>
  <c r="AS536" i="1"/>
  <c r="AO536" i="1"/>
  <c r="AW536" i="1" s="1"/>
  <c r="AS528" i="1"/>
  <c r="AO528" i="1"/>
  <c r="AW528" i="1" s="1"/>
  <c r="AS520" i="1"/>
  <c r="AO520" i="1"/>
  <c r="AW520" i="1" s="1"/>
  <c r="AS512" i="1"/>
  <c r="AO512" i="1"/>
  <c r="AW512" i="1" s="1"/>
  <c r="AS504" i="1"/>
  <c r="AO504" i="1"/>
  <c r="AW504" i="1" s="1"/>
  <c r="AS496" i="1"/>
  <c r="AO496" i="1"/>
  <c r="AW496" i="1" s="1"/>
  <c r="AS488" i="1"/>
  <c r="AO488" i="1"/>
  <c r="AW488" i="1" s="1"/>
  <c r="AS480" i="1"/>
  <c r="AO480" i="1"/>
  <c r="AW480" i="1" s="1"/>
  <c r="AS472" i="1"/>
  <c r="AO472" i="1"/>
  <c r="AW472" i="1" s="1"/>
  <c r="AS464" i="1"/>
  <c r="AO464" i="1"/>
  <c r="AW464" i="1" s="1"/>
  <c r="AS456" i="1"/>
  <c r="AO456" i="1"/>
  <c r="AW456" i="1" s="1"/>
  <c r="AS448" i="1"/>
  <c r="AO448" i="1"/>
  <c r="AW448" i="1" s="1"/>
  <c r="AS440" i="1"/>
  <c r="AO440" i="1"/>
  <c r="AW440" i="1" s="1"/>
  <c r="AS432" i="1"/>
  <c r="AO432" i="1"/>
  <c r="AW432" i="1" s="1"/>
  <c r="AS424" i="1"/>
  <c r="AO424" i="1"/>
  <c r="AW424" i="1" s="1"/>
  <c r="AS416" i="1"/>
  <c r="AO416" i="1"/>
  <c r="AW416" i="1" s="1"/>
  <c r="AS408" i="1"/>
  <c r="AO408" i="1"/>
  <c r="AW408" i="1" s="1"/>
  <c r="AS400" i="1"/>
  <c r="AO400" i="1"/>
  <c r="AW400" i="1" s="1"/>
  <c r="AS392" i="1"/>
  <c r="AO392" i="1"/>
  <c r="AW392" i="1" s="1"/>
  <c r="AS384" i="1"/>
  <c r="AO384" i="1"/>
  <c r="AW384" i="1" s="1"/>
  <c r="AS376" i="1"/>
  <c r="AO376" i="1"/>
  <c r="AW376" i="1" s="1"/>
  <c r="AS368" i="1"/>
  <c r="AO368" i="1"/>
  <c r="AW368" i="1" s="1"/>
  <c r="AS360" i="1"/>
  <c r="AO360" i="1"/>
  <c r="AW360" i="1" s="1"/>
  <c r="AS352" i="1"/>
  <c r="AO352" i="1"/>
  <c r="AW352" i="1" s="1"/>
  <c r="AS344" i="1"/>
  <c r="AO344" i="1"/>
  <c r="AW344" i="1" s="1"/>
  <c r="AS336" i="1"/>
  <c r="AO336" i="1"/>
  <c r="AW336" i="1" s="1"/>
  <c r="AS328" i="1"/>
  <c r="AO328" i="1"/>
  <c r="AW328" i="1" s="1"/>
  <c r="AS320" i="1"/>
  <c r="AO320" i="1"/>
  <c r="AW320" i="1" s="1"/>
  <c r="AS312" i="1"/>
  <c r="AO312" i="1"/>
  <c r="AW312" i="1" s="1"/>
  <c r="AS304" i="1"/>
  <c r="AO304" i="1"/>
  <c r="AW304" i="1" s="1"/>
  <c r="AS296" i="1"/>
  <c r="AO296" i="1"/>
  <c r="AW296" i="1" s="1"/>
  <c r="AS288" i="1"/>
  <c r="AO288" i="1"/>
  <c r="AW288" i="1" s="1"/>
  <c r="AS280" i="1"/>
  <c r="AO280" i="1"/>
  <c r="AW280" i="1" s="1"/>
  <c r="AS272" i="1"/>
  <c r="AO272" i="1"/>
  <c r="AW272" i="1" s="1"/>
  <c r="AS264" i="1"/>
  <c r="AO264" i="1"/>
  <c r="AW264" i="1" s="1"/>
  <c r="AS256" i="1"/>
  <c r="AO256" i="1"/>
  <c r="AW256" i="1" s="1"/>
  <c r="AS248" i="1"/>
  <c r="AO248" i="1"/>
  <c r="AW248" i="1" s="1"/>
  <c r="AS240" i="1"/>
  <c r="AO240" i="1"/>
  <c r="AW240" i="1" s="1"/>
  <c r="AS232" i="1"/>
  <c r="AO232" i="1"/>
  <c r="AW232" i="1" s="1"/>
  <c r="AS224" i="1"/>
  <c r="AO224" i="1"/>
  <c r="AW224" i="1" s="1"/>
  <c r="AS216" i="1"/>
  <c r="AO216" i="1"/>
  <c r="AW216" i="1" s="1"/>
  <c r="AS208" i="1"/>
  <c r="AO208" i="1"/>
  <c r="AW208" i="1" s="1"/>
  <c r="AS200" i="1"/>
  <c r="AO200" i="1"/>
  <c r="AW200" i="1" s="1"/>
  <c r="AS192" i="1"/>
  <c r="AO192" i="1"/>
  <c r="AW192" i="1" s="1"/>
  <c r="AS184" i="1"/>
  <c r="AO184" i="1"/>
  <c r="AW184" i="1" s="1"/>
  <c r="AS176" i="1"/>
  <c r="AO176" i="1"/>
  <c r="AW176" i="1" s="1"/>
  <c r="AS168" i="1"/>
  <c r="AO168" i="1"/>
  <c r="AW168" i="1" s="1"/>
  <c r="AS160" i="1"/>
  <c r="AO160" i="1"/>
  <c r="AW160" i="1" s="1"/>
  <c r="AS152" i="1"/>
  <c r="AO152" i="1"/>
  <c r="AW152" i="1" s="1"/>
  <c r="AS144" i="1"/>
  <c r="AO144" i="1"/>
  <c r="AW144" i="1" s="1"/>
  <c r="AS136" i="1"/>
  <c r="AO136" i="1"/>
  <c r="AW136" i="1" s="1"/>
  <c r="AS128" i="1"/>
  <c r="AO128" i="1"/>
  <c r="AW128" i="1" s="1"/>
  <c r="AS120" i="1"/>
  <c r="AO120" i="1"/>
  <c r="AW120" i="1" s="1"/>
  <c r="AS112" i="1"/>
  <c r="AO112" i="1"/>
  <c r="AW112" i="1" s="1"/>
  <c r="AS104" i="1"/>
  <c r="AO104" i="1"/>
  <c r="AW104" i="1" s="1"/>
  <c r="AS96" i="1"/>
  <c r="AO96" i="1"/>
  <c r="AW96" i="1" s="1"/>
  <c r="AS88" i="1"/>
  <c r="AO88" i="1"/>
  <c r="AW88" i="1" s="1"/>
  <c r="AS80" i="1"/>
  <c r="AO80" i="1"/>
  <c r="AW80" i="1" s="1"/>
  <c r="AS72" i="1"/>
  <c r="AO72" i="1"/>
  <c r="AW72" i="1" s="1"/>
  <c r="AS64" i="1"/>
  <c r="AO64" i="1"/>
  <c r="AW64" i="1" s="1"/>
  <c r="AS56" i="1"/>
  <c r="AO56" i="1"/>
  <c r="AW56" i="1" s="1"/>
  <c r="AS48" i="1"/>
  <c r="AO48" i="1"/>
  <c r="AW48" i="1" s="1"/>
  <c r="AS40" i="1"/>
  <c r="AO40" i="1"/>
  <c r="AW40" i="1" s="1"/>
  <c r="AS32" i="1"/>
  <c r="AO32" i="1"/>
  <c r="AW32" i="1" s="1"/>
  <c r="AS24" i="1"/>
  <c r="AO24" i="1"/>
  <c r="AW24" i="1" s="1"/>
  <c r="AS16" i="1"/>
  <c r="AO16" i="1"/>
  <c r="AW16" i="1" s="1"/>
  <c r="AS8" i="1"/>
  <c r="AO8" i="1"/>
  <c r="AW8" i="1" s="1"/>
  <c r="AS1283" i="1"/>
  <c r="AO1283" i="1"/>
  <c r="AW1283" i="1" s="1"/>
  <c r="AS1275" i="1"/>
  <c r="AO1275" i="1"/>
  <c r="AW1275" i="1" s="1"/>
  <c r="AS1267" i="1"/>
  <c r="AO1267" i="1"/>
  <c r="AW1267" i="1" s="1"/>
  <c r="AS1259" i="1"/>
  <c r="AO1259" i="1"/>
  <c r="AW1259" i="1" s="1"/>
  <c r="AS1251" i="1"/>
  <c r="AO1251" i="1"/>
  <c r="AW1251" i="1" s="1"/>
  <c r="AS1243" i="1"/>
  <c r="AO1243" i="1"/>
  <c r="AW1243" i="1" s="1"/>
  <c r="AS1235" i="1"/>
  <c r="AO1235" i="1"/>
  <c r="AW1235" i="1" s="1"/>
  <c r="AS1227" i="1"/>
  <c r="AO1227" i="1"/>
  <c r="AW1227" i="1" s="1"/>
  <c r="AS1219" i="1"/>
  <c r="AO1219" i="1"/>
  <c r="AW1219" i="1" s="1"/>
  <c r="AS1211" i="1"/>
  <c r="AO1211" i="1"/>
  <c r="AW1211" i="1" s="1"/>
  <c r="AS1203" i="1"/>
  <c r="AO1203" i="1"/>
  <c r="AW1203" i="1" s="1"/>
  <c r="AS1195" i="1"/>
  <c r="AO1195" i="1"/>
  <c r="AW1195" i="1" s="1"/>
  <c r="AS1187" i="1"/>
  <c r="AO1187" i="1"/>
  <c r="AW1187" i="1" s="1"/>
  <c r="AS1179" i="1"/>
  <c r="AO1179" i="1"/>
  <c r="AW1179" i="1" s="1"/>
  <c r="AS1171" i="1"/>
  <c r="AO1171" i="1"/>
  <c r="AW1171" i="1" s="1"/>
  <c r="AS1163" i="1"/>
  <c r="AO1163" i="1"/>
  <c r="AW1163" i="1" s="1"/>
  <c r="AS1155" i="1"/>
  <c r="AO1155" i="1"/>
  <c r="AW1155" i="1" s="1"/>
  <c r="AS1147" i="1"/>
  <c r="AO1147" i="1"/>
  <c r="AW1147" i="1" s="1"/>
  <c r="AS1139" i="1"/>
  <c r="AO1139" i="1"/>
  <c r="AW1139" i="1" s="1"/>
  <c r="AS1131" i="1"/>
  <c r="AO1131" i="1"/>
  <c r="AW1131" i="1" s="1"/>
  <c r="AS1123" i="1"/>
  <c r="AO1123" i="1"/>
  <c r="AW1123" i="1" s="1"/>
  <c r="AS1115" i="1"/>
  <c r="AO1115" i="1"/>
  <c r="AW1115" i="1" s="1"/>
  <c r="AS1107" i="1"/>
  <c r="AO1107" i="1"/>
  <c r="AW1107" i="1" s="1"/>
  <c r="AS1099" i="1"/>
  <c r="AO1099" i="1"/>
  <c r="AW1099" i="1" s="1"/>
  <c r="AS1091" i="1"/>
  <c r="AO1091" i="1"/>
  <c r="AW1091" i="1" s="1"/>
  <c r="AS1083" i="1"/>
  <c r="AO1083" i="1"/>
  <c r="AW1083" i="1" s="1"/>
  <c r="AS1075" i="1"/>
  <c r="AO1075" i="1"/>
  <c r="AW1075" i="1" s="1"/>
  <c r="AS1067" i="1"/>
  <c r="AO1067" i="1"/>
  <c r="AW1067" i="1" s="1"/>
  <c r="AS1059" i="1"/>
  <c r="AO1059" i="1"/>
  <c r="AW1059" i="1" s="1"/>
  <c r="AS1051" i="1"/>
  <c r="AO1051" i="1"/>
  <c r="AW1051" i="1" s="1"/>
  <c r="AS1043" i="1"/>
  <c r="AO1043" i="1"/>
  <c r="AW1043" i="1" s="1"/>
  <c r="AS1035" i="1"/>
  <c r="AO1035" i="1"/>
  <c r="AW1035" i="1" s="1"/>
  <c r="AS1027" i="1"/>
  <c r="AO1027" i="1"/>
  <c r="AW1027" i="1" s="1"/>
  <c r="AS1019" i="1"/>
  <c r="AO1019" i="1"/>
  <c r="AW1019" i="1" s="1"/>
  <c r="AS1011" i="1"/>
  <c r="AO1011" i="1"/>
  <c r="AW1011" i="1" s="1"/>
  <c r="AS1003" i="1"/>
  <c r="AO1003" i="1"/>
  <c r="AW1003" i="1" s="1"/>
  <c r="AS995" i="1"/>
  <c r="AO995" i="1"/>
  <c r="AW995" i="1" s="1"/>
  <c r="AS987" i="1"/>
  <c r="AO987" i="1"/>
  <c r="AW987" i="1" s="1"/>
  <c r="AS979" i="1"/>
  <c r="AO979" i="1"/>
  <c r="AW979" i="1" s="1"/>
  <c r="AS971" i="1"/>
  <c r="AO971" i="1"/>
  <c r="AW971" i="1" s="1"/>
  <c r="AS963" i="1"/>
  <c r="AO963" i="1"/>
  <c r="AW963" i="1" s="1"/>
  <c r="AS955" i="1"/>
  <c r="AO955" i="1"/>
  <c r="AW955" i="1" s="1"/>
  <c r="AS947" i="1"/>
  <c r="AO947" i="1"/>
  <c r="AW947" i="1" s="1"/>
  <c r="AS939" i="1"/>
  <c r="AO939" i="1"/>
  <c r="AW939" i="1" s="1"/>
  <c r="AS931" i="1"/>
  <c r="AO931" i="1"/>
  <c r="AW931" i="1" s="1"/>
  <c r="AS923" i="1"/>
  <c r="AO923" i="1"/>
  <c r="AW923" i="1" s="1"/>
  <c r="AS915" i="1"/>
  <c r="AO915" i="1"/>
  <c r="AW915" i="1" s="1"/>
  <c r="AS907" i="1"/>
  <c r="AO907" i="1"/>
  <c r="AW907" i="1" s="1"/>
  <c r="AS899" i="1"/>
  <c r="AO899" i="1"/>
  <c r="AW899" i="1" s="1"/>
  <c r="AS891" i="1"/>
  <c r="AO891" i="1"/>
  <c r="AW891" i="1" s="1"/>
  <c r="AS883" i="1"/>
  <c r="AO883" i="1"/>
  <c r="AW883" i="1" s="1"/>
  <c r="AS875" i="1"/>
  <c r="AO875" i="1"/>
  <c r="AW875" i="1" s="1"/>
  <c r="AS867" i="1"/>
  <c r="AO867" i="1"/>
  <c r="AW867" i="1" s="1"/>
  <c r="AS859" i="1"/>
  <c r="AO859" i="1"/>
  <c r="AW859" i="1" s="1"/>
  <c r="AS851" i="1"/>
  <c r="AO851" i="1"/>
  <c r="AW851" i="1" s="1"/>
  <c r="AS843" i="1"/>
  <c r="AO843" i="1"/>
  <c r="AW843" i="1" s="1"/>
  <c r="AS835" i="1"/>
  <c r="AO835" i="1"/>
  <c r="AW835" i="1" s="1"/>
  <c r="AS827" i="1"/>
  <c r="AO827" i="1"/>
  <c r="AW827" i="1" s="1"/>
  <c r="AS819" i="1"/>
  <c r="AO819" i="1"/>
  <c r="AW819" i="1" s="1"/>
  <c r="AS811" i="1"/>
  <c r="AO811" i="1"/>
  <c r="AW811" i="1" s="1"/>
  <c r="AS803" i="1"/>
  <c r="AO803" i="1"/>
  <c r="AW803" i="1" s="1"/>
  <c r="AS795" i="1"/>
  <c r="AO795" i="1"/>
  <c r="AW795" i="1" s="1"/>
  <c r="AS787" i="1"/>
  <c r="AO787" i="1"/>
  <c r="AW787" i="1" s="1"/>
  <c r="AS779" i="1"/>
  <c r="AO779" i="1"/>
  <c r="AW779" i="1" s="1"/>
  <c r="AS771" i="1"/>
  <c r="AO771" i="1"/>
  <c r="AW771" i="1" s="1"/>
  <c r="AS763" i="1"/>
  <c r="AO763" i="1"/>
  <c r="AW763" i="1" s="1"/>
  <c r="AS755" i="1"/>
  <c r="AO755" i="1"/>
  <c r="AW755" i="1" s="1"/>
  <c r="AS747" i="1"/>
  <c r="AO747" i="1"/>
  <c r="AW747" i="1" s="1"/>
  <c r="AS739" i="1"/>
  <c r="AO739" i="1"/>
  <c r="AW739" i="1" s="1"/>
  <c r="AS731" i="1"/>
  <c r="AO731" i="1"/>
  <c r="AW731" i="1" s="1"/>
  <c r="AS723" i="1"/>
  <c r="AO723" i="1"/>
  <c r="AW723" i="1" s="1"/>
  <c r="AS715" i="1"/>
  <c r="AO715" i="1"/>
  <c r="AW715" i="1" s="1"/>
  <c r="AS707" i="1"/>
  <c r="AO707" i="1"/>
  <c r="AW707" i="1" s="1"/>
  <c r="AS699" i="1"/>
  <c r="AO699" i="1"/>
  <c r="AW699" i="1" s="1"/>
  <c r="AS691" i="1"/>
  <c r="AO691" i="1"/>
  <c r="AW691" i="1" s="1"/>
  <c r="AS683" i="1"/>
  <c r="AO683" i="1"/>
  <c r="AW683" i="1" s="1"/>
  <c r="AS675" i="1"/>
  <c r="AO675" i="1"/>
  <c r="AW675" i="1" s="1"/>
  <c r="AS667" i="1"/>
  <c r="AO667" i="1"/>
  <c r="AW667" i="1" s="1"/>
  <c r="AS659" i="1"/>
  <c r="AO659" i="1"/>
  <c r="AW659" i="1" s="1"/>
  <c r="AS651" i="1"/>
  <c r="AO651" i="1"/>
  <c r="AW651" i="1" s="1"/>
  <c r="AS643" i="1"/>
  <c r="AO643" i="1"/>
  <c r="AW643" i="1" s="1"/>
  <c r="AS635" i="1"/>
  <c r="AO635" i="1"/>
  <c r="AW635" i="1" s="1"/>
  <c r="AS627" i="1"/>
  <c r="AO627" i="1"/>
  <c r="AW627" i="1" s="1"/>
  <c r="AS619" i="1"/>
  <c r="AO619" i="1"/>
  <c r="AW619" i="1" s="1"/>
  <c r="AS611" i="1"/>
  <c r="AO611" i="1"/>
  <c r="AW611" i="1" s="1"/>
  <c r="AS603" i="1"/>
  <c r="AO603" i="1"/>
  <c r="AW603" i="1" s="1"/>
  <c r="AS595" i="1"/>
  <c r="AO595" i="1"/>
  <c r="AW595" i="1" s="1"/>
  <c r="AS587" i="1"/>
  <c r="AO587" i="1"/>
  <c r="AW587" i="1" s="1"/>
  <c r="AS579" i="1"/>
  <c r="AO579" i="1"/>
  <c r="AW579" i="1" s="1"/>
  <c r="AS571" i="1"/>
  <c r="AO571" i="1"/>
  <c r="AW571" i="1" s="1"/>
  <c r="AS563" i="1"/>
  <c r="AO563" i="1"/>
  <c r="AW563" i="1" s="1"/>
  <c r="AS555" i="1"/>
  <c r="AO555" i="1"/>
  <c r="AW555" i="1" s="1"/>
  <c r="AS547" i="1"/>
  <c r="AO547" i="1"/>
  <c r="AW547" i="1" s="1"/>
  <c r="AS539" i="1"/>
  <c r="AO539" i="1"/>
  <c r="AW539" i="1" s="1"/>
  <c r="AS531" i="1"/>
  <c r="AO531" i="1"/>
  <c r="AW531" i="1" s="1"/>
  <c r="AS523" i="1"/>
  <c r="AO523" i="1"/>
  <c r="AW523" i="1" s="1"/>
  <c r="AS515" i="1"/>
  <c r="AO515" i="1"/>
  <c r="AW515" i="1" s="1"/>
  <c r="AS507" i="1"/>
  <c r="AO507" i="1"/>
  <c r="AW507" i="1" s="1"/>
  <c r="AS499" i="1"/>
  <c r="AO499" i="1"/>
  <c r="AW499" i="1" s="1"/>
  <c r="AS491" i="1"/>
  <c r="AO491" i="1"/>
  <c r="AW491" i="1" s="1"/>
  <c r="AS483" i="1"/>
  <c r="AO483" i="1"/>
  <c r="AW483" i="1" s="1"/>
  <c r="AS475" i="1"/>
  <c r="AO475" i="1"/>
  <c r="AW475" i="1" s="1"/>
  <c r="AS467" i="1"/>
  <c r="AO467" i="1"/>
  <c r="AW467" i="1" s="1"/>
  <c r="AS459" i="1"/>
  <c r="AO459" i="1"/>
  <c r="AW459" i="1" s="1"/>
  <c r="AS451" i="1"/>
  <c r="AO451" i="1"/>
  <c r="AW451" i="1" s="1"/>
  <c r="AS443" i="1"/>
  <c r="AO443" i="1"/>
  <c r="AW443" i="1" s="1"/>
  <c r="AS435" i="1"/>
  <c r="AO435" i="1"/>
  <c r="AW435" i="1" s="1"/>
  <c r="AS427" i="1"/>
  <c r="AO427" i="1"/>
  <c r="AW427" i="1" s="1"/>
  <c r="AS419" i="1"/>
  <c r="AO419" i="1"/>
  <c r="AW419" i="1" s="1"/>
  <c r="AS411" i="1"/>
  <c r="AO411" i="1"/>
  <c r="AW411" i="1" s="1"/>
  <c r="AS403" i="1"/>
  <c r="AO403" i="1"/>
  <c r="AW403" i="1" s="1"/>
  <c r="AS395" i="1"/>
  <c r="AO395" i="1"/>
  <c r="AW395" i="1" s="1"/>
  <c r="AS387" i="1"/>
  <c r="AO387" i="1"/>
  <c r="AW387" i="1" s="1"/>
  <c r="AS379" i="1"/>
  <c r="AO379" i="1"/>
  <c r="AW379" i="1" s="1"/>
  <c r="AS371" i="1"/>
  <c r="AO371" i="1"/>
  <c r="AW371" i="1" s="1"/>
  <c r="AS363" i="1"/>
  <c r="AO363" i="1"/>
  <c r="AW363" i="1" s="1"/>
  <c r="AS355" i="1"/>
  <c r="AO355" i="1"/>
  <c r="AW355" i="1" s="1"/>
  <c r="AS347" i="1"/>
  <c r="AO347" i="1"/>
  <c r="AW347" i="1" s="1"/>
  <c r="AS339" i="1"/>
  <c r="AO339" i="1"/>
  <c r="AW339" i="1" s="1"/>
  <c r="AS331" i="1"/>
  <c r="AO331" i="1"/>
  <c r="AW331" i="1" s="1"/>
  <c r="AS323" i="1"/>
  <c r="AO323" i="1"/>
  <c r="AW323" i="1" s="1"/>
  <c r="AS315" i="1"/>
  <c r="AO315" i="1"/>
  <c r="AW315" i="1" s="1"/>
  <c r="AS307" i="1"/>
  <c r="AO307" i="1"/>
  <c r="AW307" i="1" s="1"/>
  <c r="AS299" i="1"/>
  <c r="AO299" i="1"/>
  <c r="AW299" i="1" s="1"/>
  <c r="AS291" i="1"/>
  <c r="AO291" i="1"/>
  <c r="AW291" i="1" s="1"/>
  <c r="AS283" i="1"/>
  <c r="AO283" i="1"/>
  <c r="AW283" i="1" s="1"/>
  <c r="AS275" i="1"/>
  <c r="AO275" i="1"/>
  <c r="AW275" i="1" s="1"/>
  <c r="AS267" i="1"/>
  <c r="AO267" i="1"/>
  <c r="AW267" i="1" s="1"/>
  <c r="AS259" i="1"/>
  <c r="AO259" i="1"/>
  <c r="AW259" i="1" s="1"/>
  <c r="AS251" i="1"/>
  <c r="AO251" i="1"/>
  <c r="AW251" i="1" s="1"/>
  <c r="AS243" i="1"/>
  <c r="AO243" i="1"/>
  <c r="AW243" i="1" s="1"/>
  <c r="AS235" i="1"/>
  <c r="AO235" i="1"/>
  <c r="AW235" i="1" s="1"/>
  <c r="AS227" i="1"/>
  <c r="AO227" i="1"/>
  <c r="AW227" i="1" s="1"/>
  <c r="AS219" i="1"/>
  <c r="AO219" i="1"/>
  <c r="AW219" i="1" s="1"/>
  <c r="AS211" i="1"/>
  <c r="AO211" i="1"/>
  <c r="AW211" i="1" s="1"/>
  <c r="AS203" i="1"/>
  <c r="AO203" i="1"/>
  <c r="AW203" i="1" s="1"/>
  <c r="AS195" i="1"/>
  <c r="AO195" i="1"/>
  <c r="AW195" i="1" s="1"/>
  <c r="AS187" i="1"/>
  <c r="AO187" i="1"/>
  <c r="AW187" i="1" s="1"/>
  <c r="AS179" i="1"/>
  <c r="AO179" i="1"/>
  <c r="AW179" i="1" s="1"/>
  <c r="AS171" i="1"/>
  <c r="AO171" i="1"/>
  <c r="AW171" i="1" s="1"/>
  <c r="AS163" i="1"/>
  <c r="AO163" i="1"/>
  <c r="AW163" i="1" s="1"/>
  <c r="AS155" i="1"/>
  <c r="AO155" i="1"/>
  <c r="AW155" i="1" s="1"/>
  <c r="AS147" i="1"/>
  <c r="AO147" i="1"/>
  <c r="AW147" i="1" s="1"/>
  <c r="AS139" i="1"/>
  <c r="AO139" i="1"/>
  <c r="AW139" i="1" s="1"/>
  <c r="AS131" i="1"/>
  <c r="AO131" i="1"/>
  <c r="AW131" i="1" s="1"/>
  <c r="AS123" i="1"/>
  <c r="AO123" i="1"/>
  <c r="AW123" i="1" s="1"/>
  <c r="AS115" i="1"/>
  <c r="AO115" i="1"/>
  <c r="AW115" i="1" s="1"/>
  <c r="AS107" i="1"/>
  <c r="AO107" i="1"/>
  <c r="AW107" i="1" s="1"/>
  <c r="AS99" i="1"/>
  <c r="AO99" i="1"/>
  <c r="AW99" i="1" s="1"/>
  <c r="AS91" i="1"/>
  <c r="AO91" i="1"/>
  <c r="AW91" i="1" s="1"/>
  <c r="AS83" i="1"/>
  <c r="AO83" i="1"/>
  <c r="AW83" i="1" s="1"/>
  <c r="AS75" i="1"/>
  <c r="AO75" i="1"/>
  <c r="AW75" i="1" s="1"/>
  <c r="AS67" i="1"/>
  <c r="AO67" i="1"/>
  <c r="AW67" i="1" s="1"/>
  <c r="AS59" i="1"/>
  <c r="AO59" i="1"/>
  <c r="AW59" i="1" s="1"/>
  <c r="AS51" i="1"/>
  <c r="AO51" i="1"/>
  <c r="AW51" i="1" s="1"/>
  <c r="AS43" i="1"/>
  <c r="AO43" i="1"/>
  <c r="AW43" i="1" s="1"/>
  <c r="AS35" i="1"/>
  <c r="AO35" i="1"/>
  <c r="AW35" i="1" s="1"/>
  <c r="AS27" i="1"/>
  <c r="AO27" i="1"/>
  <c r="AW27" i="1" s="1"/>
  <c r="AS19" i="1"/>
  <c r="AO19" i="1"/>
  <c r="AW19" i="1" s="1"/>
  <c r="AS11" i="1"/>
  <c r="AO11" i="1"/>
  <c r="AW11" i="1" s="1"/>
  <c r="AX40" i="1" l="1"/>
  <c r="BA40" i="1"/>
  <c r="AX72" i="1"/>
  <c r="BA72" i="1"/>
  <c r="BA120" i="1"/>
  <c r="AX168" i="1"/>
  <c r="BA168" i="1"/>
  <c r="AX232" i="1"/>
  <c r="BA232" i="1"/>
  <c r="AX360" i="1"/>
  <c r="BA360" i="1"/>
  <c r="AX408" i="1"/>
  <c r="BA408" i="1"/>
  <c r="AX472" i="1"/>
  <c r="BA472" i="1"/>
  <c r="AX520" i="1"/>
  <c r="BA520" i="1"/>
  <c r="AX44" i="1"/>
  <c r="BA44" i="1"/>
  <c r="AX124" i="1"/>
  <c r="BA124" i="1"/>
  <c r="AX172" i="1"/>
  <c r="BA172" i="1"/>
  <c r="AX220" i="1"/>
  <c r="BA220" i="1"/>
  <c r="AX268" i="1"/>
  <c r="BA268" i="1"/>
  <c r="AX300" i="1"/>
  <c r="BA300" i="1"/>
  <c r="AX316" i="1"/>
  <c r="BA316" i="1"/>
  <c r="AX332" i="1"/>
  <c r="BA332" i="1"/>
  <c r="AX348" i="1"/>
  <c r="BA348" i="1"/>
  <c r="AX364" i="1"/>
  <c r="BA364" i="1"/>
  <c r="AX380" i="1"/>
  <c r="BA380" i="1"/>
  <c r="AX412" i="1"/>
  <c r="BA412" i="1"/>
  <c r="AX444" i="1"/>
  <c r="BA444" i="1"/>
  <c r="AX460" i="1"/>
  <c r="BA460" i="1"/>
  <c r="AX476" i="1"/>
  <c r="BA476" i="1"/>
  <c r="AX492" i="1"/>
  <c r="BA492" i="1"/>
  <c r="AX508" i="1"/>
  <c r="BA508" i="1"/>
  <c r="AX524" i="1"/>
  <c r="BA524" i="1"/>
  <c r="AX540" i="1"/>
  <c r="BA540" i="1"/>
  <c r="AX556" i="1"/>
  <c r="BA556" i="1"/>
  <c r="AX24" i="1"/>
  <c r="BA24" i="1"/>
  <c r="AX88" i="1"/>
  <c r="BA88" i="1"/>
  <c r="AX136" i="1"/>
  <c r="BA136" i="1"/>
  <c r="AX184" i="1"/>
  <c r="BA184" i="1"/>
  <c r="AX216" i="1"/>
  <c r="BA216" i="1"/>
  <c r="AX264" i="1"/>
  <c r="BA264" i="1"/>
  <c r="AX296" i="1"/>
  <c r="BA296" i="1"/>
  <c r="AX328" i="1"/>
  <c r="BA328" i="1"/>
  <c r="AX376" i="1"/>
  <c r="BA376" i="1"/>
  <c r="AX424" i="1"/>
  <c r="BA424" i="1"/>
  <c r="AX456" i="1"/>
  <c r="BA456" i="1"/>
  <c r="AX504" i="1"/>
  <c r="BA504" i="1"/>
  <c r="AX552" i="1"/>
  <c r="BA552" i="1"/>
  <c r="AX12" i="1"/>
  <c r="BA12" i="1"/>
  <c r="AX60" i="1"/>
  <c r="BA60" i="1"/>
  <c r="AX92" i="1"/>
  <c r="BA92" i="1"/>
  <c r="AX140" i="1"/>
  <c r="BA140" i="1"/>
  <c r="AX204" i="1"/>
  <c r="BA204" i="1"/>
  <c r="AX252" i="1"/>
  <c r="BA252" i="1"/>
  <c r="AX396" i="1"/>
  <c r="BA396" i="1"/>
  <c r="AX32" i="1"/>
  <c r="BA32" i="1"/>
  <c r="AX64" i="1"/>
  <c r="BA64" i="1"/>
  <c r="AX96" i="1"/>
  <c r="BA96" i="1"/>
  <c r="AX128" i="1"/>
  <c r="BA128" i="1"/>
  <c r="AX160" i="1"/>
  <c r="BA160" i="1"/>
  <c r="AX192" i="1"/>
  <c r="BA192" i="1"/>
  <c r="AX224" i="1"/>
  <c r="BA224" i="1"/>
  <c r="AX256" i="1"/>
  <c r="BA256" i="1"/>
  <c r="AX288" i="1"/>
  <c r="BA288" i="1"/>
  <c r="AX304" i="1"/>
  <c r="BA304" i="1"/>
  <c r="AX336" i="1"/>
  <c r="BA336" i="1"/>
  <c r="AX368" i="1"/>
  <c r="BA368" i="1"/>
  <c r="AX400" i="1"/>
  <c r="BA400" i="1"/>
  <c r="AX416" i="1"/>
  <c r="BA416" i="1"/>
  <c r="AX432" i="1"/>
  <c r="BA432" i="1"/>
  <c r="AX464" i="1"/>
  <c r="BA464" i="1"/>
  <c r="AX480" i="1"/>
  <c r="BA480" i="1"/>
  <c r="AX496" i="1"/>
  <c r="BA496" i="1"/>
  <c r="BA512" i="1"/>
  <c r="AX528" i="1"/>
  <c r="BA528" i="1"/>
  <c r="AX544" i="1"/>
  <c r="BA544" i="1"/>
  <c r="AX17" i="1"/>
  <c r="BA17" i="1"/>
  <c r="AX56" i="1"/>
  <c r="BA56" i="1"/>
  <c r="AX104" i="1"/>
  <c r="BA104" i="1"/>
  <c r="AX152" i="1"/>
  <c r="BA152" i="1"/>
  <c r="AX200" i="1"/>
  <c r="BA200" i="1"/>
  <c r="AX248" i="1"/>
  <c r="BA248" i="1"/>
  <c r="AX280" i="1"/>
  <c r="BA280" i="1"/>
  <c r="AX312" i="1"/>
  <c r="BA312" i="1"/>
  <c r="AX344" i="1"/>
  <c r="BA344" i="1"/>
  <c r="AX392" i="1"/>
  <c r="BA392" i="1"/>
  <c r="AX440" i="1"/>
  <c r="BA440" i="1"/>
  <c r="AX488" i="1"/>
  <c r="BA488" i="1"/>
  <c r="AX536" i="1"/>
  <c r="BA536" i="1"/>
  <c r="AX28" i="1"/>
  <c r="BA28" i="1"/>
  <c r="AX76" i="1"/>
  <c r="BA76" i="1"/>
  <c r="AX108" i="1"/>
  <c r="BA108" i="1"/>
  <c r="AX156" i="1"/>
  <c r="BA156" i="1"/>
  <c r="AX188" i="1"/>
  <c r="BA188" i="1"/>
  <c r="AX236" i="1"/>
  <c r="BA236" i="1"/>
  <c r="AX284" i="1"/>
  <c r="BA284" i="1"/>
  <c r="AX428" i="1"/>
  <c r="BA428" i="1"/>
  <c r="AX16" i="1"/>
  <c r="BA16" i="1"/>
  <c r="AX48" i="1"/>
  <c r="BA48" i="1"/>
  <c r="AX80" i="1"/>
  <c r="BA80" i="1"/>
  <c r="AX112" i="1"/>
  <c r="BA112" i="1"/>
  <c r="BA144" i="1"/>
  <c r="AX176" i="1"/>
  <c r="BA176" i="1"/>
  <c r="AX208" i="1"/>
  <c r="BA208" i="1"/>
  <c r="AX240" i="1"/>
  <c r="BA240" i="1"/>
  <c r="AX272" i="1"/>
  <c r="BA272" i="1"/>
  <c r="AX320" i="1"/>
  <c r="BA320" i="1"/>
  <c r="AX352" i="1"/>
  <c r="BA352" i="1"/>
  <c r="AX384" i="1"/>
  <c r="BA384" i="1"/>
  <c r="AX448" i="1"/>
  <c r="BA448" i="1"/>
  <c r="AX51" i="1"/>
  <c r="BA51" i="1"/>
  <c r="AX83" i="1"/>
  <c r="BA83" i="1"/>
  <c r="AX131" i="1"/>
  <c r="BA131" i="1"/>
  <c r="AX179" i="1"/>
  <c r="BA179" i="1"/>
  <c r="AX227" i="1"/>
  <c r="BA227" i="1"/>
  <c r="AX275" i="1"/>
  <c r="BA275" i="1"/>
  <c r="AX323" i="1"/>
  <c r="BA323" i="1"/>
  <c r="AX355" i="1"/>
  <c r="BA355" i="1"/>
  <c r="AX403" i="1"/>
  <c r="BA403" i="1"/>
  <c r="AX435" i="1"/>
  <c r="BA435" i="1"/>
  <c r="AX483" i="1"/>
  <c r="BA483" i="1"/>
  <c r="AX531" i="1"/>
  <c r="BA531" i="1"/>
  <c r="AX579" i="1"/>
  <c r="BA579" i="1"/>
  <c r="AX611" i="1"/>
  <c r="BA611" i="1"/>
  <c r="AX659" i="1"/>
  <c r="BA659" i="1"/>
  <c r="AX707" i="1"/>
  <c r="BA707" i="1"/>
  <c r="AX771" i="1"/>
  <c r="BA771" i="1"/>
  <c r="AX835" i="1"/>
  <c r="BA835" i="1"/>
  <c r="AX883" i="1"/>
  <c r="BA883" i="1"/>
  <c r="AX931" i="1"/>
  <c r="BA931" i="1"/>
  <c r="AX979" i="1"/>
  <c r="BA979" i="1"/>
  <c r="AX1027" i="1"/>
  <c r="BA1027" i="1"/>
  <c r="AX1075" i="1"/>
  <c r="BA1075" i="1"/>
  <c r="AX1107" i="1"/>
  <c r="BA1107" i="1"/>
  <c r="AX1155" i="1"/>
  <c r="BA1155" i="1"/>
  <c r="AX1219" i="1"/>
  <c r="BA1219" i="1"/>
  <c r="AX1283" i="1"/>
  <c r="BA1283" i="1"/>
  <c r="AX592" i="1"/>
  <c r="BA592" i="1"/>
  <c r="AX608" i="1"/>
  <c r="BA608" i="1"/>
  <c r="AX672" i="1"/>
  <c r="BA672" i="1"/>
  <c r="AX720" i="1"/>
  <c r="BA720" i="1"/>
  <c r="AX768" i="1"/>
  <c r="BA768" i="1"/>
  <c r="AX864" i="1"/>
  <c r="BA864" i="1"/>
  <c r="AX11" i="1"/>
  <c r="BA11" i="1"/>
  <c r="AX43" i="1"/>
  <c r="BA43" i="1"/>
  <c r="AX75" i="1"/>
  <c r="BA75" i="1"/>
  <c r="AX107" i="1"/>
  <c r="BA107" i="1"/>
  <c r="AX139" i="1"/>
  <c r="BA139" i="1"/>
  <c r="AX171" i="1"/>
  <c r="BA171" i="1"/>
  <c r="AX203" i="1"/>
  <c r="BA203" i="1"/>
  <c r="AX235" i="1"/>
  <c r="BA235" i="1"/>
  <c r="AX267" i="1"/>
  <c r="BA267" i="1"/>
  <c r="AX299" i="1"/>
  <c r="BA299" i="1"/>
  <c r="AX331" i="1"/>
  <c r="BA331" i="1"/>
  <c r="AX363" i="1"/>
  <c r="BA363" i="1"/>
  <c r="AX395" i="1"/>
  <c r="BA395" i="1"/>
  <c r="AX427" i="1"/>
  <c r="BA427" i="1"/>
  <c r="AX459" i="1"/>
  <c r="BA459" i="1"/>
  <c r="AX475" i="1"/>
  <c r="BA475" i="1"/>
  <c r="AX507" i="1"/>
  <c r="BA507" i="1"/>
  <c r="AX539" i="1"/>
  <c r="BA539" i="1"/>
  <c r="AX571" i="1"/>
  <c r="BA571" i="1"/>
  <c r="AX603" i="1"/>
  <c r="BA603" i="1"/>
  <c r="AX635" i="1"/>
  <c r="BA635" i="1"/>
  <c r="BA667" i="1"/>
  <c r="AX699" i="1"/>
  <c r="BA699" i="1"/>
  <c r="AX731" i="1"/>
  <c r="BA731" i="1"/>
  <c r="AX763" i="1"/>
  <c r="BA763" i="1"/>
  <c r="AX795" i="1"/>
  <c r="BA795" i="1"/>
  <c r="AX827" i="1"/>
  <c r="BA827" i="1"/>
  <c r="AX843" i="1"/>
  <c r="BA843" i="1"/>
  <c r="AX859" i="1"/>
  <c r="BA859" i="1"/>
  <c r="BA891" i="1"/>
  <c r="AX923" i="1"/>
  <c r="BA923" i="1"/>
  <c r="AX955" i="1"/>
  <c r="BA955" i="1"/>
  <c r="AX987" i="1"/>
  <c r="BA987" i="1"/>
  <c r="AX1019" i="1"/>
  <c r="BA1019" i="1"/>
  <c r="AX1051" i="1"/>
  <c r="BA1051" i="1"/>
  <c r="AX1083" i="1"/>
  <c r="BA1083" i="1"/>
  <c r="AX1115" i="1"/>
  <c r="BA1115" i="1"/>
  <c r="AX1147" i="1"/>
  <c r="BA1147" i="1"/>
  <c r="AX1179" i="1"/>
  <c r="BA1179" i="1"/>
  <c r="AX1259" i="1"/>
  <c r="BA1259" i="1"/>
  <c r="AX1275" i="1"/>
  <c r="BA1275" i="1"/>
  <c r="AX584" i="1"/>
  <c r="BA584" i="1"/>
  <c r="AX616" i="1"/>
  <c r="BA616" i="1"/>
  <c r="AX648" i="1"/>
  <c r="BA648" i="1"/>
  <c r="AX680" i="1"/>
  <c r="BA680" i="1"/>
  <c r="AX712" i="1"/>
  <c r="BA712" i="1"/>
  <c r="AX744" i="1"/>
  <c r="BA744" i="1"/>
  <c r="AX776" i="1"/>
  <c r="BA776" i="1"/>
  <c r="AX808" i="1"/>
  <c r="BA808" i="1"/>
  <c r="AX840" i="1"/>
  <c r="BA840" i="1"/>
  <c r="AX872" i="1"/>
  <c r="BA872" i="1"/>
  <c r="AX904" i="1"/>
  <c r="BA904" i="1"/>
  <c r="AX936" i="1"/>
  <c r="BA936" i="1"/>
  <c r="AX968" i="1"/>
  <c r="BA968" i="1"/>
  <c r="AX1000" i="1"/>
  <c r="BA1000" i="1"/>
  <c r="AX1032" i="1"/>
  <c r="BA1032" i="1"/>
  <c r="AX1064" i="1"/>
  <c r="BA1064" i="1"/>
  <c r="AX1096" i="1"/>
  <c r="BA1096" i="1"/>
  <c r="AX1128" i="1"/>
  <c r="BA1128" i="1"/>
  <c r="AX1160" i="1"/>
  <c r="BA1160" i="1"/>
  <c r="AX1192" i="1"/>
  <c r="BA1192" i="1"/>
  <c r="AX1224" i="1"/>
  <c r="BA1224" i="1"/>
  <c r="AX1256" i="1"/>
  <c r="BA1256" i="1"/>
  <c r="AX13" i="1"/>
  <c r="BA13" i="1"/>
  <c r="AX29" i="1"/>
  <c r="BA29" i="1"/>
  <c r="AX61" i="1"/>
  <c r="BA61" i="1"/>
  <c r="AX109" i="1"/>
  <c r="BA109" i="1"/>
  <c r="AX141" i="1"/>
  <c r="BA141" i="1"/>
  <c r="AX173" i="1"/>
  <c r="BA173" i="1"/>
  <c r="AX205" i="1"/>
  <c r="BA205" i="1"/>
  <c r="AX221" i="1"/>
  <c r="BA221" i="1"/>
  <c r="AX253" i="1"/>
  <c r="BA253" i="1"/>
  <c r="AX285" i="1"/>
  <c r="BA285" i="1"/>
  <c r="AX317" i="1"/>
  <c r="BA317" i="1"/>
  <c r="AX349" i="1"/>
  <c r="BA349" i="1"/>
  <c r="AX381" i="1"/>
  <c r="BA381" i="1"/>
  <c r="AX397" i="1"/>
  <c r="BA397" i="1"/>
  <c r="AX461" i="1"/>
  <c r="BA461" i="1"/>
  <c r="AX477" i="1"/>
  <c r="BA477" i="1"/>
  <c r="AX509" i="1"/>
  <c r="BA509" i="1"/>
  <c r="AX541" i="1"/>
  <c r="BA541" i="1"/>
  <c r="AX573" i="1"/>
  <c r="BA573" i="1"/>
  <c r="AX605" i="1"/>
  <c r="BA605" i="1"/>
  <c r="AX637" i="1"/>
  <c r="BA637" i="1"/>
  <c r="AX669" i="1"/>
  <c r="BA669" i="1"/>
  <c r="AX701" i="1"/>
  <c r="BA701" i="1"/>
  <c r="AX733" i="1"/>
  <c r="BA733" i="1"/>
  <c r="AX765" i="1"/>
  <c r="BA765" i="1"/>
  <c r="AX797" i="1"/>
  <c r="BA797" i="1"/>
  <c r="AX829" i="1"/>
  <c r="BA829" i="1"/>
  <c r="AX861" i="1"/>
  <c r="BA861" i="1"/>
  <c r="AX893" i="1"/>
  <c r="BA893" i="1"/>
  <c r="AX925" i="1"/>
  <c r="BA925" i="1"/>
  <c r="AX957" i="1"/>
  <c r="BA957" i="1"/>
  <c r="AX989" i="1"/>
  <c r="BA989" i="1"/>
  <c r="AX1021" i="1"/>
  <c r="BA1021" i="1"/>
  <c r="AX1053" i="1"/>
  <c r="BA1053" i="1"/>
  <c r="AX1085" i="1"/>
  <c r="BA1085" i="1"/>
  <c r="AX1117" i="1"/>
  <c r="BA1117" i="1"/>
  <c r="AX1149" i="1"/>
  <c r="BA1149" i="1"/>
  <c r="AX1181" i="1"/>
  <c r="BA1181" i="1"/>
  <c r="AX1213" i="1"/>
  <c r="BA1213" i="1"/>
  <c r="AX1245" i="1"/>
  <c r="BA1245" i="1"/>
  <c r="AX1277" i="1"/>
  <c r="BA1277" i="1"/>
  <c r="AX14" i="1"/>
  <c r="BA14" i="1"/>
  <c r="AX46" i="1"/>
  <c r="BA46" i="1"/>
  <c r="AX78" i="1"/>
  <c r="BA78" i="1"/>
  <c r="AX94" i="1"/>
  <c r="BA94" i="1"/>
  <c r="AX110" i="1"/>
  <c r="BA110" i="1"/>
  <c r="AX126" i="1"/>
  <c r="BA126" i="1"/>
  <c r="AX142" i="1"/>
  <c r="BA142" i="1"/>
  <c r="AX158" i="1"/>
  <c r="BA158" i="1"/>
  <c r="AX174" i="1"/>
  <c r="BA174" i="1"/>
  <c r="AX206" i="1"/>
  <c r="BA206" i="1"/>
  <c r="AX238" i="1"/>
  <c r="BA238" i="1"/>
  <c r="AX270" i="1"/>
  <c r="BA270" i="1"/>
  <c r="AX302" i="1"/>
  <c r="BA302" i="1"/>
  <c r="AX334" i="1"/>
  <c r="BA334" i="1"/>
  <c r="AX366" i="1"/>
  <c r="BA366" i="1"/>
  <c r="AX398" i="1"/>
  <c r="BA398" i="1"/>
  <c r="AX430" i="1"/>
  <c r="BA430" i="1"/>
  <c r="AX462" i="1"/>
  <c r="BA462" i="1"/>
  <c r="AX574" i="1"/>
  <c r="BA574" i="1"/>
  <c r="AX590" i="1"/>
  <c r="BA590" i="1"/>
  <c r="AX606" i="1"/>
  <c r="BA606" i="1"/>
  <c r="AX622" i="1"/>
  <c r="BA622" i="1"/>
  <c r="AX638" i="1"/>
  <c r="BA638" i="1"/>
  <c r="AX654" i="1"/>
  <c r="BA654" i="1"/>
  <c r="AX670" i="1"/>
  <c r="BA670" i="1"/>
  <c r="AX686" i="1"/>
  <c r="BA686" i="1"/>
  <c r="AX718" i="1"/>
  <c r="BA718" i="1"/>
  <c r="AX750" i="1"/>
  <c r="BA750" i="1"/>
  <c r="AX782" i="1"/>
  <c r="BA782" i="1"/>
  <c r="AX814" i="1"/>
  <c r="BA814" i="1"/>
  <c r="AX846" i="1"/>
  <c r="BA846" i="1"/>
  <c r="AX878" i="1"/>
  <c r="BA878" i="1"/>
  <c r="AX910" i="1"/>
  <c r="BA910" i="1"/>
  <c r="AX926" i="1"/>
  <c r="BA926" i="1"/>
  <c r="AX958" i="1"/>
  <c r="BA958" i="1"/>
  <c r="AX990" i="1"/>
  <c r="BA990" i="1"/>
  <c r="BA1022" i="1"/>
  <c r="AX1070" i="1"/>
  <c r="BA1070" i="1"/>
  <c r="AX1102" i="1"/>
  <c r="BA1102" i="1"/>
  <c r="AX1118" i="1"/>
  <c r="BA1118" i="1"/>
  <c r="AX1150" i="1"/>
  <c r="BA1150" i="1"/>
  <c r="AX1166" i="1"/>
  <c r="BA1166" i="1"/>
  <c r="AX1182" i="1"/>
  <c r="BA1182" i="1"/>
  <c r="BA1198" i="1"/>
  <c r="AX1214" i="1"/>
  <c r="BA1214" i="1"/>
  <c r="AX1230" i="1"/>
  <c r="BA1230" i="1"/>
  <c r="AX1246" i="1"/>
  <c r="BA1246" i="1"/>
  <c r="AX1262" i="1"/>
  <c r="BA1262" i="1"/>
  <c r="AX1278" i="1"/>
  <c r="BA1278" i="1"/>
  <c r="AX15" i="1"/>
  <c r="BA15" i="1"/>
  <c r="AX47" i="1"/>
  <c r="BA47" i="1"/>
  <c r="AX79" i="1"/>
  <c r="BA79" i="1"/>
  <c r="AX111" i="1"/>
  <c r="BA111" i="1"/>
  <c r="AX127" i="1"/>
  <c r="BA127" i="1"/>
  <c r="AX159" i="1"/>
  <c r="BA159" i="1"/>
  <c r="AX191" i="1"/>
  <c r="BA191" i="1"/>
  <c r="AX207" i="1"/>
  <c r="BA207" i="1"/>
  <c r="AX223" i="1"/>
  <c r="BA223" i="1"/>
  <c r="AX239" i="1"/>
  <c r="BA239" i="1"/>
  <c r="AX255" i="1"/>
  <c r="BA255" i="1"/>
  <c r="AX271" i="1"/>
  <c r="BA271" i="1"/>
  <c r="AX287" i="1"/>
  <c r="BA287" i="1"/>
  <c r="AX303" i="1"/>
  <c r="BA303" i="1"/>
  <c r="AX335" i="1"/>
  <c r="BA335" i="1"/>
  <c r="AX367" i="1"/>
  <c r="BA367" i="1"/>
  <c r="AX383" i="1"/>
  <c r="BA383" i="1"/>
  <c r="AX399" i="1"/>
  <c r="BA399" i="1"/>
  <c r="AX415" i="1"/>
  <c r="BA415" i="1"/>
  <c r="AX431" i="1"/>
  <c r="BA431" i="1"/>
  <c r="AX447" i="1"/>
  <c r="BA447" i="1"/>
  <c r="AX463" i="1"/>
  <c r="BA463" i="1"/>
  <c r="AX543" i="1"/>
  <c r="BA543" i="1"/>
  <c r="AX575" i="1"/>
  <c r="BA575" i="1"/>
  <c r="AX607" i="1"/>
  <c r="BA607" i="1"/>
  <c r="AX639" i="1"/>
  <c r="BA639" i="1"/>
  <c r="AX719" i="1"/>
  <c r="BA719" i="1"/>
  <c r="AX735" i="1"/>
  <c r="BA735" i="1"/>
  <c r="AX783" i="1"/>
  <c r="BA783" i="1"/>
  <c r="AX815" i="1"/>
  <c r="BA815" i="1"/>
  <c r="AX847" i="1"/>
  <c r="BA847" i="1"/>
  <c r="BA879" i="1"/>
  <c r="AX911" i="1"/>
  <c r="BA911" i="1"/>
  <c r="AX943" i="1"/>
  <c r="BA943" i="1"/>
  <c r="AX975" i="1"/>
  <c r="BA975" i="1"/>
  <c r="AX1007" i="1"/>
  <c r="BA1007" i="1"/>
  <c r="AX1039" i="1"/>
  <c r="BA1039" i="1"/>
  <c r="AX1071" i="1"/>
  <c r="BA1071" i="1"/>
  <c r="AX1103" i="1"/>
  <c r="BA1103" i="1"/>
  <c r="AX1151" i="1"/>
  <c r="BA1151" i="1"/>
  <c r="AX1183" i="1"/>
  <c r="BA1183" i="1"/>
  <c r="AX1215" i="1"/>
  <c r="BA1215" i="1"/>
  <c r="AX1247" i="1"/>
  <c r="BA1247" i="1"/>
  <c r="AX1279" i="1"/>
  <c r="BA1279" i="1"/>
  <c r="AX36" i="1"/>
  <c r="BA36" i="1"/>
  <c r="AX68" i="1"/>
  <c r="BA68" i="1"/>
  <c r="AX132" i="1"/>
  <c r="BA132" i="1"/>
  <c r="AX164" i="1"/>
  <c r="BA164" i="1"/>
  <c r="AX212" i="1"/>
  <c r="BA212" i="1"/>
  <c r="AX500" i="1"/>
  <c r="BA500" i="1"/>
  <c r="AX516" i="1"/>
  <c r="BA516" i="1"/>
  <c r="AX532" i="1"/>
  <c r="BA532" i="1"/>
  <c r="AX548" i="1"/>
  <c r="BA548" i="1"/>
  <c r="AX564" i="1"/>
  <c r="BA564" i="1"/>
  <c r="AX580" i="1"/>
  <c r="BA580" i="1"/>
  <c r="AX596" i="1"/>
  <c r="BA596" i="1"/>
  <c r="AX612" i="1"/>
  <c r="BA612" i="1"/>
  <c r="AX628" i="1"/>
  <c r="BA628" i="1"/>
  <c r="AX644" i="1"/>
  <c r="BA644" i="1"/>
  <c r="AX660" i="1"/>
  <c r="BA660" i="1"/>
  <c r="AX676" i="1"/>
  <c r="BA676" i="1"/>
  <c r="AX692" i="1"/>
  <c r="BA692" i="1"/>
  <c r="AX724" i="1"/>
  <c r="BA724" i="1"/>
  <c r="AX756" i="1"/>
  <c r="BA756" i="1"/>
  <c r="AX788" i="1"/>
  <c r="BA788" i="1"/>
  <c r="AX836" i="1"/>
  <c r="BA836" i="1"/>
  <c r="AX868" i="1"/>
  <c r="BA868" i="1"/>
  <c r="AX900" i="1"/>
  <c r="BA900" i="1"/>
  <c r="AX932" i="1"/>
  <c r="BA932" i="1"/>
  <c r="AX964" i="1"/>
  <c r="BA964" i="1"/>
  <c r="AX996" i="1"/>
  <c r="BA996" i="1"/>
  <c r="AX1060" i="1"/>
  <c r="BA1060" i="1"/>
  <c r="AX449" i="1"/>
  <c r="BA449" i="1"/>
  <c r="AX481" i="1"/>
  <c r="BA481" i="1"/>
  <c r="AX513" i="1"/>
  <c r="BA513" i="1"/>
  <c r="AX593" i="1"/>
  <c r="BA593" i="1"/>
  <c r="AX625" i="1"/>
  <c r="BA625" i="1"/>
  <c r="AX657" i="1"/>
  <c r="BA657" i="1"/>
  <c r="AX689" i="1"/>
  <c r="BA689" i="1"/>
  <c r="AX721" i="1"/>
  <c r="BA721" i="1"/>
  <c r="BA753" i="1"/>
  <c r="AX785" i="1"/>
  <c r="BA785" i="1"/>
  <c r="AX817" i="1"/>
  <c r="BA817" i="1"/>
  <c r="AX849" i="1"/>
  <c r="BA849" i="1"/>
  <c r="AX881" i="1"/>
  <c r="BA881" i="1"/>
  <c r="AX929" i="1"/>
  <c r="BA929" i="1"/>
  <c r="AX961" i="1"/>
  <c r="BA961" i="1"/>
  <c r="AX977" i="1"/>
  <c r="BA977" i="1"/>
  <c r="AX1025" i="1"/>
  <c r="BA1025" i="1"/>
  <c r="AX1057" i="1"/>
  <c r="BA1057" i="1"/>
  <c r="AX1089" i="1"/>
  <c r="BA1089" i="1"/>
  <c r="AX1121" i="1"/>
  <c r="BA1121" i="1"/>
  <c r="AX1137" i="1"/>
  <c r="BA1137" i="1"/>
  <c r="AX1185" i="1"/>
  <c r="BA1185" i="1"/>
  <c r="AX1217" i="1"/>
  <c r="BA1217" i="1"/>
  <c r="AX1249" i="1"/>
  <c r="BA1249" i="1"/>
  <c r="AX1265" i="1"/>
  <c r="BA1265" i="1"/>
  <c r="AX26" i="1"/>
  <c r="BA26" i="1"/>
  <c r="AX58" i="1"/>
  <c r="BA58" i="1"/>
  <c r="AX90" i="1"/>
  <c r="BA90" i="1"/>
  <c r="AX122" i="1"/>
  <c r="BA122" i="1"/>
  <c r="AX138" i="1"/>
  <c r="BA138" i="1"/>
  <c r="AX170" i="1"/>
  <c r="BA170" i="1"/>
  <c r="AX186" i="1"/>
  <c r="BA186" i="1"/>
  <c r="AX202" i="1"/>
  <c r="BA202" i="1"/>
  <c r="AX218" i="1"/>
  <c r="BA218" i="1"/>
  <c r="AX234" i="1"/>
  <c r="BA234" i="1"/>
  <c r="AX250" i="1"/>
  <c r="BA250" i="1"/>
  <c r="AX266" i="1"/>
  <c r="BA266" i="1"/>
  <c r="AX282" i="1"/>
  <c r="BA282" i="1"/>
  <c r="AX298" i="1"/>
  <c r="BA298" i="1"/>
  <c r="AX314" i="1"/>
  <c r="BA314" i="1"/>
  <c r="AX330" i="1"/>
  <c r="BA330" i="1"/>
  <c r="AX346" i="1"/>
  <c r="BA346" i="1"/>
  <c r="AX362" i="1"/>
  <c r="BA362" i="1"/>
  <c r="AX378" i="1"/>
  <c r="BA378" i="1"/>
  <c r="AX394" i="1"/>
  <c r="BA394" i="1"/>
  <c r="AX426" i="1"/>
  <c r="BA426" i="1"/>
  <c r="AX442" i="1"/>
  <c r="BA442" i="1"/>
  <c r="AX458" i="1"/>
  <c r="BA458" i="1"/>
  <c r="AX474" i="1"/>
  <c r="BA474" i="1"/>
  <c r="AX490" i="1"/>
  <c r="BA490" i="1"/>
  <c r="AX506" i="1"/>
  <c r="BA506" i="1"/>
  <c r="AX522" i="1"/>
  <c r="BA522" i="1"/>
  <c r="AX538" i="1"/>
  <c r="BA538" i="1"/>
  <c r="AX554" i="1"/>
  <c r="BA554" i="1"/>
  <c r="AX570" i="1"/>
  <c r="BA570" i="1"/>
  <c r="AX586" i="1"/>
  <c r="BA586" i="1"/>
  <c r="AX602" i="1"/>
  <c r="BA602" i="1"/>
  <c r="AX618" i="1"/>
  <c r="BA618" i="1"/>
  <c r="AX634" i="1"/>
  <c r="BA634" i="1"/>
  <c r="AX650" i="1"/>
  <c r="BA650" i="1"/>
  <c r="AX666" i="1"/>
  <c r="BA666" i="1"/>
  <c r="AX682" i="1"/>
  <c r="BA682" i="1"/>
  <c r="AX698" i="1"/>
  <c r="BA698" i="1"/>
  <c r="AX714" i="1"/>
  <c r="BA714" i="1"/>
  <c r="AX730" i="1"/>
  <c r="BA730" i="1"/>
  <c r="AX746" i="1"/>
  <c r="BA746" i="1"/>
  <c r="AX762" i="1"/>
  <c r="BA762" i="1"/>
  <c r="AX778" i="1"/>
  <c r="BA778" i="1"/>
  <c r="AX794" i="1"/>
  <c r="BA794" i="1"/>
  <c r="AX810" i="1"/>
  <c r="BA810" i="1"/>
  <c r="AX826" i="1"/>
  <c r="BA826" i="1"/>
  <c r="AX842" i="1"/>
  <c r="BA842" i="1"/>
  <c r="AX858" i="1"/>
  <c r="BA858" i="1"/>
  <c r="AX874" i="1"/>
  <c r="BA874" i="1"/>
  <c r="AX890" i="1"/>
  <c r="BA890" i="1"/>
  <c r="AX906" i="1"/>
  <c r="BA906" i="1"/>
  <c r="AX922" i="1"/>
  <c r="BA922" i="1"/>
  <c r="AW938" i="1"/>
  <c r="AW954" i="1"/>
  <c r="AW970" i="1"/>
  <c r="AW986" i="1"/>
  <c r="AW1002" i="1"/>
  <c r="AW1018" i="1"/>
  <c r="AW1034" i="1"/>
  <c r="AW1050" i="1"/>
  <c r="AW1066" i="1"/>
  <c r="AW1082" i="1"/>
  <c r="AW1098" i="1"/>
  <c r="AW1114" i="1"/>
  <c r="AW1130" i="1"/>
  <c r="AW1146" i="1"/>
  <c r="AW1162" i="1"/>
  <c r="AW1178" i="1"/>
  <c r="AW1194" i="1"/>
  <c r="AW1210" i="1"/>
  <c r="AW1226" i="1"/>
  <c r="AW1242" i="1"/>
  <c r="AW1258" i="1"/>
  <c r="AW1274" i="1"/>
  <c r="AX19" i="1"/>
  <c r="BA19" i="1"/>
  <c r="AX67" i="1"/>
  <c r="BA67" i="1"/>
  <c r="BA115" i="1"/>
  <c r="AX163" i="1"/>
  <c r="BA163" i="1"/>
  <c r="AX211" i="1"/>
  <c r="BA211" i="1"/>
  <c r="AX259" i="1"/>
  <c r="BA259" i="1"/>
  <c r="AX307" i="1"/>
  <c r="BA307" i="1"/>
  <c r="AX371" i="1"/>
  <c r="BA371" i="1"/>
  <c r="AX419" i="1"/>
  <c r="BA419" i="1"/>
  <c r="AX467" i="1"/>
  <c r="BA467" i="1"/>
  <c r="AX515" i="1"/>
  <c r="BA515" i="1"/>
  <c r="AX563" i="1"/>
  <c r="BA563" i="1"/>
  <c r="AX627" i="1"/>
  <c r="BA627" i="1"/>
  <c r="AX691" i="1"/>
  <c r="BA691" i="1"/>
  <c r="AX739" i="1"/>
  <c r="BA739" i="1"/>
  <c r="AX787" i="1"/>
  <c r="BA787" i="1"/>
  <c r="AX819" i="1"/>
  <c r="BA819" i="1"/>
  <c r="AX867" i="1"/>
  <c r="BA867" i="1"/>
  <c r="AX915" i="1"/>
  <c r="BA915" i="1"/>
  <c r="AX963" i="1"/>
  <c r="BA963" i="1"/>
  <c r="AX1011" i="1"/>
  <c r="BA1011" i="1"/>
  <c r="AX1059" i="1"/>
  <c r="BA1059" i="1"/>
  <c r="AX1123" i="1"/>
  <c r="BA1123" i="1"/>
  <c r="AX1171" i="1"/>
  <c r="BA1171" i="1"/>
  <c r="AX1235" i="1"/>
  <c r="BA1235" i="1"/>
  <c r="AX1267" i="1"/>
  <c r="BA1267" i="1"/>
  <c r="BA560" i="1"/>
  <c r="AX624" i="1"/>
  <c r="BA624" i="1"/>
  <c r="AX656" i="1"/>
  <c r="BA656" i="1"/>
  <c r="AX704" i="1"/>
  <c r="BA704" i="1"/>
  <c r="AX752" i="1"/>
  <c r="BA752" i="1"/>
  <c r="AX800" i="1"/>
  <c r="BA800" i="1"/>
  <c r="AX880" i="1"/>
  <c r="BA880" i="1"/>
  <c r="AX27" i="1"/>
  <c r="BA27" i="1"/>
  <c r="AX59" i="1"/>
  <c r="BA59" i="1"/>
  <c r="AX91" i="1"/>
  <c r="BA91" i="1"/>
  <c r="AX123" i="1"/>
  <c r="BA123" i="1"/>
  <c r="AX155" i="1"/>
  <c r="BA155" i="1"/>
  <c r="AX187" i="1"/>
  <c r="BA187" i="1"/>
  <c r="AX219" i="1"/>
  <c r="BA219" i="1"/>
  <c r="AX251" i="1"/>
  <c r="BA251" i="1"/>
  <c r="AX283" i="1"/>
  <c r="BA283" i="1"/>
  <c r="AX315" i="1"/>
  <c r="BA315" i="1"/>
  <c r="AX347" i="1"/>
  <c r="BA347" i="1"/>
  <c r="AX379" i="1"/>
  <c r="BA379" i="1"/>
  <c r="AX411" i="1"/>
  <c r="BA411" i="1"/>
  <c r="AX443" i="1"/>
  <c r="BA443" i="1"/>
  <c r="AX491" i="1"/>
  <c r="BA491" i="1"/>
  <c r="AX523" i="1"/>
  <c r="BA523" i="1"/>
  <c r="AX555" i="1"/>
  <c r="BA555" i="1"/>
  <c r="AX587" i="1"/>
  <c r="BA587" i="1"/>
  <c r="AX619" i="1"/>
  <c r="BA619" i="1"/>
  <c r="AX651" i="1"/>
  <c r="BA651" i="1"/>
  <c r="AX683" i="1"/>
  <c r="BA683" i="1"/>
  <c r="AX715" i="1"/>
  <c r="BA715" i="1"/>
  <c r="AX747" i="1"/>
  <c r="BA747" i="1"/>
  <c r="AX779" i="1"/>
  <c r="BA779" i="1"/>
  <c r="AX811" i="1"/>
  <c r="BA811" i="1"/>
  <c r="AX875" i="1"/>
  <c r="BA875" i="1"/>
  <c r="AX907" i="1"/>
  <c r="BA907" i="1"/>
  <c r="AX939" i="1"/>
  <c r="BA939" i="1"/>
  <c r="AX971" i="1"/>
  <c r="BA971" i="1"/>
  <c r="BA1003" i="1"/>
  <c r="AX1035" i="1"/>
  <c r="BA1035" i="1"/>
  <c r="AX1067" i="1"/>
  <c r="BA1067" i="1"/>
  <c r="AX1099" i="1"/>
  <c r="BA1099" i="1"/>
  <c r="AX1131" i="1"/>
  <c r="BA1131" i="1"/>
  <c r="AX1163" i="1"/>
  <c r="BA1163" i="1"/>
  <c r="AX1195" i="1"/>
  <c r="BA1195" i="1"/>
  <c r="AX1211" i="1"/>
  <c r="BA1211" i="1"/>
  <c r="AX1227" i="1"/>
  <c r="BA1227" i="1"/>
  <c r="AX1243" i="1"/>
  <c r="BA1243" i="1"/>
  <c r="AX8" i="1"/>
  <c r="BA8" i="1"/>
  <c r="AX568" i="1"/>
  <c r="BA568" i="1"/>
  <c r="AX600" i="1"/>
  <c r="BA600" i="1"/>
  <c r="AX632" i="1"/>
  <c r="BA632" i="1"/>
  <c r="AX664" i="1"/>
  <c r="BA664" i="1"/>
  <c r="AX696" i="1"/>
  <c r="BA696" i="1"/>
  <c r="AX728" i="1"/>
  <c r="BA728" i="1"/>
  <c r="AX760" i="1"/>
  <c r="BA760" i="1"/>
  <c r="AX792" i="1"/>
  <c r="BA792" i="1"/>
  <c r="AX824" i="1"/>
  <c r="BA824" i="1"/>
  <c r="AX856" i="1"/>
  <c r="BA856" i="1"/>
  <c r="AX888" i="1"/>
  <c r="BA888" i="1"/>
  <c r="AX920" i="1"/>
  <c r="BA920" i="1"/>
  <c r="AX952" i="1"/>
  <c r="BA952" i="1"/>
  <c r="AX984" i="1"/>
  <c r="BA984" i="1"/>
  <c r="AX1016" i="1"/>
  <c r="BA1016" i="1"/>
  <c r="AX1048" i="1"/>
  <c r="BA1048" i="1"/>
  <c r="AX1080" i="1"/>
  <c r="BA1080" i="1"/>
  <c r="AX1112" i="1"/>
  <c r="BA1112" i="1"/>
  <c r="AX1144" i="1"/>
  <c r="BA1144" i="1"/>
  <c r="AX1176" i="1"/>
  <c r="BA1176" i="1"/>
  <c r="AX1208" i="1"/>
  <c r="BA1208" i="1"/>
  <c r="AX1240" i="1"/>
  <c r="BA1240" i="1"/>
  <c r="AX1272" i="1"/>
  <c r="BA1272" i="1"/>
  <c r="AX4" i="1"/>
  <c r="BA4" i="1"/>
  <c r="AX45" i="1"/>
  <c r="BA45" i="1"/>
  <c r="AX77" i="1"/>
  <c r="BA77" i="1"/>
  <c r="AX93" i="1"/>
  <c r="BA93" i="1"/>
  <c r="AX125" i="1"/>
  <c r="BA125" i="1"/>
  <c r="AX157" i="1"/>
  <c r="BA157" i="1"/>
  <c r="AX189" i="1"/>
  <c r="BA189" i="1"/>
  <c r="AX237" i="1"/>
  <c r="BA237" i="1"/>
  <c r="AX269" i="1"/>
  <c r="BA269" i="1"/>
  <c r="AX301" i="1"/>
  <c r="BA301" i="1"/>
  <c r="AX333" i="1"/>
  <c r="BA333" i="1"/>
  <c r="AX365" i="1"/>
  <c r="BA365" i="1"/>
  <c r="AX413" i="1"/>
  <c r="BA413" i="1"/>
  <c r="AX429" i="1"/>
  <c r="BA429" i="1"/>
  <c r="AX445" i="1"/>
  <c r="BA445" i="1"/>
  <c r="AX493" i="1"/>
  <c r="BA493" i="1"/>
  <c r="AX525" i="1"/>
  <c r="BA525" i="1"/>
  <c r="AX557" i="1"/>
  <c r="BA557" i="1"/>
  <c r="AX589" i="1"/>
  <c r="BA589" i="1"/>
  <c r="AX621" i="1"/>
  <c r="BA621" i="1"/>
  <c r="AX653" i="1"/>
  <c r="BA653" i="1"/>
  <c r="AX685" i="1"/>
  <c r="BA685" i="1"/>
  <c r="AX717" i="1"/>
  <c r="BA717" i="1"/>
  <c r="AX749" i="1"/>
  <c r="BA749" i="1"/>
  <c r="AX781" i="1"/>
  <c r="BA781" i="1"/>
  <c r="AX813" i="1"/>
  <c r="BA813" i="1"/>
  <c r="AX845" i="1"/>
  <c r="BA845" i="1"/>
  <c r="AX877" i="1"/>
  <c r="BA877" i="1"/>
  <c r="AX909" i="1"/>
  <c r="BA909" i="1"/>
  <c r="AX941" i="1"/>
  <c r="BA941" i="1"/>
  <c r="AX973" i="1"/>
  <c r="BA973" i="1"/>
  <c r="AX1005" i="1"/>
  <c r="BA1005" i="1"/>
  <c r="AX1037" i="1"/>
  <c r="BA1037" i="1"/>
  <c r="AX1069" i="1"/>
  <c r="BA1069" i="1"/>
  <c r="AX1101" i="1"/>
  <c r="BA1101" i="1"/>
  <c r="AX1133" i="1"/>
  <c r="BA1133" i="1"/>
  <c r="AX1165" i="1"/>
  <c r="BA1165" i="1"/>
  <c r="BA1197" i="1"/>
  <c r="AX1229" i="1"/>
  <c r="BA1229" i="1"/>
  <c r="AX1261" i="1"/>
  <c r="BA1261" i="1"/>
  <c r="AX30" i="1"/>
  <c r="BA30" i="1"/>
  <c r="AX62" i="1"/>
  <c r="BA62" i="1"/>
  <c r="AX190" i="1"/>
  <c r="BA190" i="1"/>
  <c r="AX222" i="1"/>
  <c r="BA222" i="1"/>
  <c r="AX254" i="1"/>
  <c r="BA254" i="1"/>
  <c r="AX286" i="1"/>
  <c r="BA286" i="1"/>
  <c r="AX318" i="1"/>
  <c r="BA318" i="1"/>
  <c r="AX350" i="1"/>
  <c r="BA350" i="1"/>
  <c r="AX382" i="1"/>
  <c r="BA382" i="1"/>
  <c r="AX414" i="1"/>
  <c r="BA414" i="1"/>
  <c r="AX446" i="1"/>
  <c r="BA446" i="1"/>
  <c r="AX478" i="1"/>
  <c r="BA478" i="1"/>
  <c r="AX494" i="1"/>
  <c r="BA494" i="1"/>
  <c r="AX510" i="1"/>
  <c r="BA510" i="1"/>
  <c r="AX526" i="1"/>
  <c r="BA526" i="1"/>
  <c r="AX542" i="1"/>
  <c r="BA542" i="1"/>
  <c r="AX558" i="1"/>
  <c r="BA558" i="1"/>
  <c r="AX702" i="1"/>
  <c r="BA702" i="1"/>
  <c r="AX734" i="1"/>
  <c r="BA734" i="1"/>
  <c r="AX766" i="1"/>
  <c r="BA766" i="1"/>
  <c r="AX798" i="1"/>
  <c r="BA798" i="1"/>
  <c r="AX830" i="1"/>
  <c r="BA830" i="1"/>
  <c r="AX862" i="1"/>
  <c r="BA862" i="1"/>
  <c r="AX894" i="1"/>
  <c r="BA894" i="1"/>
  <c r="AX942" i="1"/>
  <c r="BA942" i="1"/>
  <c r="AX974" i="1"/>
  <c r="BA974" i="1"/>
  <c r="AX1006" i="1"/>
  <c r="BA1006" i="1"/>
  <c r="AX1038" i="1"/>
  <c r="BA1038" i="1"/>
  <c r="AX1054" i="1"/>
  <c r="BA1054" i="1"/>
  <c r="AX1086" i="1"/>
  <c r="BA1086" i="1"/>
  <c r="AX1134" i="1"/>
  <c r="BA1134" i="1"/>
  <c r="AX31" i="1"/>
  <c r="BA31" i="1"/>
  <c r="AX63" i="1"/>
  <c r="BA63" i="1"/>
  <c r="AX95" i="1"/>
  <c r="BA95" i="1"/>
  <c r="AX143" i="1"/>
  <c r="BA143" i="1"/>
  <c r="AX175" i="1"/>
  <c r="BA175" i="1"/>
  <c r="AX319" i="1"/>
  <c r="BA319" i="1"/>
  <c r="AX351" i="1"/>
  <c r="BA351" i="1"/>
  <c r="BA479" i="1"/>
  <c r="AX495" i="1"/>
  <c r="BA495" i="1"/>
  <c r="AX511" i="1"/>
  <c r="BA511" i="1"/>
  <c r="AX527" i="1"/>
  <c r="BA527" i="1"/>
  <c r="AX559" i="1"/>
  <c r="BA559" i="1"/>
  <c r="AX591" i="1"/>
  <c r="BA591" i="1"/>
  <c r="AX623" i="1"/>
  <c r="BA623" i="1"/>
  <c r="AX655" i="1"/>
  <c r="BA655" i="1"/>
  <c r="AX671" i="1"/>
  <c r="BA671" i="1"/>
  <c r="AX687" i="1"/>
  <c r="BA687" i="1"/>
  <c r="AX703" i="1"/>
  <c r="BA703" i="1"/>
  <c r="AX751" i="1"/>
  <c r="BA751" i="1"/>
  <c r="AX767" i="1"/>
  <c r="BA767" i="1"/>
  <c r="AX799" i="1"/>
  <c r="BA799" i="1"/>
  <c r="AX831" i="1"/>
  <c r="BA831" i="1"/>
  <c r="AX863" i="1"/>
  <c r="BA863" i="1"/>
  <c r="AX895" i="1"/>
  <c r="BA895" i="1"/>
  <c r="AX927" i="1"/>
  <c r="BA927" i="1"/>
  <c r="AX959" i="1"/>
  <c r="BA959" i="1"/>
  <c r="AX991" i="1"/>
  <c r="BA991" i="1"/>
  <c r="AX1023" i="1"/>
  <c r="BA1023" i="1"/>
  <c r="AX1055" i="1"/>
  <c r="BA1055" i="1"/>
  <c r="AX1087" i="1"/>
  <c r="BA1087" i="1"/>
  <c r="AX1119" i="1"/>
  <c r="BA1119" i="1"/>
  <c r="AX1135" i="1"/>
  <c r="BA1135" i="1"/>
  <c r="AX1167" i="1"/>
  <c r="BA1167" i="1"/>
  <c r="AX1199" i="1"/>
  <c r="BA1199" i="1"/>
  <c r="AX1231" i="1"/>
  <c r="BA1231" i="1"/>
  <c r="AX1263" i="1"/>
  <c r="BA1263" i="1"/>
  <c r="AX1288" i="1"/>
  <c r="BA1288" i="1"/>
  <c r="AX20" i="1"/>
  <c r="BA20" i="1"/>
  <c r="AX52" i="1"/>
  <c r="BA52" i="1"/>
  <c r="AX84" i="1"/>
  <c r="BA84" i="1"/>
  <c r="AX100" i="1"/>
  <c r="BA100" i="1"/>
  <c r="AX116" i="1"/>
  <c r="BA116" i="1"/>
  <c r="AX148" i="1"/>
  <c r="BA148" i="1"/>
  <c r="AX180" i="1"/>
  <c r="BA180" i="1"/>
  <c r="AX196" i="1"/>
  <c r="BA196" i="1"/>
  <c r="AX228" i="1"/>
  <c r="BA228" i="1"/>
  <c r="AX244" i="1"/>
  <c r="BA244" i="1"/>
  <c r="AX260" i="1"/>
  <c r="BA260" i="1"/>
  <c r="AX276" i="1"/>
  <c r="BA276" i="1"/>
  <c r="AX292" i="1"/>
  <c r="BA292" i="1"/>
  <c r="AX308" i="1"/>
  <c r="BA308" i="1"/>
  <c r="AX324" i="1"/>
  <c r="BA324" i="1"/>
  <c r="AX340" i="1"/>
  <c r="BA340" i="1"/>
  <c r="AX356" i="1"/>
  <c r="BA356" i="1"/>
  <c r="AX372" i="1"/>
  <c r="BA372" i="1"/>
  <c r="AX388" i="1"/>
  <c r="BA388" i="1"/>
  <c r="AX404" i="1"/>
  <c r="BA404" i="1"/>
  <c r="AX420" i="1"/>
  <c r="BA420" i="1"/>
  <c r="AX436" i="1"/>
  <c r="BA436" i="1"/>
  <c r="AX452" i="1"/>
  <c r="BA452" i="1"/>
  <c r="AX468" i="1"/>
  <c r="BA468" i="1"/>
  <c r="AX484" i="1"/>
  <c r="BA484" i="1"/>
  <c r="AX708" i="1"/>
  <c r="BA708" i="1"/>
  <c r="AX740" i="1"/>
  <c r="BA740" i="1"/>
  <c r="AX772" i="1"/>
  <c r="BA772" i="1"/>
  <c r="AX804" i="1"/>
  <c r="BA804" i="1"/>
  <c r="AX820" i="1"/>
  <c r="BA820" i="1"/>
  <c r="AX852" i="1"/>
  <c r="BA852" i="1"/>
  <c r="AX884" i="1"/>
  <c r="BA884" i="1"/>
  <c r="AX916" i="1"/>
  <c r="BA916" i="1"/>
  <c r="AX948" i="1"/>
  <c r="BA948" i="1"/>
  <c r="AX980" i="1"/>
  <c r="BA980" i="1"/>
  <c r="AX1012" i="1"/>
  <c r="BA1012" i="1"/>
  <c r="AX1028" i="1"/>
  <c r="BA1028" i="1"/>
  <c r="AX1044" i="1"/>
  <c r="BA1044" i="1"/>
  <c r="AX1076" i="1"/>
  <c r="BA1076" i="1"/>
  <c r="AX1092" i="1"/>
  <c r="BA1092" i="1"/>
  <c r="AX1108" i="1"/>
  <c r="BA1108" i="1"/>
  <c r="AX1124" i="1"/>
  <c r="BA1124" i="1"/>
  <c r="AX1140" i="1"/>
  <c r="BA1140" i="1"/>
  <c r="AX1156" i="1"/>
  <c r="BA1156" i="1"/>
  <c r="BA1172" i="1"/>
  <c r="AX1188" i="1"/>
  <c r="BA1188" i="1"/>
  <c r="AX1204" i="1"/>
  <c r="BA1204" i="1"/>
  <c r="AX1220" i="1"/>
  <c r="BA1220" i="1"/>
  <c r="AX1236" i="1"/>
  <c r="BA1236" i="1"/>
  <c r="AX1252" i="1"/>
  <c r="BA1252" i="1"/>
  <c r="AX1268" i="1"/>
  <c r="BA1268" i="1"/>
  <c r="AX1284" i="1"/>
  <c r="BA1284" i="1"/>
  <c r="AX33" i="1"/>
  <c r="BA33" i="1"/>
  <c r="AX49" i="1"/>
  <c r="BA49" i="1"/>
  <c r="AX65" i="1"/>
  <c r="BA65" i="1"/>
  <c r="AX81" i="1"/>
  <c r="BA81" i="1"/>
  <c r="AX97" i="1"/>
  <c r="BA97" i="1"/>
  <c r="AX113" i="1"/>
  <c r="BA113" i="1"/>
  <c r="AX129" i="1"/>
  <c r="BA129" i="1"/>
  <c r="AX145" i="1"/>
  <c r="BA145" i="1"/>
  <c r="AX161" i="1"/>
  <c r="BA161" i="1"/>
  <c r="AX177" i="1"/>
  <c r="BA177" i="1"/>
  <c r="AX193" i="1"/>
  <c r="BA193" i="1"/>
  <c r="AX209" i="1"/>
  <c r="BA209" i="1"/>
  <c r="AX225" i="1"/>
  <c r="BA225" i="1"/>
  <c r="AX241" i="1"/>
  <c r="BA241" i="1"/>
  <c r="AX257" i="1"/>
  <c r="BA257" i="1"/>
  <c r="AX273" i="1"/>
  <c r="BA273" i="1"/>
  <c r="AX289" i="1"/>
  <c r="BA289" i="1"/>
  <c r="AX305" i="1"/>
  <c r="BA305" i="1"/>
  <c r="AX321" i="1"/>
  <c r="BA321" i="1"/>
  <c r="AX337" i="1"/>
  <c r="BA337" i="1"/>
  <c r="AX353" i="1"/>
  <c r="BA353" i="1"/>
  <c r="AX369" i="1"/>
  <c r="BA369" i="1"/>
  <c r="AX385" i="1"/>
  <c r="BA385" i="1"/>
  <c r="AX401" i="1"/>
  <c r="BA401" i="1"/>
  <c r="AX417" i="1"/>
  <c r="BA417" i="1"/>
  <c r="AX433" i="1"/>
  <c r="BA433" i="1"/>
  <c r="AX465" i="1"/>
  <c r="BA465" i="1"/>
  <c r="AX497" i="1"/>
  <c r="BA497" i="1"/>
  <c r="AX529" i="1"/>
  <c r="BA529" i="1"/>
  <c r="AX545" i="1"/>
  <c r="BA545" i="1"/>
  <c r="AX561" i="1"/>
  <c r="BA561" i="1"/>
  <c r="AX577" i="1"/>
  <c r="BA577" i="1"/>
  <c r="AX609" i="1"/>
  <c r="BA609" i="1"/>
  <c r="AX641" i="1"/>
  <c r="BA641" i="1"/>
  <c r="AX673" i="1"/>
  <c r="BA673" i="1"/>
  <c r="AX705" i="1"/>
  <c r="BA705" i="1"/>
  <c r="AX737" i="1"/>
  <c r="BA737" i="1"/>
  <c r="AX769" i="1"/>
  <c r="BA769" i="1"/>
  <c r="AX801" i="1"/>
  <c r="BA801" i="1"/>
  <c r="AX833" i="1"/>
  <c r="BA833" i="1"/>
  <c r="AX865" i="1"/>
  <c r="BA865" i="1"/>
  <c r="AX897" i="1"/>
  <c r="BA897" i="1"/>
  <c r="AX913" i="1"/>
  <c r="BA913" i="1"/>
  <c r="AX945" i="1"/>
  <c r="BA945" i="1"/>
  <c r="AX993" i="1"/>
  <c r="BA993" i="1"/>
  <c r="AX1009" i="1"/>
  <c r="BA1009" i="1"/>
  <c r="AX1041" i="1"/>
  <c r="BA1041" i="1"/>
  <c r="AX1073" i="1"/>
  <c r="BA1073" i="1"/>
  <c r="AX1105" i="1"/>
  <c r="BA1105" i="1"/>
  <c r="AX1153" i="1"/>
  <c r="BA1153" i="1"/>
  <c r="BA1169" i="1"/>
  <c r="AX1201" i="1"/>
  <c r="BA1201" i="1"/>
  <c r="AX1233" i="1"/>
  <c r="BA1233" i="1"/>
  <c r="AX1281" i="1"/>
  <c r="BA1281" i="1"/>
  <c r="AX10" i="1"/>
  <c r="BA10" i="1"/>
  <c r="AX42" i="1"/>
  <c r="BA42" i="1"/>
  <c r="AX74" i="1"/>
  <c r="BA74" i="1"/>
  <c r="AX106" i="1"/>
  <c r="BA106" i="1"/>
  <c r="AX154" i="1"/>
  <c r="BA154" i="1"/>
  <c r="AX410" i="1"/>
  <c r="BA410" i="1"/>
  <c r="AY9" i="1"/>
  <c r="AZ8" i="1"/>
  <c r="BA1001" i="1"/>
  <c r="AX1033" i="1"/>
  <c r="BA1033" i="1"/>
  <c r="AX1065" i="1"/>
  <c r="BA1065" i="1"/>
  <c r="AX1097" i="1"/>
  <c r="BA1097" i="1"/>
  <c r="AX1129" i="1"/>
  <c r="BA1129" i="1"/>
  <c r="AX1161" i="1"/>
  <c r="BA1161" i="1"/>
  <c r="AX1193" i="1"/>
  <c r="BA1193" i="1"/>
  <c r="AX1225" i="1"/>
  <c r="BA1225" i="1"/>
  <c r="AX1257" i="1"/>
  <c r="BA1257" i="1"/>
  <c r="AX34" i="1"/>
  <c r="BA34" i="1"/>
  <c r="AX66" i="1"/>
  <c r="BA66" i="1"/>
  <c r="AX98" i="1"/>
  <c r="BA98" i="1"/>
  <c r="AX130" i="1"/>
  <c r="BA130" i="1"/>
  <c r="AX162" i="1"/>
  <c r="BA162" i="1"/>
  <c r="AX194" i="1"/>
  <c r="BA194" i="1"/>
  <c r="AX226" i="1"/>
  <c r="BA226" i="1"/>
  <c r="AX258" i="1"/>
  <c r="BA258" i="1"/>
  <c r="AX290" i="1"/>
  <c r="BA290" i="1"/>
  <c r="AX322" i="1"/>
  <c r="BA322" i="1"/>
  <c r="AX354" i="1"/>
  <c r="BA354" i="1"/>
  <c r="AX402" i="1"/>
  <c r="BA402" i="1"/>
  <c r="BA434" i="1"/>
  <c r="AX466" i="1"/>
  <c r="BA466" i="1"/>
  <c r="AX498" i="1"/>
  <c r="BA498" i="1"/>
  <c r="AX530" i="1"/>
  <c r="BA530" i="1"/>
  <c r="AX562" i="1"/>
  <c r="BA562" i="1"/>
  <c r="AX594" i="1"/>
  <c r="BA594" i="1"/>
  <c r="AX626" i="1"/>
  <c r="BA626" i="1"/>
  <c r="AX658" i="1"/>
  <c r="BA658" i="1"/>
  <c r="AX690" i="1"/>
  <c r="BA690" i="1"/>
  <c r="AX722" i="1"/>
  <c r="BA722" i="1"/>
  <c r="AX754" i="1"/>
  <c r="BA754" i="1"/>
  <c r="AX786" i="1"/>
  <c r="BA786" i="1"/>
  <c r="AX818" i="1"/>
  <c r="BA818" i="1"/>
  <c r="AX866" i="1"/>
  <c r="BA866" i="1"/>
  <c r="AX914" i="1"/>
  <c r="BA914" i="1"/>
  <c r="AX930" i="1"/>
  <c r="BA930" i="1"/>
  <c r="AX946" i="1"/>
  <c r="BA946" i="1"/>
  <c r="AX962" i="1"/>
  <c r="BA962" i="1"/>
  <c r="AX978" i="1"/>
  <c r="BA978" i="1"/>
  <c r="AX994" i="1"/>
  <c r="BA994" i="1"/>
  <c r="AX1010" i="1"/>
  <c r="BA1010" i="1"/>
  <c r="AX1026" i="1"/>
  <c r="BA1026" i="1"/>
  <c r="AX1042" i="1"/>
  <c r="BA1042" i="1"/>
  <c r="AX1058" i="1"/>
  <c r="BA1058" i="1"/>
  <c r="AX1074" i="1"/>
  <c r="BA1074" i="1"/>
  <c r="AX1090" i="1"/>
  <c r="BA1090" i="1"/>
  <c r="AX1106" i="1"/>
  <c r="BA1106" i="1"/>
  <c r="AX1122" i="1"/>
  <c r="BA1122" i="1"/>
  <c r="AX1138" i="1"/>
  <c r="BA1138" i="1"/>
  <c r="AX1154" i="1"/>
  <c r="BA1154" i="1"/>
  <c r="AX1170" i="1"/>
  <c r="BA1170" i="1"/>
  <c r="AX1186" i="1"/>
  <c r="BA1186" i="1"/>
  <c r="AX1202" i="1"/>
  <c r="BA1202" i="1"/>
  <c r="AX1218" i="1"/>
  <c r="BA1218" i="1"/>
  <c r="AX1234" i="1"/>
  <c r="BA1234" i="1"/>
  <c r="AX1250" i="1"/>
  <c r="BA1250" i="1"/>
  <c r="AX1266" i="1"/>
  <c r="BA1266" i="1"/>
  <c r="AX1282" i="1"/>
  <c r="BA1282" i="1"/>
  <c r="AX35" i="1"/>
  <c r="BA35" i="1"/>
  <c r="AX99" i="1"/>
  <c r="BA99" i="1"/>
  <c r="AX147" i="1"/>
  <c r="BA147" i="1"/>
  <c r="AX195" i="1"/>
  <c r="BA195" i="1"/>
  <c r="AX243" i="1"/>
  <c r="BA243" i="1"/>
  <c r="AX291" i="1"/>
  <c r="BA291" i="1"/>
  <c r="AX339" i="1"/>
  <c r="BA339" i="1"/>
  <c r="AX387" i="1"/>
  <c r="BA387" i="1"/>
  <c r="AX451" i="1"/>
  <c r="BA451" i="1"/>
  <c r="AX499" i="1"/>
  <c r="BA499" i="1"/>
  <c r="AX547" i="1"/>
  <c r="BA547" i="1"/>
  <c r="AX595" i="1"/>
  <c r="BA595" i="1"/>
  <c r="AX643" i="1"/>
  <c r="BA643" i="1"/>
  <c r="AX675" i="1"/>
  <c r="BA675" i="1"/>
  <c r="AX723" i="1"/>
  <c r="BA723" i="1"/>
  <c r="AX755" i="1"/>
  <c r="BA755" i="1"/>
  <c r="AX803" i="1"/>
  <c r="BA803" i="1"/>
  <c r="AX851" i="1"/>
  <c r="BA851" i="1"/>
  <c r="AX899" i="1"/>
  <c r="BA899" i="1"/>
  <c r="AX947" i="1"/>
  <c r="BA947" i="1"/>
  <c r="AX995" i="1"/>
  <c r="BA995" i="1"/>
  <c r="AX1043" i="1"/>
  <c r="BA1043" i="1"/>
  <c r="AX1091" i="1"/>
  <c r="BA1091" i="1"/>
  <c r="AX1139" i="1"/>
  <c r="BA1139" i="1"/>
  <c r="AX1187" i="1"/>
  <c r="BA1187" i="1"/>
  <c r="BA1203" i="1"/>
  <c r="AX1251" i="1"/>
  <c r="BA1251" i="1"/>
  <c r="AX576" i="1"/>
  <c r="BA576" i="1"/>
  <c r="AX640" i="1"/>
  <c r="BA640" i="1"/>
  <c r="AX688" i="1"/>
  <c r="BA688" i="1"/>
  <c r="AX736" i="1"/>
  <c r="BA736" i="1"/>
  <c r="AX784" i="1"/>
  <c r="BA784" i="1"/>
  <c r="AX816" i="1"/>
  <c r="BA816" i="1"/>
  <c r="AX832" i="1"/>
  <c r="BA832" i="1"/>
  <c r="AX848" i="1"/>
  <c r="BA848" i="1"/>
  <c r="AX896" i="1"/>
  <c r="BA896" i="1"/>
  <c r="AX912" i="1"/>
  <c r="BA912" i="1"/>
  <c r="AX928" i="1"/>
  <c r="BA928" i="1"/>
  <c r="AX944" i="1"/>
  <c r="BA944" i="1"/>
  <c r="AX960" i="1"/>
  <c r="BA960" i="1"/>
  <c r="AX976" i="1"/>
  <c r="BA976" i="1"/>
  <c r="AX992" i="1"/>
  <c r="BA992" i="1"/>
  <c r="AX1008" i="1"/>
  <c r="BA1008" i="1"/>
  <c r="AX1024" i="1"/>
  <c r="BA1024" i="1"/>
  <c r="AX1040" i="1"/>
  <c r="BA1040" i="1"/>
  <c r="AX1056" i="1"/>
  <c r="BA1056" i="1"/>
  <c r="AX1072" i="1"/>
  <c r="BA1072" i="1"/>
  <c r="AX1088" i="1"/>
  <c r="BA1088" i="1"/>
  <c r="AX1104" i="1"/>
  <c r="BA1104" i="1"/>
  <c r="AX1120" i="1"/>
  <c r="BA1120" i="1"/>
  <c r="AX1136" i="1"/>
  <c r="BA1136" i="1"/>
  <c r="BA1152" i="1"/>
  <c r="AX1168" i="1"/>
  <c r="BA1168" i="1"/>
  <c r="AX1184" i="1"/>
  <c r="BA1184" i="1"/>
  <c r="AX1200" i="1"/>
  <c r="BA1200" i="1"/>
  <c r="AX1216" i="1"/>
  <c r="BA1216" i="1"/>
  <c r="AX1232" i="1"/>
  <c r="BA1232" i="1"/>
  <c r="AX1248" i="1"/>
  <c r="BA1248" i="1"/>
  <c r="AX1264" i="1"/>
  <c r="BA1264" i="1"/>
  <c r="AX1280" i="1"/>
  <c r="BA1280" i="1"/>
  <c r="AX5" i="1"/>
  <c r="BA5" i="1"/>
  <c r="AX21" i="1"/>
  <c r="BA21" i="1"/>
  <c r="AX37" i="1"/>
  <c r="BA37" i="1"/>
  <c r="AX53" i="1"/>
  <c r="BA53" i="1"/>
  <c r="AX69" i="1"/>
  <c r="BA69" i="1"/>
  <c r="AX85" i="1"/>
  <c r="BA85" i="1"/>
  <c r="AX101" i="1"/>
  <c r="BA101" i="1"/>
  <c r="AX117" i="1"/>
  <c r="BA117" i="1"/>
  <c r="AX133" i="1"/>
  <c r="BA133" i="1"/>
  <c r="AX149" i="1"/>
  <c r="BA149" i="1"/>
  <c r="AX165" i="1"/>
  <c r="BA165" i="1"/>
  <c r="AX181" i="1"/>
  <c r="BA181" i="1"/>
  <c r="AX197" i="1"/>
  <c r="BA197" i="1"/>
  <c r="AX213" i="1"/>
  <c r="BA213" i="1"/>
  <c r="AX229" i="1"/>
  <c r="BA229" i="1"/>
  <c r="AX245" i="1"/>
  <c r="BA245" i="1"/>
  <c r="AX261" i="1"/>
  <c r="BA261" i="1"/>
  <c r="AX277" i="1"/>
  <c r="BA277" i="1"/>
  <c r="AX293" i="1"/>
  <c r="BA293" i="1"/>
  <c r="AX309" i="1"/>
  <c r="BA309" i="1"/>
  <c r="AX325" i="1"/>
  <c r="BA325" i="1"/>
  <c r="AX341" i="1"/>
  <c r="BA341" i="1"/>
  <c r="AX357" i="1"/>
  <c r="BA357" i="1"/>
  <c r="AX373" i="1"/>
  <c r="BA373" i="1"/>
  <c r="AX389" i="1"/>
  <c r="BA389" i="1"/>
  <c r="AX405" i="1"/>
  <c r="BA405" i="1"/>
  <c r="AX421" i="1"/>
  <c r="BA421" i="1"/>
  <c r="AX437" i="1"/>
  <c r="BA437" i="1"/>
  <c r="AX453" i="1"/>
  <c r="BA453" i="1"/>
  <c r="AX469" i="1"/>
  <c r="BA469" i="1"/>
  <c r="AX485" i="1"/>
  <c r="BA485" i="1"/>
  <c r="AX501" i="1"/>
  <c r="BA501" i="1"/>
  <c r="AX517" i="1"/>
  <c r="BA517" i="1"/>
  <c r="AX533" i="1"/>
  <c r="BA533" i="1"/>
  <c r="AX549" i="1"/>
  <c r="BA549" i="1"/>
  <c r="AX565" i="1"/>
  <c r="BA565" i="1"/>
  <c r="AX581" i="1"/>
  <c r="BA581" i="1"/>
  <c r="AX597" i="1"/>
  <c r="BA597" i="1"/>
  <c r="BA613" i="1"/>
  <c r="AX629" i="1"/>
  <c r="BA629" i="1"/>
  <c r="AX645" i="1"/>
  <c r="BA645" i="1"/>
  <c r="AX661" i="1"/>
  <c r="BA661" i="1"/>
  <c r="AX677" i="1"/>
  <c r="BA677" i="1"/>
  <c r="AX693" i="1"/>
  <c r="BA693" i="1"/>
  <c r="AX709" i="1"/>
  <c r="BA709" i="1"/>
  <c r="AX725" i="1"/>
  <c r="BA725" i="1"/>
  <c r="AX741" i="1"/>
  <c r="BA741" i="1"/>
  <c r="AX757" i="1"/>
  <c r="BA757" i="1"/>
  <c r="AX773" i="1"/>
  <c r="BA773" i="1"/>
  <c r="AX789" i="1"/>
  <c r="BA789" i="1"/>
  <c r="AX805" i="1"/>
  <c r="BA805" i="1"/>
  <c r="AX821" i="1"/>
  <c r="BA821" i="1"/>
  <c r="AX837" i="1"/>
  <c r="BA837" i="1"/>
  <c r="AX853" i="1"/>
  <c r="BA853" i="1"/>
  <c r="AX869" i="1"/>
  <c r="BA869" i="1"/>
  <c r="AX885" i="1"/>
  <c r="BA885" i="1"/>
  <c r="AX901" i="1"/>
  <c r="BA901" i="1"/>
  <c r="AX917" i="1"/>
  <c r="BA917" i="1"/>
  <c r="AX933" i="1"/>
  <c r="BA933" i="1"/>
  <c r="AX949" i="1"/>
  <c r="BA949" i="1"/>
  <c r="AX965" i="1"/>
  <c r="BA965" i="1"/>
  <c r="AX981" i="1"/>
  <c r="BA981" i="1"/>
  <c r="AX997" i="1"/>
  <c r="BA997" i="1"/>
  <c r="AX1013" i="1"/>
  <c r="BA1013" i="1"/>
  <c r="AX1029" i="1"/>
  <c r="BA1029" i="1"/>
  <c r="AX1045" i="1"/>
  <c r="BA1045" i="1"/>
  <c r="AX1061" i="1"/>
  <c r="BA1061" i="1"/>
  <c r="AX1077" i="1"/>
  <c r="BA1077" i="1"/>
  <c r="AX1093" i="1"/>
  <c r="BA1093" i="1"/>
  <c r="AX1109" i="1"/>
  <c r="BA1109" i="1"/>
  <c r="AX1125" i="1"/>
  <c r="BA1125" i="1"/>
  <c r="AX1141" i="1"/>
  <c r="BA1141" i="1"/>
  <c r="AX1157" i="1"/>
  <c r="BA1157" i="1"/>
  <c r="AX1173" i="1"/>
  <c r="BA1173" i="1"/>
  <c r="AX1189" i="1"/>
  <c r="BA1189" i="1"/>
  <c r="AX1205" i="1"/>
  <c r="BA1205" i="1"/>
  <c r="AX1221" i="1"/>
  <c r="BA1221" i="1"/>
  <c r="AX1237" i="1"/>
  <c r="BA1237" i="1"/>
  <c r="AX1253" i="1"/>
  <c r="BA1253" i="1"/>
  <c r="AX1269" i="1"/>
  <c r="BA1269" i="1"/>
  <c r="AX1285" i="1"/>
  <c r="BA1285" i="1"/>
  <c r="AX6" i="1"/>
  <c r="BA6" i="1"/>
  <c r="AX22" i="1"/>
  <c r="BA22" i="1"/>
  <c r="AX38" i="1"/>
  <c r="BA38" i="1"/>
  <c r="AX54" i="1"/>
  <c r="BA54" i="1"/>
  <c r="AX70" i="1"/>
  <c r="BA70" i="1"/>
  <c r="AX86" i="1"/>
  <c r="BA86" i="1"/>
  <c r="AX102" i="1"/>
  <c r="BA102" i="1"/>
  <c r="AX118" i="1"/>
  <c r="BA118" i="1"/>
  <c r="AX134" i="1"/>
  <c r="BA134" i="1"/>
  <c r="AX150" i="1"/>
  <c r="BA150" i="1"/>
  <c r="AX166" i="1"/>
  <c r="BA166" i="1"/>
  <c r="AX182" i="1"/>
  <c r="BA182" i="1"/>
  <c r="AX198" i="1"/>
  <c r="BA198" i="1"/>
  <c r="AX214" i="1"/>
  <c r="BA214" i="1"/>
  <c r="AX230" i="1"/>
  <c r="BA230" i="1"/>
  <c r="AX246" i="1"/>
  <c r="BA246" i="1"/>
  <c r="AX262" i="1"/>
  <c r="BA262" i="1"/>
  <c r="AX278" i="1"/>
  <c r="BA278" i="1"/>
  <c r="AX294" i="1"/>
  <c r="BA294" i="1"/>
  <c r="AX310" i="1"/>
  <c r="BA310" i="1"/>
  <c r="AX326" i="1"/>
  <c r="BA326" i="1"/>
  <c r="AX342" i="1"/>
  <c r="BA342" i="1"/>
  <c r="AX358" i="1"/>
  <c r="BA358" i="1"/>
  <c r="AX374" i="1"/>
  <c r="BA374" i="1"/>
  <c r="AX390" i="1"/>
  <c r="BA390" i="1"/>
  <c r="AX406" i="1"/>
  <c r="BA406" i="1"/>
  <c r="AX422" i="1"/>
  <c r="BA422" i="1"/>
  <c r="AX438" i="1"/>
  <c r="BA438" i="1"/>
  <c r="AX454" i="1"/>
  <c r="BA454" i="1"/>
  <c r="AX470" i="1"/>
  <c r="BA470" i="1"/>
  <c r="AX486" i="1"/>
  <c r="BA486" i="1"/>
  <c r="AX502" i="1"/>
  <c r="BA502" i="1"/>
  <c r="AX518" i="1"/>
  <c r="BA518" i="1"/>
  <c r="AX534" i="1"/>
  <c r="BA534" i="1"/>
  <c r="AX550" i="1"/>
  <c r="BA550" i="1"/>
  <c r="AX566" i="1"/>
  <c r="BA566" i="1"/>
  <c r="AX582" i="1"/>
  <c r="BA582" i="1"/>
  <c r="AX598" i="1"/>
  <c r="BA598" i="1"/>
  <c r="AX614" i="1"/>
  <c r="BA614" i="1"/>
  <c r="AX630" i="1"/>
  <c r="BA630" i="1"/>
  <c r="AX646" i="1"/>
  <c r="BA646" i="1"/>
  <c r="AX662" i="1"/>
  <c r="BA662" i="1"/>
  <c r="AX678" i="1"/>
  <c r="BA678" i="1"/>
  <c r="AX694" i="1"/>
  <c r="BA694" i="1"/>
  <c r="AX710" i="1"/>
  <c r="BA710" i="1"/>
  <c r="AX726" i="1"/>
  <c r="BA726" i="1"/>
  <c r="AX742" i="1"/>
  <c r="BA742" i="1"/>
  <c r="AX758" i="1"/>
  <c r="BA758" i="1"/>
  <c r="AX774" i="1"/>
  <c r="BA774" i="1"/>
  <c r="AX790" i="1"/>
  <c r="BA790" i="1"/>
  <c r="AX806" i="1"/>
  <c r="BA806" i="1"/>
  <c r="AX822" i="1"/>
  <c r="BA822" i="1"/>
  <c r="AX838" i="1"/>
  <c r="BA838" i="1"/>
  <c r="AX854" i="1"/>
  <c r="BA854" i="1"/>
  <c r="AX870" i="1"/>
  <c r="BA870" i="1"/>
  <c r="BA886" i="1"/>
  <c r="AX902" i="1"/>
  <c r="BA902" i="1"/>
  <c r="AX918" i="1"/>
  <c r="BA918" i="1"/>
  <c r="AX934" i="1"/>
  <c r="BA934" i="1"/>
  <c r="AX950" i="1"/>
  <c r="BA950" i="1"/>
  <c r="AX966" i="1"/>
  <c r="BA966" i="1"/>
  <c r="AX982" i="1"/>
  <c r="BA982" i="1"/>
  <c r="AX998" i="1"/>
  <c r="BA998" i="1"/>
  <c r="AX1014" i="1"/>
  <c r="BA1014" i="1"/>
  <c r="AX1030" i="1"/>
  <c r="BA1030" i="1"/>
  <c r="AX1046" i="1"/>
  <c r="BA1046" i="1"/>
  <c r="AX1062" i="1"/>
  <c r="BA1062" i="1"/>
  <c r="AX1078" i="1"/>
  <c r="BA1078" i="1"/>
  <c r="AX1094" i="1"/>
  <c r="BA1094" i="1"/>
  <c r="AX1110" i="1"/>
  <c r="BA1110" i="1"/>
  <c r="AX1126" i="1"/>
  <c r="BA1126" i="1"/>
  <c r="AX1142" i="1"/>
  <c r="BA1142" i="1"/>
  <c r="AX1158" i="1"/>
  <c r="BA1158" i="1"/>
  <c r="AX1174" i="1"/>
  <c r="BA1174" i="1"/>
  <c r="AX1190" i="1"/>
  <c r="BA1190" i="1"/>
  <c r="AX1206" i="1"/>
  <c r="BA1206" i="1"/>
  <c r="AX1222" i="1"/>
  <c r="BA1222" i="1"/>
  <c r="AX1238" i="1"/>
  <c r="BA1238" i="1"/>
  <c r="AX1254" i="1"/>
  <c r="BA1254" i="1"/>
  <c r="AX1270" i="1"/>
  <c r="BA1270" i="1"/>
  <c r="AX1286" i="1"/>
  <c r="BA1286" i="1"/>
  <c r="AX7" i="1"/>
  <c r="BA7" i="1"/>
  <c r="AX23" i="1"/>
  <c r="BA23" i="1"/>
  <c r="AX39" i="1"/>
  <c r="BA39" i="1"/>
  <c r="AX55" i="1"/>
  <c r="BA55" i="1"/>
  <c r="AX71" i="1"/>
  <c r="BA71" i="1"/>
  <c r="AX87" i="1"/>
  <c r="BA87" i="1"/>
  <c r="AX103" i="1"/>
  <c r="BA103" i="1"/>
  <c r="AX119" i="1"/>
  <c r="BA119" i="1"/>
  <c r="AX135" i="1"/>
  <c r="BA135" i="1"/>
  <c r="AX151" i="1"/>
  <c r="BA151" i="1"/>
  <c r="AX167" i="1"/>
  <c r="BA167" i="1"/>
  <c r="AX183" i="1"/>
  <c r="BA183" i="1"/>
  <c r="AX199" i="1"/>
  <c r="BA199" i="1"/>
  <c r="AX215" i="1"/>
  <c r="BA215" i="1"/>
  <c r="AX231" i="1"/>
  <c r="BA231" i="1"/>
  <c r="AX247" i="1"/>
  <c r="BA247" i="1"/>
  <c r="AX263" i="1"/>
  <c r="BA263" i="1"/>
  <c r="AX279" i="1"/>
  <c r="BA279" i="1"/>
  <c r="AX295" i="1"/>
  <c r="BA295" i="1"/>
  <c r="AX311" i="1"/>
  <c r="BA311" i="1"/>
  <c r="AX327" i="1"/>
  <c r="BA327" i="1"/>
  <c r="AX343" i="1"/>
  <c r="BA343" i="1"/>
  <c r="AX359" i="1"/>
  <c r="BA359" i="1"/>
  <c r="AX375" i="1"/>
  <c r="BA375" i="1"/>
  <c r="AX391" i="1"/>
  <c r="BA391" i="1"/>
  <c r="AX407" i="1"/>
  <c r="BA407" i="1"/>
  <c r="AX423" i="1"/>
  <c r="BA423" i="1"/>
  <c r="AX439" i="1"/>
  <c r="BA439" i="1"/>
  <c r="AX455" i="1"/>
  <c r="BA455" i="1"/>
  <c r="AX471" i="1"/>
  <c r="BA471" i="1"/>
  <c r="AX487" i="1"/>
  <c r="BA487" i="1"/>
  <c r="AX503" i="1"/>
  <c r="BA503" i="1"/>
  <c r="AX519" i="1"/>
  <c r="BA519" i="1"/>
  <c r="AX535" i="1"/>
  <c r="BA535" i="1"/>
  <c r="AX551" i="1"/>
  <c r="BA551" i="1"/>
  <c r="AX567" i="1"/>
  <c r="BA567" i="1"/>
  <c r="AX583" i="1"/>
  <c r="BA583" i="1"/>
  <c r="AX599" i="1"/>
  <c r="BA599" i="1"/>
  <c r="AX615" i="1"/>
  <c r="BA615" i="1"/>
  <c r="AX631" i="1"/>
  <c r="BA631" i="1"/>
  <c r="AX647" i="1"/>
  <c r="BA647" i="1"/>
  <c r="AX663" i="1"/>
  <c r="BA663" i="1"/>
  <c r="AX679" i="1"/>
  <c r="BA679" i="1"/>
  <c r="AX695" i="1"/>
  <c r="BA695" i="1"/>
  <c r="AX711" i="1"/>
  <c r="BA711" i="1"/>
  <c r="AX727" i="1"/>
  <c r="BA727" i="1"/>
  <c r="AX743" i="1"/>
  <c r="BA743" i="1"/>
  <c r="AX759" i="1"/>
  <c r="BA759" i="1"/>
  <c r="AX775" i="1"/>
  <c r="BA775" i="1"/>
  <c r="AX791" i="1"/>
  <c r="BA791" i="1"/>
  <c r="AX807" i="1"/>
  <c r="BA807" i="1"/>
  <c r="AX823" i="1"/>
  <c r="BA823" i="1"/>
  <c r="AX839" i="1"/>
  <c r="BA839" i="1"/>
  <c r="AX855" i="1"/>
  <c r="BA855" i="1"/>
  <c r="AX871" i="1"/>
  <c r="BA871" i="1"/>
  <c r="AX887" i="1"/>
  <c r="BA887" i="1"/>
  <c r="AX903" i="1"/>
  <c r="BA903" i="1"/>
  <c r="AX919" i="1"/>
  <c r="BA919" i="1"/>
  <c r="AX935" i="1"/>
  <c r="BA935" i="1"/>
  <c r="AX951" i="1"/>
  <c r="BA951" i="1"/>
  <c r="AX967" i="1"/>
  <c r="BA967" i="1"/>
  <c r="AX983" i="1"/>
  <c r="BA983" i="1"/>
  <c r="AX999" i="1"/>
  <c r="BA999" i="1"/>
  <c r="AX1015" i="1"/>
  <c r="BA1015" i="1"/>
  <c r="AX1031" i="1"/>
  <c r="BA1031" i="1"/>
  <c r="AX1047" i="1"/>
  <c r="BA1047" i="1"/>
  <c r="AX1063" i="1"/>
  <c r="BA1063" i="1"/>
  <c r="AX1079" i="1"/>
  <c r="BA1079" i="1"/>
  <c r="AX1095" i="1"/>
  <c r="BA1095" i="1"/>
  <c r="AX1111" i="1"/>
  <c r="BA1111" i="1"/>
  <c r="AX1127" i="1"/>
  <c r="BA1127" i="1"/>
  <c r="AX1143" i="1"/>
  <c r="BA1143" i="1"/>
  <c r="AX1159" i="1"/>
  <c r="BA1159" i="1"/>
  <c r="AX1175" i="1"/>
  <c r="BA1175" i="1"/>
  <c r="AX1191" i="1"/>
  <c r="BA1191" i="1"/>
  <c r="AX1207" i="1"/>
  <c r="BA1207" i="1"/>
  <c r="AX1223" i="1"/>
  <c r="BA1223" i="1"/>
  <c r="AX1239" i="1"/>
  <c r="BA1239" i="1"/>
  <c r="AX1255" i="1"/>
  <c r="BA1255" i="1"/>
  <c r="AX1271" i="1"/>
  <c r="BA1271" i="1"/>
  <c r="AX1287" i="1"/>
  <c r="BA1287" i="1"/>
  <c r="AX572" i="1"/>
  <c r="BA572" i="1"/>
  <c r="AX588" i="1"/>
  <c r="BA588" i="1"/>
  <c r="AX604" i="1"/>
  <c r="BA604" i="1"/>
  <c r="AX620" i="1"/>
  <c r="BA620" i="1"/>
  <c r="AX636" i="1"/>
  <c r="BA636" i="1"/>
  <c r="AX652" i="1"/>
  <c r="BA652" i="1"/>
  <c r="AX668" i="1"/>
  <c r="BA668" i="1"/>
  <c r="AX684" i="1"/>
  <c r="BA684" i="1"/>
  <c r="AX700" i="1"/>
  <c r="BA700" i="1"/>
  <c r="AX716" i="1"/>
  <c r="BA716" i="1"/>
  <c r="AX732" i="1"/>
  <c r="BA732" i="1"/>
  <c r="AX748" i="1"/>
  <c r="BA748" i="1"/>
  <c r="AX764" i="1"/>
  <c r="BA764" i="1"/>
  <c r="AX780" i="1"/>
  <c r="BA780" i="1"/>
  <c r="AX796" i="1"/>
  <c r="BA796" i="1"/>
  <c r="AX812" i="1"/>
  <c r="BA812" i="1"/>
  <c r="AX828" i="1"/>
  <c r="BA828" i="1"/>
  <c r="AX844" i="1"/>
  <c r="BA844" i="1"/>
  <c r="AX860" i="1"/>
  <c r="BA860" i="1"/>
  <c r="BA876" i="1"/>
  <c r="AX892" i="1"/>
  <c r="BA892" i="1"/>
  <c r="AX908" i="1"/>
  <c r="BA908" i="1"/>
  <c r="AX924" i="1"/>
  <c r="BA924" i="1"/>
  <c r="AX940" i="1"/>
  <c r="BA940" i="1"/>
  <c r="AX956" i="1"/>
  <c r="BA956" i="1"/>
  <c r="AX972" i="1"/>
  <c r="BA972" i="1"/>
  <c r="AX988" i="1"/>
  <c r="BA988" i="1"/>
  <c r="BA1004" i="1"/>
  <c r="AX1020" i="1"/>
  <c r="BA1020" i="1"/>
  <c r="AX1036" i="1"/>
  <c r="BA1036" i="1"/>
  <c r="AX1052" i="1"/>
  <c r="BA1052" i="1"/>
  <c r="AX1068" i="1"/>
  <c r="BA1068" i="1"/>
  <c r="AX1084" i="1"/>
  <c r="BA1084" i="1"/>
  <c r="AX1100" i="1"/>
  <c r="BA1100" i="1"/>
  <c r="AX1116" i="1"/>
  <c r="BA1116" i="1"/>
  <c r="AX1132" i="1"/>
  <c r="BA1132" i="1"/>
  <c r="AX1148" i="1"/>
  <c r="BA1148" i="1"/>
  <c r="AX1164" i="1"/>
  <c r="BA1164" i="1"/>
  <c r="AX1180" i="1"/>
  <c r="BA1180" i="1"/>
  <c r="AX1196" i="1"/>
  <c r="BA1196" i="1"/>
  <c r="AX1212" i="1"/>
  <c r="BA1212" i="1"/>
  <c r="AX1228" i="1"/>
  <c r="BA1228" i="1"/>
  <c r="AX1244" i="1"/>
  <c r="BA1244" i="1"/>
  <c r="AX1260" i="1"/>
  <c r="BA1260" i="1"/>
  <c r="AX1276" i="1"/>
  <c r="BA1276" i="1"/>
  <c r="AX9" i="1"/>
  <c r="BA9" i="1"/>
  <c r="AX25" i="1"/>
  <c r="BA25" i="1"/>
  <c r="AX41" i="1"/>
  <c r="BA41" i="1"/>
  <c r="AX57" i="1"/>
  <c r="BA57" i="1"/>
  <c r="AX73" i="1"/>
  <c r="BA73" i="1"/>
  <c r="AX89" i="1"/>
  <c r="BA89" i="1"/>
  <c r="AX105" i="1"/>
  <c r="BA105" i="1"/>
  <c r="AX121" i="1"/>
  <c r="BA121" i="1"/>
  <c r="AX137" i="1"/>
  <c r="BA137" i="1"/>
  <c r="AX153" i="1"/>
  <c r="BA153" i="1"/>
  <c r="AX169" i="1"/>
  <c r="BA169" i="1"/>
  <c r="AX185" i="1"/>
  <c r="BA185" i="1"/>
  <c r="AX201" i="1"/>
  <c r="BA201" i="1"/>
  <c r="AX217" i="1"/>
  <c r="BA217" i="1"/>
  <c r="AX233" i="1"/>
  <c r="BA233" i="1"/>
  <c r="AX249" i="1"/>
  <c r="BA249" i="1"/>
  <c r="AX265" i="1"/>
  <c r="BA265" i="1"/>
  <c r="AX281" i="1"/>
  <c r="BA281" i="1"/>
  <c r="AX297" i="1"/>
  <c r="BA297" i="1"/>
  <c r="AX313" i="1"/>
  <c r="BA313" i="1"/>
  <c r="AX329" i="1"/>
  <c r="BA329" i="1"/>
  <c r="AX345" i="1"/>
  <c r="BA345" i="1"/>
  <c r="AX361" i="1"/>
  <c r="BA361" i="1"/>
  <c r="AX377" i="1"/>
  <c r="BA377" i="1"/>
  <c r="AX393" i="1"/>
  <c r="BA393" i="1"/>
  <c r="AX409" i="1"/>
  <c r="BA409" i="1"/>
  <c r="AX425" i="1"/>
  <c r="BA425" i="1"/>
  <c r="AX441" i="1"/>
  <c r="BA441" i="1"/>
  <c r="AX457" i="1"/>
  <c r="BA457" i="1"/>
  <c r="AX473" i="1"/>
  <c r="BA473" i="1"/>
  <c r="AX489" i="1"/>
  <c r="BA489" i="1"/>
  <c r="AX505" i="1"/>
  <c r="BA505" i="1"/>
  <c r="AX521" i="1"/>
  <c r="BA521" i="1"/>
  <c r="AX537" i="1"/>
  <c r="BA537" i="1"/>
  <c r="AX553" i="1"/>
  <c r="BA553" i="1"/>
  <c r="AX569" i="1"/>
  <c r="BA569" i="1"/>
  <c r="AX585" i="1"/>
  <c r="BA585" i="1"/>
  <c r="AX601" i="1"/>
  <c r="BA601" i="1"/>
  <c r="AX617" i="1"/>
  <c r="BA617" i="1"/>
  <c r="AX633" i="1"/>
  <c r="BA633" i="1"/>
  <c r="AX649" i="1"/>
  <c r="BA649" i="1"/>
  <c r="AX665" i="1"/>
  <c r="BA665" i="1"/>
  <c r="AX681" i="1"/>
  <c r="BA681" i="1"/>
  <c r="AX697" i="1"/>
  <c r="BA697" i="1"/>
  <c r="AX713" i="1"/>
  <c r="BA713" i="1"/>
  <c r="AX729" i="1"/>
  <c r="BA729" i="1"/>
  <c r="AX745" i="1"/>
  <c r="BA745" i="1"/>
  <c r="AX761" i="1"/>
  <c r="BA761" i="1"/>
  <c r="AX777" i="1"/>
  <c r="BA777" i="1"/>
  <c r="AX793" i="1"/>
  <c r="BA793" i="1"/>
  <c r="AX809" i="1"/>
  <c r="BA809" i="1"/>
  <c r="AX825" i="1"/>
  <c r="BA825" i="1"/>
  <c r="AX841" i="1"/>
  <c r="BA841" i="1"/>
  <c r="AX857" i="1"/>
  <c r="BA857" i="1"/>
  <c r="AX873" i="1"/>
  <c r="BA873" i="1"/>
  <c r="AX889" i="1"/>
  <c r="BA889" i="1"/>
  <c r="AX905" i="1"/>
  <c r="BA905" i="1"/>
  <c r="AX921" i="1"/>
  <c r="BA921" i="1"/>
  <c r="AX937" i="1"/>
  <c r="BA937" i="1"/>
  <c r="AX953" i="1"/>
  <c r="BA953" i="1"/>
  <c r="AX969" i="1"/>
  <c r="BA969" i="1"/>
  <c r="AX985" i="1"/>
  <c r="BA985" i="1"/>
  <c r="AX1017" i="1"/>
  <c r="BA1017" i="1"/>
  <c r="AX1049" i="1"/>
  <c r="BA1049" i="1"/>
  <c r="AX1081" i="1"/>
  <c r="BA1081" i="1"/>
  <c r="AX1113" i="1"/>
  <c r="BA1113" i="1"/>
  <c r="AX1145" i="1"/>
  <c r="BA1145" i="1"/>
  <c r="AX1177" i="1"/>
  <c r="BA1177" i="1"/>
  <c r="AX1209" i="1"/>
  <c r="BA1209" i="1"/>
  <c r="AX1241" i="1"/>
  <c r="BA1241" i="1"/>
  <c r="AX1273" i="1"/>
  <c r="BA1273" i="1"/>
  <c r="AX18" i="1"/>
  <c r="BA18" i="1"/>
  <c r="AX50" i="1"/>
  <c r="BA50" i="1"/>
  <c r="AX82" i="1"/>
  <c r="BA82" i="1"/>
  <c r="AX114" i="1"/>
  <c r="BA114" i="1"/>
  <c r="AX146" i="1"/>
  <c r="BA146" i="1"/>
  <c r="AX178" i="1"/>
  <c r="BA178" i="1"/>
  <c r="AX210" i="1"/>
  <c r="BA210" i="1"/>
  <c r="AX242" i="1"/>
  <c r="BA242" i="1"/>
  <c r="AX274" i="1"/>
  <c r="BA274" i="1"/>
  <c r="AX306" i="1"/>
  <c r="BA306" i="1"/>
  <c r="AX338" i="1"/>
  <c r="BA338" i="1"/>
  <c r="AX370" i="1"/>
  <c r="BA370" i="1"/>
  <c r="AX386" i="1"/>
  <c r="BA386" i="1"/>
  <c r="AX418" i="1"/>
  <c r="BA418" i="1"/>
  <c r="AX450" i="1"/>
  <c r="BA450" i="1"/>
  <c r="AX482" i="1"/>
  <c r="BA482" i="1"/>
  <c r="AX514" i="1"/>
  <c r="BA514" i="1"/>
  <c r="AX546" i="1"/>
  <c r="BA546" i="1"/>
  <c r="AX578" i="1"/>
  <c r="BA578" i="1"/>
  <c r="AX610" i="1"/>
  <c r="BA610" i="1"/>
  <c r="AX642" i="1"/>
  <c r="BA642" i="1"/>
  <c r="AX674" i="1"/>
  <c r="BA674" i="1"/>
  <c r="AX706" i="1"/>
  <c r="BA706" i="1"/>
  <c r="AX738" i="1"/>
  <c r="BA738" i="1"/>
  <c r="AX770" i="1"/>
  <c r="BA770" i="1"/>
  <c r="AX802" i="1"/>
  <c r="BA802" i="1"/>
  <c r="AX834" i="1"/>
  <c r="BA834" i="1"/>
  <c r="AX850" i="1"/>
  <c r="BA850" i="1"/>
  <c r="AX882" i="1"/>
  <c r="BA882" i="1"/>
  <c r="AX898" i="1"/>
  <c r="BA898" i="1"/>
  <c r="AX1178" i="1" l="1"/>
  <c r="BA1178" i="1"/>
  <c r="AX1274" i="1"/>
  <c r="BA1274" i="1"/>
  <c r="BA1210" i="1"/>
  <c r="AX1146" i="1"/>
  <c r="BA1146" i="1"/>
  <c r="AX1082" i="1"/>
  <c r="BA1082" i="1"/>
  <c r="BA1018" i="1"/>
  <c r="AX954" i="1"/>
  <c r="BA954" i="1"/>
  <c r="AX1050" i="1"/>
  <c r="BA1050" i="1"/>
  <c r="AX1258" i="1"/>
  <c r="BA1258" i="1"/>
  <c r="AX1194" i="1"/>
  <c r="BA1194" i="1"/>
  <c r="AX1130" i="1"/>
  <c r="BA1130" i="1"/>
  <c r="AX1066" i="1"/>
  <c r="BA1066" i="1"/>
  <c r="AX1002" i="1"/>
  <c r="BA1002" i="1"/>
  <c r="AX938" i="1"/>
  <c r="BA938" i="1"/>
  <c r="AX986" i="1"/>
  <c r="BA986" i="1"/>
  <c r="AX1242" i="1"/>
  <c r="BA1242" i="1"/>
  <c r="AX1114" i="1"/>
  <c r="BA1114" i="1"/>
  <c r="AY10" i="1"/>
  <c r="AZ9" i="1"/>
  <c r="AX1226" i="1"/>
  <c r="BA1226" i="1"/>
  <c r="AX1162" i="1"/>
  <c r="BA1162" i="1"/>
  <c r="AX1098" i="1"/>
  <c r="BA1098" i="1"/>
  <c r="AX1034" i="1"/>
  <c r="BA1034" i="1"/>
  <c r="AX970" i="1"/>
  <c r="BA970" i="1"/>
  <c r="AY11" i="1" l="1"/>
  <c r="AZ10" i="1"/>
  <c r="AY12" i="1" l="1"/>
  <c r="AZ11" i="1"/>
  <c r="AY13" i="1" l="1"/>
  <c r="AZ12" i="1"/>
  <c r="AY14" i="1" l="1"/>
  <c r="AZ13" i="1"/>
  <c r="AY15" i="1" l="1"/>
  <c r="AZ14" i="1"/>
  <c r="AY16" i="1" l="1"/>
  <c r="AZ15" i="1"/>
  <c r="AY17" i="1" l="1"/>
  <c r="AZ16" i="1"/>
  <c r="AY18" i="1" l="1"/>
  <c r="AZ17" i="1"/>
  <c r="AY19" i="1" l="1"/>
  <c r="AZ18" i="1"/>
  <c r="AY20" i="1" l="1"/>
  <c r="AZ19" i="1"/>
  <c r="AY21" i="1" l="1"/>
  <c r="AZ20" i="1"/>
  <c r="AY22" i="1" l="1"/>
  <c r="AZ21" i="1"/>
  <c r="AY23" i="1" l="1"/>
  <c r="AZ22" i="1"/>
  <c r="AY24" i="1" l="1"/>
  <c r="AZ23" i="1"/>
  <c r="AY25" i="1" l="1"/>
  <c r="AZ24" i="1"/>
  <c r="AY26" i="1" l="1"/>
  <c r="AZ25" i="1"/>
  <c r="AY27" i="1" l="1"/>
  <c r="AZ26" i="1"/>
  <c r="AY28" i="1" l="1"/>
  <c r="AZ27" i="1"/>
  <c r="AY29" i="1" l="1"/>
  <c r="AZ28" i="1"/>
  <c r="AY30" i="1" l="1"/>
  <c r="AZ29" i="1"/>
  <c r="AY31" i="1" l="1"/>
  <c r="AZ30" i="1"/>
  <c r="AY32" i="1" l="1"/>
  <c r="AZ31" i="1"/>
  <c r="AY33" i="1" l="1"/>
  <c r="AZ32" i="1"/>
  <c r="AY34" i="1" l="1"/>
  <c r="AZ33" i="1"/>
  <c r="AY35" i="1" l="1"/>
  <c r="AZ34" i="1"/>
  <c r="AY36" i="1" l="1"/>
  <c r="AZ35" i="1"/>
  <c r="AY37" i="1" l="1"/>
  <c r="AZ36" i="1"/>
  <c r="AY38" i="1" l="1"/>
  <c r="AZ37" i="1"/>
  <c r="AY39" i="1" l="1"/>
  <c r="AZ38" i="1"/>
  <c r="AY40" i="1" l="1"/>
  <c r="AZ39" i="1"/>
  <c r="AY41" i="1" l="1"/>
  <c r="AZ40" i="1"/>
  <c r="AY42" i="1" l="1"/>
  <c r="AZ41" i="1"/>
  <c r="AY43" i="1" l="1"/>
  <c r="AZ42" i="1"/>
  <c r="AY44" i="1" l="1"/>
  <c r="AZ43" i="1"/>
  <c r="AY45" i="1" l="1"/>
  <c r="AZ44" i="1"/>
  <c r="AY46" i="1" l="1"/>
  <c r="AZ45" i="1"/>
  <c r="AY47" i="1" l="1"/>
  <c r="AZ46" i="1"/>
  <c r="AY48" i="1" l="1"/>
  <c r="AZ47" i="1"/>
  <c r="AY49" i="1" l="1"/>
  <c r="AZ48" i="1"/>
  <c r="AY50" i="1" l="1"/>
  <c r="AZ49" i="1"/>
  <c r="AY51" i="1" l="1"/>
  <c r="AZ50" i="1"/>
  <c r="AY52" i="1" l="1"/>
  <c r="AZ51" i="1"/>
  <c r="AY53" i="1" l="1"/>
  <c r="AZ52" i="1"/>
  <c r="AY54" i="1" l="1"/>
  <c r="AZ53" i="1"/>
  <c r="AY55" i="1" l="1"/>
  <c r="AZ54" i="1"/>
  <c r="AY56" i="1" l="1"/>
  <c r="AZ55" i="1"/>
  <c r="AY57" i="1" l="1"/>
  <c r="AZ56" i="1"/>
  <c r="AY58" i="1" l="1"/>
  <c r="AZ57" i="1"/>
  <c r="AY59" i="1" l="1"/>
  <c r="AZ58" i="1"/>
  <c r="AY60" i="1" l="1"/>
  <c r="AZ59" i="1"/>
  <c r="AY61" i="1" l="1"/>
  <c r="AZ60" i="1"/>
  <c r="AY62" i="1" l="1"/>
  <c r="AZ61" i="1"/>
  <c r="AY63" i="1" l="1"/>
  <c r="AZ62" i="1"/>
  <c r="AY64" i="1" l="1"/>
  <c r="AZ63" i="1"/>
  <c r="AY65" i="1" l="1"/>
  <c r="AZ64" i="1"/>
  <c r="AY66" i="1" l="1"/>
  <c r="AZ65" i="1"/>
  <c r="AY67" i="1" l="1"/>
  <c r="AZ66" i="1"/>
  <c r="AY68" i="1" l="1"/>
  <c r="AZ67" i="1"/>
  <c r="AY69" i="1" l="1"/>
  <c r="AZ68" i="1"/>
  <c r="AY70" i="1" l="1"/>
  <c r="AZ69" i="1"/>
  <c r="AY71" i="1" l="1"/>
  <c r="AZ70" i="1"/>
  <c r="AY72" i="1" l="1"/>
  <c r="AZ71" i="1"/>
  <c r="AY73" i="1" l="1"/>
  <c r="AZ72" i="1"/>
  <c r="AY74" i="1" l="1"/>
  <c r="AZ73" i="1"/>
  <c r="AY75" i="1" l="1"/>
  <c r="AZ74" i="1"/>
  <c r="AY76" i="1" l="1"/>
  <c r="AZ75" i="1"/>
  <c r="AY77" i="1" l="1"/>
  <c r="AZ76" i="1"/>
  <c r="AY78" i="1" l="1"/>
  <c r="AZ77" i="1"/>
  <c r="AY79" i="1" l="1"/>
  <c r="AZ78" i="1"/>
  <c r="AY80" i="1" l="1"/>
  <c r="AZ79" i="1"/>
  <c r="AY81" i="1" l="1"/>
  <c r="AZ80" i="1"/>
  <c r="AY82" i="1" l="1"/>
  <c r="AZ81" i="1"/>
  <c r="AY83" i="1" l="1"/>
  <c r="AZ82" i="1"/>
  <c r="AY84" i="1" l="1"/>
  <c r="AZ83" i="1"/>
  <c r="AY85" i="1" l="1"/>
  <c r="AZ84" i="1"/>
  <c r="AY86" i="1" l="1"/>
  <c r="AZ85" i="1"/>
  <c r="AY87" i="1" l="1"/>
  <c r="AZ86" i="1"/>
  <c r="AY88" i="1" l="1"/>
  <c r="AZ87" i="1"/>
  <c r="AY89" i="1" l="1"/>
  <c r="AZ88" i="1"/>
  <c r="AY90" i="1" l="1"/>
  <c r="AZ89" i="1"/>
  <c r="AY91" i="1" l="1"/>
  <c r="AZ90" i="1"/>
  <c r="AY92" i="1" l="1"/>
  <c r="AZ91" i="1"/>
  <c r="AY93" i="1" l="1"/>
  <c r="AZ92" i="1"/>
  <c r="AY94" i="1" l="1"/>
  <c r="AZ93" i="1"/>
  <c r="AY95" i="1" l="1"/>
  <c r="AZ94" i="1"/>
  <c r="AY96" i="1" l="1"/>
  <c r="AZ95" i="1"/>
  <c r="AY97" i="1" l="1"/>
  <c r="AZ96" i="1"/>
  <c r="AY98" i="1" l="1"/>
  <c r="AZ97" i="1"/>
  <c r="AY99" i="1" l="1"/>
  <c r="AZ98" i="1"/>
  <c r="AY100" i="1" l="1"/>
  <c r="AZ99" i="1"/>
  <c r="AY101" i="1" l="1"/>
  <c r="AZ100" i="1"/>
  <c r="AY102" i="1" l="1"/>
  <c r="AZ101" i="1"/>
  <c r="AY103" i="1" l="1"/>
  <c r="AZ102" i="1"/>
  <c r="AY104" i="1" l="1"/>
  <c r="AZ103" i="1"/>
  <c r="AY105" i="1" l="1"/>
  <c r="AZ104" i="1"/>
  <c r="AY106" i="1" l="1"/>
  <c r="AZ105" i="1"/>
  <c r="AY107" i="1" l="1"/>
  <c r="AZ106" i="1"/>
  <c r="AY108" i="1" l="1"/>
  <c r="AZ107" i="1"/>
  <c r="AY109" i="1" l="1"/>
  <c r="AZ108" i="1"/>
  <c r="AY110" i="1" l="1"/>
  <c r="AZ109" i="1"/>
  <c r="AY111" i="1" l="1"/>
  <c r="AZ110" i="1"/>
  <c r="AY112" i="1" l="1"/>
  <c r="AZ111" i="1"/>
  <c r="AY113" i="1" l="1"/>
  <c r="AZ112" i="1"/>
  <c r="AY114" i="1" l="1"/>
  <c r="AZ113" i="1"/>
  <c r="AY115" i="1" l="1"/>
  <c r="AZ114" i="1"/>
  <c r="AY116" i="1" l="1"/>
  <c r="AZ115" i="1"/>
  <c r="AY117" i="1" l="1"/>
  <c r="AZ116" i="1"/>
  <c r="AY118" i="1" l="1"/>
  <c r="AZ117" i="1"/>
  <c r="AY119" i="1" l="1"/>
  <c r="AZ118" i="1"/>
  <c r="AY120" i="1" l="1"/>
  <c r="AZ119" i="1"/>
  <c r="AY121" i="1" l="1"/>
  <c r="AZ120" i="1"/>
  <c r="AY122" i="1" l="1"/>
  <c r="AZ121" i="1"/>
  <c r="AY123" i="1" l="1"/>
  <c r="AZ122" i="1"/>
  <c r="AY124" i="1" l="1"/>
  <c r="AZ123" i="1"/>
  <c r="AY125" i="1" l="1"/>
  <c r="AZ124" i="1"/>
  <c r="AY126" i="1" l="1"/>
  <c r="AZ125" i="1"/>
  <c r="AY127" i="1" l="1"/>
  <c r="AZ126" i="1"/>
  <c r="AY128" i="1" l="1"/>
  <c r="AZ127" i="1"/>
  <c r="AY129" i="1" l="1"/>
  <c r="AZ128" i="1"/>
  <c r="AY130" i="1" l="1"/>
  <c r="AZ129" i="1"/>
  <c r="AY131" i="1" l="1"/>
  <c r="AZ130" i="1"/>
  <c r="AY132" i="1" l="1"/>
  <c r="AZ131" i="1"/>
  <c r="AY133" i="1" l="1"/>
  <c r="AZ132" i="1"/>
  <c r="AY134" i="1" l="1"/>
  <c r="AZ133" i="1"/>
  <c r="AY135" i="1" l="1"/>
  <c r="AZ134" i="1"/>
  <c r="AY136" i="1" l="1"/>
  <c r="AZ135" i="1"/>
  <c r="AY137" i="1" l="1"/>
  <c r="AZ136" i="1"/>
  <c r="AY138" i="1" l="1"/>
  <c r="AZ137" i="1"/>
  <c r="AY139" i="1" l="1"/>
  <c r="AZ138" i="1"/>
  <c r="AY140" i="1" l="1"/>
  <c r="AZ139" i="1"/>
  <c r="AY141" i="1" l="1"/>
  <c r="AZ140" i="1"/>
  <c r="AY142" i="1" l="1"/>
  <c r="AZ141" i="1"/>
  <c r="AY143" i="1" l="1"/>
  <c r="AZ142" i="1"/>
  <c r="AY144" i="1" l="1"/>
  <c r="AZ143" i="1"/>
  <c r="AY145" i="1" l="1"/>
  <c r="AZ144" i="1"/>
  <c r="AY146" i="1" l="1"/>
  <c r="AZ145" i="1"/>
  <c r="AY147" i="1" l="1"/>
  <c r="AZ146" i="1"/>
  <c r="AY148" i="1" l="1"/>
  <c r="AZ147" i="1"/>
  <c r="AY149" i="1" l="1"/>
  <c r="AZ148" i="1"/>
  <c r="AY150" i="1" l="1"/>
  <c r="AZ149" i="1"/>
  <c r="AY151" i="1" l="1"/>
  <c r="AZ150" i="1"/>
  <c r="AY152" i="1" l="1"/>
  <c r="AZ151" i="1"/>
  <c r="AY153" i="1" l="1"/>
  <c r="AZ152" i="1"/>
  <c r="AY154" i="1" l="1"/>
  <c r="AZ153" i="1"/>
  <c r="AY155" i="1" l="1"/>
  <c r="AZ154" i="1"/>
  <c r="AY156" i="1" l="1"/>
  <c r="AZ155" i="1"/>
  <c r="AY157" i="1" l="1"/>
  <c r="AZ156" i="1"/>
  <c r="AY158" i="1" l="1"/>
  <c r="AZ157" i="1"/>
  <c r="AY159" i="1" l="1"/>
  <c r="AZ158" i="1"/>
  <c r="AY160" i="1" l="1"/>
  <c r="AZ159" i="1"/>
  <c r="AY161" i="1" l="1"/>
  <c r="AZ160" i="1"/>
  <c r="AY162" i="1" l="1"/>
  <c r="AZ161" i="1"/>
  <c r="AY163" i="1" l="1"/>
  <c r="AZ162" i="1"/>
  <c r="AY164" i="1" l="1"/>
  <c r="AZ163" i="1"/>
  <c r="AY165" i="1" l="1"/>
  <c r="AZ164" i="1"/>
  <c r="AY166" i="1" l="1"/>
  <c r="AZ165" i="1"/>
  <c r="AY167" i="1" l="1"/>
  <c r="AZ166" i="1"/>
  <c r="AY168" i="1" l="1"/>
  <c r="AZ167" i="1"/>
  <c r="AY169" i="1" l="1"/>
  <c r="AZ168" i="1"/>
  <c r="AY170" i="1" l="1"/>
  <c r="AZ169" i="1"/>
  <c r="AY171" i="1" l="1"/>
  <c r="AZ170" i="1"/>
  <c r="AY172" i="1" l="1"/>
  <c r="AZ171" i="1"/>
  <c r="AY173" i="1" l="1"/>
  <c r="AZ172" i="1"/>
  <c r="AY174" i="1" l="1"/>
  <c r="AZ173" i="1"/>
  <c r="AY175" i="1" l="1"/>
  <c r="AZ174" i="1"/>
  <c r="AY176" i="1" l="1"/>
  <c r="AZ175" i="1"/>
  <c r="AY177" i="1" l="1"/>
  <c r="AZ176" i="1"/>
  <c r="AY178" i="1" l="1"/>
  <c r="AZ177" i="1"/>
  <c r="AY179" i="1" l="1"/>
  <c r="AZ178" i="1"/>
  <c r="AY180" i="1" l="1"/>
  <c r="AZ179" i="1"/>
  <c r="AY181" i="1" l="1"/>
  <c r="AZ180" i="1"/>
  <c r="AY182" i="1" l="1"/>
  <c r="AZ181" i="1"/>
  <c r="AY183" i="1" l="1"/>
  <c r="AZ182" i="1"/>
  <c r="AY184" i="1" l="1"/>
  <c r="AZ183" i="1"/>
  <c r="AY185" i="1" l="1"/>
  <c r="AZ184" i="1"/>
  <c r="AY186" i="1" l="1"/>
  <c r="AZ185" i="1"/>
  <c r="AY187" i="1" l="1"/>
  <c r="AZ186" i="1"/>
  <c r="AY188" i="1" l="1"/>
  <c r="AZ187" i="1"/>
  <c r="AY189" i="1" l="1"/>
  <c r="AZ188" i="1"/>
  <c r="AY190" i="1" l="1"/>
  <c r="AZ189" i="1"/>
  <c r="AY191" i="1" l="1"/>
  <c r="AZ190" i="1"/>
  <c r="AY192" i="1" l="1"/>
  <c r="AZ191" i="1"/>
  <c r="AY193" i="1" l="1"/>
  <c r="AZ192" i="1"/>
  <c r="AY194" i="1" l="1"/>
  <c r="AZ193" i="1"/>
  <c r="AY195" i="1" l="1"/>
  <c r="AZ194" i="1"/>
  <c r="AY196" i="1" l="1"/>
  <c r="AZ195" i="1"/>
  <c r="AY197" i="1" l="1"/>
  <c r="AZ196" i="1"/>
  <c r="AY198" i="1" l="1"/>
  <c r="AZ197" i="1"/>
  <c r="AY199" i="1" l="1"/>
  <c r="AZ198" i="1"/>
  <c r="AY200" i="1" l="1"/>
  <c r="AZ199" i="1"/>
  <c r="AY201" i="1" l="1"/>
  <c r="AZ200" i="1"/>
  <c r="AY202" i="1" l="1"/>
  <c r="AZ201" i="1"/>
  <c r="AY203" i="1" l="1"/>
  <c r="AZ202" i="1"/>
  <c r="AY204" i="1" l="1"/>
  <c r="AZ203" i="1"/>
  <c r="AY205" i="1" l="1"/>
  <c r="AZ204" i="1"/>
  <c r="AY206" i="1" l="1"/>
  <c r="AZ205" i="1"/>
  <c r="AY207" i="1" l="1"/>
  <c r="AZ206" i="1"/>
  <c r="AY208" i="1" l="1"/>
  <c r="AZ207" i="1"/>
  <c r="AY209" i="1" l="1"/>
  <c r="AZ208" i="1"/>
  <c r="AY210" i="1" l="1"/>
  <c r="AZ209" i="1"/>
  <c r="AY211" i="1" l="1"/>
  <c r="AZ210" i="1"/>
  <c r="AY212" i="1" l="1"/>
  <c r="AZ211" i="1"/>
  <c r="AY213" i="1" l="1"/>
  <c r="AZ212" i="1"/>
  <c r="AY214" i="1" l="1"/>
  <c r="AZ213" i="1"/>
  <c r="AY215" i="1" l="1"/>
  <c r="AZ214" i="1"/>
  <c r="AY216" i="1" l="1"/>
  <c r="AZ215" i="1"/>
  <c r="AY217" i="1" l="1"/>
  <c r="AZ216" i="1"/>
  <c r="AY218" i="1" l="1"/>
  <c r="AZ217" i="1"/>
  <c r="AY219" i="1" l="1"/>
  <c r="AZ218" i="1"/>
  <c r="AY220" i="1" l="1"/>
  <c r="AZ219" i="1"/>
  <c r="AY221" i="1" l="1"/>
  <c r="AZ220" i="1"/>
  <c r="AY222" i="1" l="1"/>
  <c r="AZ221" i="1"/>
  <c r="AY223" i="1" l="1"/>
  <c r="AZ222" i="1"/>
  <c r="AY224" i="1" l="1"/>
  <c r="AZ223" i="1"/>
  <c r="AY225" i="1" l="1"/>
  <c r="AZ224" i="1"/>
  <c r="AY226" i="1" l="1"/>
  <c r="AZ225" i="1"/>
  <c r="AY227" i="1" l="1"/>
  <c r="AZ226" i="1"/>
  <c r="AY228" i="1" l="1"/>
  <c r="AZ227" i="1"/>
  <c r="AY229" i="1" l="1"/>
  <c r="AZ228" i="1"/>
  <c r="AY230" i="1" l="1"/>
  <c r="AZ229" i="1"/>
  <c r="AY231" i="1" l="1"/>
  <c r="AZ230" i="1"/>
  <c r="AY232" i="1" l="1"/>
  <c r="AZ231" i="1"/>
  <c r="AY233" i="1" l="1"/>
  <c r="AZ232" i="1"/>
  <c r="AY234" i="1" l="1"/>
  <c r="AZ233" i="1"/>
  <c r="AY235" i="1" l="1"/>
  <c r="AZ234" i="1"/>
  <c r="AY236" i="1" l="1"/>
  <c r="AZ235" i="1"/>
  <c r="AY237" i="1" l="1"/>
  <c r="AZ236" i="1"/>
  <c r="AY238" i="1" l="1"/>
  <c r="AZ237" i="1"/>
  <c r="AY239" i="1" l="1"/>
  <c r="AZ238" i="1"/>
  <c r="AY240" i="1" l="1"/>
  <c r="AZ239" i="1"/>
  <c r="AY241" i="1" l="1"/>
  <c r="AZ240" i="1"/>
  <c r="AY242" i="1" l="1"/>
  <c r="AZ241" i="1"/>
  <c r="AY243" i="1" l="1"/>
  <c r="AZ242" i="1"/>
  <c r="AY244" i="1" l="1"/>
  <c r="AZ243" i="1"/>
  <c r="AY245" i="1" l="1"/>
  <c r="AZ244" i="1"/>
  <c r="AY246" i="1" l="1"/>
  <c r="AZ245" i="1"/>
  <c r="AY247" i="1" l="1"/>
  <c r="AZ246" i="1"/>
  <c r="AY248" i="1" l="1"/>
  <c r="AZ247" i="1"/>
  <c r="AY249" i="1" l="1"/>
  <c r="AZ248" i="1"/>
  <c r="AY250" i="1" l="1"/>
  <c r="AZ249" i="1"/>
  <c r="AY251" i="1" l="1"/>
  <c r="AZ250" i="1"/>
  <c r="AY252" i="1" l="1"/>
  <c r="AZ251" i="1"/>
  <c r="AY253" i="1" l="1"/>
  <c r="AZ252" i="1"/>
  <c r="AY254" i="1" l="1"/>
  <c r="AZ253" i="1"/>
  <c r="AY255" i="1" l="1"/>
  <c r="AZ254" i="1"/>
  <c r="AY256" i="1" l="1"/>
  <c r="AZ255" i="1"/>
  <c r="AY257" i="1" l="1"/>
  <c r="AZ256" i="1"/>
  <c r="AY258" i="1" l="1"/>
  <c r="AZ257" i="1"/>
  <c r="AY259" i="1" l="1"/>
  <c r="AZ258" i="1"/>
  <c r="AY260" i="1" l="1"/>
  <c r="AZ259" i="1"/>
  <c r="AY261" i="1" l="1"/>
  <c r="AZ260" i="1"/>
  <c r="AY262" i="1" l="1"/>
  <c r="AZ261" i="1"/>
  <c r="AY263" i="1" l="1"/>
  <c r="AZ262" i="1"/>
  <c r="AY264" i="1" l="1"/>
  <c r="AZ263" i="1"/>
  <c r="AY265" i="1" l="1"/>
  <c r="AZ264" i="1"/>
  <c r="AY266" i="1" l="1"/>
  <c r="AZ265" i="1"/>
  <c r="AY267" i="1" l="1"/>
  <c r="AZ266" i="1"/>
  <c r="AY268" i="1" l="1"/>
  <c r="AZ267" i="1"/>
  <c r="AY269" i="1" l="1"/>
  <c r="AZ268" i="1"/>
  <c r="AY270" i="1" l="1"/>
  <c r="AZ269" i="1"/>
  <c r="AY271" i="1" l="1"/>
  <c r="AZ270" i="1"/>
  <c r="AY272" i="1" l="1"/>
  <c r="AZ271" i="1"/>
  <c r="AY273" i="1" l="1"/>
  <c r="AZ272" i="1"/>
  <c r="AY274" i="1" l="1"/>
  <c r="AZ273" i="1"/>
  <c r="AY275" i="1" l="1"/>
  <c r="AZ274" i="1"/>
  <c r="AY276" i="1" l="1"/>
  <c r="AZ275" i="1"/>
  <c r="AY277" i="1" l="1"/>
  <c r="AZ276" i="1"/>
  <c r="AY278" i="1" l="1"/>
  <c r="AZ277" i="1"/>
  <c r="AY279" i="1" l="1"/>
  <c r="AZ278" i="1"/>
  <c r="AY280" i="1" l="1"/>
  <c r="AZ279" i="1"/>
  <c r="AY281" i="1" l="1"/>
  <c r="AZ280" i="1"/>
  <c r="AY282" i="1" l="1"/>
  <c r="AZ281" i="1"/>
  <c r="AY283" i="1" l="1"/>
  <c r="AZ282" i="1"/>
  <c r="AY284" i="1" l="1"/>
  <c r="AZ283" i="1"/>
  <c r="AY285" i="1" l="1"/>
  <c r="AZ284" i="1"/>
  <c r="AY286" i="1" l="1"/>
  <c r="AZ285" i="1"/>
  <c r="AY287" i="1" l="1"/>
  <c r="AZ286" i="1"/>
  <c r="AY288" i="1" l="1"/>
  <c r="AZ287" i="1"/>
  <c r="AY289" i="1" l="1"/>
  <c r="AZ288" i="1"/>
  <c r="AY290" i="1" l="1"/>
  <c r="AZ289" i="1"/>
  <c r="AY291" i="1" l="1"/>
  <c r="AZ290" i="1"/>
  <c r="AY292" i="1" l="1"/>
  <c r="AZ291" i="1"/>
  <c r="AY293" i="1" l="1"/>
  <c r="AZ292" i="1"/>
  <c r="AY294" i="1" l="1"/>
  <c r="AZ293" i="1"/>
  <c r="AY295" i="1" l="1"/>
  <c r="AZ294" i="1"/>
  <c r="AY296" i="1" l="1"/>
  <c r="AZ295" i="1"/>
  <c r="AY297" i="1" l="1"/>
  <c r="AZ296" i="1"/>
  <c r="AY298" i="1" l="1"/>
  <c r="AZ297" i="1"/>
  <c r="AY299" i="1" l="1"/>
  <c r="AZ298" i="1"/>
  <c r="AY300" i="1" l="1"/>
  <c r="AZ299" i="1"/>
  <c r="AY301" i="1" l="1"/>
  <c r="AZ300" i="1"/>
  <c r="AY302" i="1" l="1"/>
  <c r="AZ301" i="1"/>
  <c r="AY303" i="1" l="1"/>
  <c r="AZ302" i="1"/>
  <c r="AY304" i="1" l="1"/>
  <c r="AZ303" i="1"/>
  <c r="AY305" i="1" l="1"/>
  <c r="AZ304" i="1"/>
  <c r="AY306" i="1" l="1"/>
  <c r="AZ305" i="1"/>
  <c r="AY307" i="1" l="1"/>
  <c r="AZ306" i="1"/>
  <c r="AY308" i="1" l="1"/>
  <c r="AZ307" i="1"/>
  <c r="AY309" i="1" l="1"/>
  <c r="AZ308" i="1"/>
  <c r="AY310" i="1" l="1"/>
  <c r="AZ309" i="1"/>
  <c r="AY311" i="1" l="1"/>
  <c r="AZ310" i="1"/>
  <c r="AY312" i="1" l="1"/>
  <c r="AZ311" i="1"/>
  <c r="AY313" i="1" l="1"/>
  <c r="AZ312" i="1"/>
  <c r="AY314" i="1" l="1"/>
  <c r="AZ313" i="1"/>
  <c r="AY315" i="1" l="1"/>
  <c r="AZ314" i="1"/>
  <c r="AY316" i="1" l="1"/>
  <c r="AZ315" i="1"/>
  <c r="AY317" i="1" l="1"/>
  <c r="AZ316" i="1"/>
  <c r="AY318" i="1" l="1"/>
  <c r="AZ317" i="1"/>
  <c r="AY319" i="1" l="1"/>
  <c r="AZ318" i="1"/>
  <c r="AY320" i="1" l="1"/>
  <c r="AZ319" i="1"/>
  <c r="AY321" i="1" l="1"/>
  <c r="AZ320" i="1"/>
  <c r="AY322" i="1" l="1"/>
  <c r="AZ321" i="1"/>
  <c r="AY323" i="1" l="1"/>
  <c r="AZ322" i="1"/>
  <c r="AY324" i="1" l="1"/>
  <c r="AZ323" i="1"/>
  <c r="AY325" i="1" l="1"/>
  <c r="AZ324" i="1"/>
  <c r="AY326" i="1" l="1"/>
  <c r="AZ325" i="1"/>
  <c r="AY327" i="1" l="1"/>
  <c r="AZ326" i="1"/>
  <c r="AY328" i="1" l="1"/>
  <c r="AZ327" i="1"/>
  <c r="AY329" i="1" l="1"/>
  <c r="AZ328" i="1"/>
  <c r="AY330" i="1" l="1"/>
  <c r="AZ329" i="1"/>
  <c r="AY331" i="1" l="1"/>
  <c r="AZ330" i="1"/>
  <c r="AY332" i="1" l="1"/>
  <c r="AZ331" i="1"/>
  <c r="AY333" i="1" l="1"/>
  <c r="AZ332" i="1"/>
  <c r="AY334" i="1" l="1"/>
  <c r="AZ333" i="1"/>
  <c r="AY335" i="1" l="1"/>
  <c r="AZ334" i="1"/>
  <c r="AY336" i="1" l="1"/>
  <c r="AZ335" i="1"/>
  <c r="AY337" i="1" l="1"/>
  <c r="AZ336" i="1"/>
  <c r="AY338" i="1" l="1"/>
  <c r="AZ337" i="1"/>
  <c r="AY339" i="1" l="1"/>
  <c r="AZ338" i="1"/>
  <c r="AY340" i="1" l="1"/>
  <c r="AZ339" i="1"/>
  <c r="AY341" i="1" l="1"/>
  <c r="AZ340" i="1"/>
  <c r="AY342" i="1" l="1"/>
  <c r="AZ341" i="1"/>
  <c r="AY343" i="1" l="1"/>
  <c r="AZ342" i="1"/>
  <c r="AY344" i="1" l="1"/>
  <c r="AZ343" i="1"/>
  <c r="AY345" i="1" l="1"/>
  <c r="AZ344" i="1"/>
  <c r="AY346" i="1" l="1"/>
  <c r="AZ345" i="1"/>
  <c r="AY347" i="1" l="1"/>
  <c r="AZ346" i="1"/>
  <c r="AY348" i="1" l="1"/>
  <c r="AZ347" i="1"/>
  <c r="AY349" i="1" l="1"/>
  <c r="AZ348" i="1"/>
  <c r="AY350" i="1" l="1"/>
  <c r="AZ349" i="1"/>
  <c r="AY351" i="1" l="1"/>
  <c r="AZ350" i="1"/>
  <c r="AY352" i="1" l="1"/>
  <c r="AZ351" i="1"/>
  <c r="AY353" i="1" l="1"/>
  <c r="AZ352" i="1"/>
  <c r="AY354" i="1" l="1"/>
  <c r="AZ353" i="1"/>
  <c r="AY355" i="1" l="1"/>
  <c r="AZ354" i="1"/>
  <c r="AY356" i="1" l="1"/>
  <c r="AZ355" i="1"/>
  <c r="AY357" i="1" l="1"/>
  <c r="AZ356" i="1"/>
  <c r="AY358" i="1" l="1"/>
  <c r="AZ357" i="1"/>
  <c r="AY359" i="1" l="1"/>
  <c r="AZ358" i="1"/>
  <c r="AY360" i="1" l="1"/>
  <c r="AZ359" i="1"/>
  <c r="AY361" i="1" l="1"/>
  <c r="AZ360" i="1"/>
  <c r="AY362" i="1" l="1"/>
  <c r="AZ361" i="1"/>
  <c r="AY363" i="1" l="1"/>
  <c r="AZ362" i="1"/>
  <c r="AY364" i="1" l="1"/>
  <c r="AZ363" i="1"/>
  <c r="AY365" i="1" l="1"/>
  <c r="AZ364" i="1"/>
  <c r="AY366" i="1" l="1"/>
  <c r="AZ365" i="1"/>
  <c r="AY367" i="1" l="1"/>
  <c r="AZ366" i="1"/>
  <c r="AY368" i="1" l="1"/>
  <c r="AZ367" i="1"/>
  <c r="AY369" i="1" l="1"/>
  <c r="AZ368" i="1"/>
  <c r="AY370" i="1" l="1"/>
  <c r="AZ369" i="1"/>
  <c r="AY371" i="1" l="1"/>
  <c r="AZ370" i="1"/>
  <c r="AY372" i="1" l="1"/>
  <c r="AZ371" i="1"/>
  <c r="AY373" i="1" l="1"/>
  <c r="AZ372" i="1"/>
  <c r="AY374" i="1" l="1"/>
  <c r="AZ373" i="1"/>
  <c r="AY375" i="1" l="1"/>
  <c r="AZ374" i="1"/>
  <c r="AY376" i="1" l="1"/>
  <c r="AZ375" i="1"/>
  <c r="AY377" i="1" l="1"/>
  <c r="AZ376" i="1"/>
  <c r="AY378" i="1" l="1"/>
  <c r="AZ377" i="1"/>
  <c r="AY379" i="1" l="1"/>
  <c r="AZ378" i="1"/>
  <c r="AY380" i="1" l="1"/>
  <c r="AZ379" i="1"/>
  <c r="AY381" i="1" l="1"/>
  <c r="AZ380" i="1"/>
  <c r="AY382" i="1" l="1"/>
  <c r="AZ381" i="1"/>
  <c r="AY383" i="1" l="1"/>
  <c r="AZ382" i="1"/>
  <c r="AY384" i="1" l="1"/>
  <c r="AZ383" i="1"/>
  <c r="AY385" i="1" l="1"/>
  <c r="AZ384" i="1"/>
  <c r="AY386" i="1" l="1"/>
  <c r="AZ385" i="1"/>
  <c r="AY387" i="1" l="1"/>
  <c r="AZ386" i="1"/>
  <c r="AY388" i="1" l="1"/>
  <c r="AZ387" i="1"/>
  <c r="AY389" i="1" l="1"/>
  <c r="AZ388" i="1"/>
  <c r="AY390" i="1" l="1"/>
  <c r="AZ389" i="1"/>
  <c r="AY391" i="1" l="1"/>
  <c r="AZ390" i="1"/>
  <c r="AY392" i="1" l="1"/>
  <c r="AZ391" i="1"/>
  <c r="AY393" i="1" l="1"/>
  <c r="AZ392" i="1"/>
  <c r="AY394" i="1" l="1"/>
  <c r="AZ393" i="1"/>
  <c r="AY395" i="1" l="1"/>
  <c r="AZ394" i="1"/>
  <c r="AY396" i="1" l="1"/>
  <c r="AZ395" i="1"/>
  <c r="AY397" i="1" l="1"/>
  <c r="AZ396" i="1"/>
  <c r="AY398" i="1" l="1"/>
  <c r="AZ397" i="1"/>
  <c r="AY399" i="1" l="1"/>
  <c r="AZ398" i="1"/>
  <c r="AY400" i="1" l="1"/>
  <c r="AZ399" i="1"/>
  <c r="AY401" i="1" l="1"/>
  <c r="AZ400" i="1"/>
  <c r="AY402" i="1" l="1"/>
  <c r="AZ401" i="1"/>
  <c r="AY403" i="1" l="1"/>
  <c r="AZ402" i="1"/>
  <c r="AY404" i="1" l="1"/>
  <c r="AZ403" i="1"/>
  <c r="AY405" i="1" l="1"/>
  <c r="AZ404" i="1"/>
  <c r="AY406" i="1" l="1"/>
  <c r="AZ405" i="1"/>
  <c r="AY407" i="1" l="1"/>
  <c r="AZ406" i="1"/>
  <c r="AY408" i="1" l="1"/>
  <c r="AZ407" i="1"/>
  <c r="AY409" i="1" l="1"/>
  <c r="AZ408" i="1"/>
  <c r="AY410" i="1" l="1"/>
  <c r="AZ409" i="1"/>
  <c r="AY411" i="1" l="1"/>
  <c r="AZ410" i="1"/>
  <c r="AY412" i="1" l="1"/>
  <c r="AZ411" i="1"/>
  <c r="AY413" i="1" l="1"/>
  <c r="AZ412" i="1"/>
  <c r="AY414" i="1" l="1"/>
  <c r="AZ413" i="1"/>
  <c r="AY415" i="1" l="1"/>
  <c r="AZ414" i="1"/>
  <c r="AY416" i="1" l="1"/>
  <c r="AZ415" i="1"/>
  <c r="AY417" i="1" l="1"/>
  <c r="AZ416" i="1"/>
  <c r="AY418" i="1" l="1"/>
  <c r="AZ417" i="1"/>
  <c r="AY419" i="1" l="1"/>
  <c r="AZ418" i="1"/>
  <c r="AY420" i="1" l="1"/>
  <c r="AZ419" i="1"/>
  <c r="AY421" i="1" l="1"/>
  <c r="AZ420" i="1"/>
  <c r="AY422" i="1" l="1"/>
  <c r="AZ421" i="1"/>
  <c r="AY423" i="1" l="1"/>
  <c r="AZ422" i="1"/>
  <c r="AY424" i="1" l="1"/>
  <c r="AZ423" i="1"/>
  <c r="AY425" i="1" l="1"/>
  <c r="AZ424" i="1"/>
  <c r="AY426" i="1" l="1"/>
  <c r="AZ425" i="1"/>
  <c r="AY427" i="1" l="1"/>
  <c r="AZ426" i="1"/>
  <c r="AY428" i="1" l="1"/>
  <c r="AZ427" i="1"/>
  <c r="AY429" i="1" l="1"/>
  <c r="AZ428" i="1"/>
  <c r="AY430" i="1" l="1"/>
  <c r="AZ429" i="1"/>
  <c r="AY431" i="1" l="1"/>
  <c r="AZ430" i="1"/>
  <c r="AY432" i="1" l="1"/>
  <c r="AZ431" i="1"/>
  <c r="AY433" i="1" l="1"/>
  <c r="AZ432" i="1"/>
  <c r="AY434" i="1" l="1"/>
  <c r="AZ433" i="1"/>
  <c r="AY435" i="1" l="1"/>
  <c r="AZ434" i="1"/>
  <c r="AY436" i="1" l="1"/>
  <c r="AZ435" i="1"/>
  <c r="AY437" i="1" l="1"/>
  <c r="AZ436" i="1"/>
  <c r="AY438" i="1" l="1"/>
  <c r="AZ437" i="1"/>
  <c r="AY439" i="1" l="1"/>
  <c r="AZ438" i="1"/>
  <c r="AY440" i="1" l="1"/>
  <c r="AZ439" i="1"/>
  <c r="AY441" i="1" l="1"/>
  <c r="AZ440" i="1"/>
  <c r="AY442" i="1" l="1"/>
  <c r="AZ441" i="1"/>
  <c r="AY443" i="1" l="1"/>
  <c r="AZ442" i="1"/>
  <c r="AY444" i="1" l="1"/>
  <c r="AZ443" i="1"/>
  <c r="AY445" i="1" l="1"/>
  <c r="AZ444" i="1"/>
  <c r="AY446" i="1" l="1"/>
  <c r="AZ445" i="1"/>
  <c r="AY447" i="1" l="1"/>
  <c r="AZ446" i="1"/>
  <c r="AY448" i="1" l="1"/>
  <c r="AZ447" i="1"/>
  <c r="AY449" i="1" l="1"/>
  <c r="AZ448" i="1"/>
  <c r="AY450" i="1" l="1"/>
  <c r="AZ449" i="1"/>
  <c r="AY451" i="1" l="1"/>
  <c r="AZ450" i="1"/>
  <c r="AY452" i="1" l="1"/>
  <c r="AZ451" i="1"/>
  <c r="AY453" i="1" l="1"/>
  <c r="AZ452" i="1"/>
  <c r="AY454" i="1" l="1"/>
  <c r="AZ453" i="1"/>
  <c r="AY455" i="1" l="1"/>
  <c r="AZ454" i="1"/>
  <c r="AY456" i="1" l="1"/>
  <c r="AZ455" i="1"/>
  <c r="AY457" i="1" l="1"/>
  <c r="AZ456" i="1"/>
  <c r="AY458" i="1" l="1"/>
  <c r="AZ457" i="1"/>
  <c r="AY459" i="1" l="1"/>
  <c r="AZ458" i="1"/>
  <c r="AY460" i="1" l="1"/>
  <c r="AZ459" i="1"/>
  <c r="AY461" i="1" l="1"/>
  <c r="AZ460" i="1"/>
  <c r="AY462" i="1" l="1"/>
  <c r="AZ461" i="1"/>
  <c r="AY463" i="1" l="1"/>
  <c r="AZ462" i="1"/>
  <c r="AY464" i="1" l="1"/>
  <c r="AZ463" i="1"/>
  <c r="AY465" i="1" l="1"/>
  <c r="AZ464" i="1"/>
  <c r="AY466" i="1" l="1"/>
  <c r="AZ465" i="1"/>
  <c r="AY467" i="1" l="1"/>
  <c r="AZ466" i="1"/>
  <c r="AY468" i="1" l="1"/>
  <c r="AZ467" i="1"/>
  <c r="AY469" i="1" l="1"/>
  <c r="AZ468" i="1"/>
  <c r="AY470" i="1" l="1"/>
  <c r="AZ469" i="1"/>
  <c r="AY471" i="1" l="1"/>
  <c r="AZ470" i="1"/>
  <c r="AY472" i="1" l="1"/>
  <c r="AZ471" i="1"/>
  <c r="AY473" i="1" l="1"/>
  <c r="AZ472" i="1"/>
  <c r="AY474" i="1" l="1"/>
  <c r="AZ473" i="1"/>
  <c r="AY475" i="1" l="1"/>
  <c r="AZ474" i="1"/>
  <c r="AY476" i="1" l="1"/>
  <c r="AZ475" i="1"/>
  <c r="AY477" i="1" l="1"/>
  <c r="AZ476" i="1"/>
  <c r="AY478" i="1" l="1"/>
  <c r="AZ477" i="1"/>
  <c r="AY479" i="1" l="1"/>
  <c r="AZ478" i="1"/>
  <c r="AY480" i="1" l="1"/>
  <c r="AZ479" i="1"/>
  <c r="AY481" i="1" l="1"/>
  <c r="AZ480" i="1"/>
  <c r="AY482" i="1" l="1"/>
  <c r="AZ481" i="1"/>
  <c r="AY483" i="1" l="1"/>
  <c r="AZ482" i="1"/>
  <c r="AY484" i="1" l="1"/>
  <c r="AZ483" i="1"/>
  <c r="AY485" i="1" l="1"/>
  <c r="AZ484" i="1"/>
  <c r="AY486" i="1" l="1"/>
  <c r="AZ485" i="1"/>
  <c r="AY487" i="1" l="1"/>
  <c r="AZ486" i="1"/>
  <c r="AY488" i="1" l="1"/>
  <c r="AZ487" i="1"/>
  <c r="AY489" i="1" l="1"/>
  <c r="AZ488" i="1"/>
  <c r="AY490" i="1" l="1"/>
  <c r="AZ489" i="1"/>
  <c r="AY491" i="1" l="1"/>
  <c r="AZ490" i="1"/>
  <c r="AY492" i="1" l="1"/>
  <c r="AZ491" i="1"/>
  <c r="AY493" i="1" l="1"/>
  <c r="AZ492" i="1"/>
  <c r="AY494" i="1" l="1"/>
  <c r="AZ493" i="1"/>
  <c r="AY495" i="1" l="1"/>
  <c r="AZ494" i="1"/>
  <c r="AY496" i="1" l="1"/>
  <c r="AZ495" i="1"/>
  <c r="AY497" i="1" l="1"/>
  <c r="AZ496" i="1"/>
  <c r="AY498" i="1" l="1"/>
  <c r="AZ497" i="1"/>
  <c r="AY499" i="1" l="1"/>
  <c r="AZ498" i="1"/>
  <c r="AY500" i="1" l="1"/>
  <c r="AZ499" i="1"/>
  <c r="AY501" i="1" l="1"/>
  <c r="AZ500" i="1"/>
  <c r="AY502" i="1" l="1"/>
  <c r="AZ501" i="1"/>
  <c r="AY503" i="1" l="1"/>
  <c r="AZ502" i="1"/>
  <c r="AY504" i="1" l="1"/>
  <c r="AZ503" i="1"/>
  <c r="AY505" i="1" l="1"/>
  <c r="AZ504" i="1"/>
  <c r="AY506" i="1" l="1"/>
  <c r="AZ505" i="1"/>
  <c r="AY507" i="1" l="1"/>
  <c r="AZ506" i="1"/>
  <c r="AY508" i="1" l="1"/>
  <c r="AZ507" i="1"/>
  <c r="AY509" i="1" l="1"/>
  <c r="AZ508" i="1"/>
  <c r="AY510" i="1" l="1"/>
  <c r="AZ509" i="1"/>
  <c r="AY511" i="1" l="1"/>
  <c r="AZ510" i="1"/>
  <c r="AY512" i="1" l="1"/>
  <c r="AZ511" i="1"/>
  <c r="AY513" i="1" l="1"/>
  <c r="AZ512" i="1"/>
  <c r="AY514" i="1" l="1"/>
  <c r="AZ513" i="1"/>
  <c r="AY515" i="1" l="1"/>
  <c r="AZ514" i="1"/>
  <c r="AY516" i="1" l="1"/>
  <c r="AZ515" i="1"/>
  <c r="AY517" i="1" l="1"/>
  <c r="AZ516" i="1"/>
  <c r="AY518" i="1" l="1"/>
  <c r="AZ517" i="1"/>
  <c r="AY519" i="1" l="1"/>
  <c r="AZ518" i="1"/>
  <c r="AY520" i="1" l="1"/>
  <c r="AZ519" i="1"/>
  <c r="AY521" i="1" l="1"/>
  <c r="AZ520" i="1"/>
  <c r="AY522" i="1" l="1"/>
  <c r="AZ521" i="1"/>
  <c r="AY523" i="1" l="1"/>
  <c r="AZ522" i="1"/>
  <c r="AY524" i="1" l="1"/>
  <c r="AZ523" i="1"/>
  <c r="AY525" i="1" l="1"/>
  <c r="AZ524" i="1"/>
  <c r="AY526" i="1" l="1"/>
  <c r="AZ525" i="1"/>
  <c r="AY527" i="1" l="1"/>
  <c r="AZ526" i="1"/>
  <c r="AY528" i="1" l="1"/>
  <c r="AZ527" i="1"/>
  <c r="AY529" i="1" l="1"/>
  <c r="AZ528" i="1"/>
  <c r="AY530" i="1" l="1"/>
  <c r="AZ529" i="1"/>
  <c r="AY531" i="1" l="1"/>
  <c r="AZ530" i="1"/>
  <c r="AY532" i="1" l="1"/>
  <c r="AZ531" i="1"/>
  <c r="AY533" i="1" l="1"/>
  <c r="AZ532" i="1"/>
  <c r="AY534" i="1" l="1"/>
  <c r="AZ533" i="1"/>
  <c r="AY535" i="1" l="1"/>
  <c r="AZ534" i="1"/>
  <c r="AY536" i="1" l="1"/>
  <c r="AZ535" i="1"/>
  <c r="AY537" i="1" l="1"/>
  <c r="AZ536" i="1"/>
  <c r="AY538" i="1" l="1"/>
  <c r="AZ537" i="1"/>
  <c r="AY539" i="1" l="1"/>
  <c r="AZ538" i="1"/>
  <c r="AY540" i="1" l="1"/>
  <c r="AZ539" i="1"/>
  <c r="AY541" i="1" l="1"/>
  <c r="AZ540" i="1"/>
  <c r="AY542" i="1" l="1"/>
  <c r="AZ541" i="1"/>
  <c r="AY543" i="1" l="1"/>
  <c r="AZ542" i="1"/>
  <c r="AY544" i="1" l="1"/>
  <c r="AZ543" i="1"/>
  <c r="AY545" i="1" l="1"/>
  <c r="AZ544" i="1"/>
  <c r="AY546" i="1" l="1"/>
  <c r="AZ545" i="1"/>
  <c r="AY547" i="1" l="1"/>
  <c r="AZ546" i="1"/>
  <c r="AY548" i="1" l="1"/>
  <c r="AZ547" i="1"/>
  <c r="AY549" i="1" l="1"/>
  <c r="AZ548" i="1"/>
  <c r="AY550" i="1" l="1"/>
  <c r="AZ549" i="1"/>
  <c r="AY551" i="1" l="1"/>
  <c r="AZ550" i="1"/>
  <c r="AY552" i="1" l="1"/>
  <c r="AZ551" i="1"/>
  <c r="AY553" i="1" l="1"/>
  <c r="AZ552" i="1"/>
  <c r="AY554" i="1" l="1"/>
  <c r="AZ553" i="1"/>
  <c r="AY555" i="1" l="1"/>
  <c r="AZ554" i="1"/>
  <c r="AY556" i="1" l="1"/>
  <c r="AZ555" i="1"/>
  <c r="AY557" i="1" l="1"/>
  <c r="AZ556" i="1"/>
  <c r="AY558" i="1" l="1"/>
  <c r="AZ557" i="1"/>
  <c r="AY559" i="1" l="1"/>
  <c r="AZ558" i="1"/>
  <c r="AY560" i="1" l="1"/>
  <c r="AZ559" i="1"/>
  <c r="AY561" i="1" l="1"/>
  <c r="AZ560" i="1"/>
  <c r="AY562" i="1" l="1"/>
  <c r="AZ561" i="1"/>
  <c r="AY563" i="1" l="1"/>
  <c r="AZ562" i="1"/>
  <c r="AY564" i="1" l="1"/>
  <c r="AZ563" i="1"/>
  <c r="AY565" i="1" l="1"/>
  <c r="AZ564" i="1"/>
  <c r="AY566" i="1" l="1"/>
  <c r="AZ565" i="1"/>
  <c r="AY567" i="1" l="1"/>
  <c r="AZ566" i="1"/>
  <c r="AY568" i="1" l="1"/>
  <c r="AZ567" i="1"/>
  <c r="AY569" i="1" l="1"/>
  <c r="AZ568" i="1"/>
  <c r="AY570" i="1" l="1"/>
  <c r="AZ569" i="1"/>
  <c r="AY571" i="1" l="1"/>
  <c r="AZ570" i="1"/>
  <c r="AY572" i="1" l="1"/>
  <c r="AZ571" i="1"/>
  <c r="AY573" i="1" l="1"/>
  <c r="AZ572" i="1"/>
  <c r="AY574" i="1" l="1"/>
  <c r="AZ573" i="1"/>
  <c r="AY575" i="1" l="1"/>
  <c r="AZ574" i="1"/>
  <c r="AY576" i="1" l="1"/>
  <c r="AZ575" i="1"/>
  <c r="AY577" i="1" l="1"/>
  <c r="AZ576" i="1"/>
  <c r="AY578" i="1" l="1"/>
  <c r="AZ577" i="1"/>
  <c r="AY579" i="1" l="1"/>
  <c r="AZ578" i="1"/>
  <c r="AY580" i="1" l="1"/>
  <c r="AZ579" i="1"/>
  <c r="AY581" i="1" l="1"/>
  <c r="AZ580" i="1"/>
  <c r="AY582" i="1" l="1"/>
  <c r="AZ581" i="1"/>
  <c r="AY583" i="1" l="1"/>
  <c r="AZ582" i="1"/>
  <c r="AY584" i="1" l="1"/>
  <c r="AZ583" i="1"/>
  <c r="AY585" i="1" l="1"/>
  <c r="AZ584" i="1"/>
  <c r="AY586" i="1" l="1"/>
  <c r="AZ585" i="1"/>
  <c r="AY587" i="1" l="1"/>
  <c r="AZ586" i="1"/>
  <c r="AY588" i="1" l="1"/>
  <c r="AZ587" i="1"/>
  <c r="AY589" i="1" l="1"/>
  <c r="AZ588" i="1"/>
  <c r="AY590" i="1" l="1"/>
  <c r="AZ589" i="1"/>
  <c r="AY591" i="1" l="1"/>
  <c r="AZ590" i="1"/>
  <c r="AY592" i="1" l="1"/>
  <c r="AZ591" i="1"/>
  <c r="AY593" i="1" l="1"/>
  <c r="AZ592" i="1"/>
  <c r="AY594" i="1" l="1"/>
  <c r="AZ593" i="1"/>
  <c r="AY595" i="1" l="1"/>
  <c r="AZ594" i="1"/>
  <c r="AY596" i="1" l="1"/>
  <c r="AZ595" i="1"/>
  <c r="AY597" i="1" l="1"/>
  <c r="AZ596" i="1"/>
  <c r="AY598" i="1" l="1"/>
  <c r="AZ597" i="1"/>
  <c r="AY599" i="1" l="1"/>
  <c r="AZ598" i="1"/>
  <c r="AY600" i="1" l="1"/>
  <c r="AZ599" i="1"/>
  <c r="AY601" i="1" l="1"/>
  <c r="AZ600" i="1"/>
  <c r="AY602" i="1" l="1"/>
  <c r="AZ601" i="1"/>
  <c r="AY603" i="1" l="1"/>
  <c r="AZ602" i="1"/>
  <c r="AY604" i="1" l="1"/>
  <c r="AZ603" i="1"/>
  <c r="AY605" i="1" l="1"/>
  <c r="AZ604" i="1"/>
  <c r="AY606" i="1" l="1"/>
  <c r="AZ605" i="1"/>
  <c r="AY607" i="1" l="1"/>
  <c r="AZ606" i="1"/>
  <c r="AY608" i="1" l="1"/>
  <c r="AZ607" i="1"/>
  <c r="AY609" i="1" l="1"/>
  <c r="AZ608" i="1"/>
  <c r="AY610" i="1" l="1"/>
  <c r="AZ609" i="1"/>
  <c r="AY611" i="1" l="1"/>
  <c r="AZ610" i="1"/>
  <c r="AY612" i="1" l="1"/>
  <c r="AZ611" i="1"/>
  <c r="AY613" i="1" l="1"/>
  <c r="AZ612" i="1"/>
  <c r="AY614" i="1" l="1"/>
  <c r="AZ613" i="1"/>
  <c r="AY615" i="1" l="1"/>
  <c r="AZ614" i="1"/>
  <c r="AY616" i="1" l="1"/>
  <c r="AZ615" i="1"/>
  <c r="AY617" i="1" l="1"/>
  <c r="AZ616" i="1"/>
  <c r="AY618" i="1" l="1"/>
  <c r="AZ617" i="1"/>
  <c r="AY619" i="1" l="1"/>
  <c r="AZ618" i="1"/>
  <c r="AY620" i="1" l="1"/>
  <c r="AZ619" i="1"/>
  <c r="AY621" i="1" l="1"/>
  <c r="AZ620" i="1"/>
  <c r="AY622" i="1" l="1"/>
  <c r="AZ621" i="1"/>
  <c r="AY623" i="1" l="1"/>
  <c r="AZ622" i="1"/>
  <c r="AY624" i="1" l="1"/>
  <c r="AZ623" i="1"/>
  <c r="AY625" i="1" l="1"/>
  <c r="AZ624" i="1"/>
  <c r="AY626" i="1" l="1"/>
  <c r="AZ625" i="1"/>
  <c r="AY627" i="1" l="1"/>
  <c r="AZ626" i="1"/>
  <c r="AY628" i="1" l="1"/>
  <c r="AZ627" i="1"/>
  <c r="AY629" i="1" l="1"/>
  <c r="AZ628" i="1"/>
  <c r="AY630" i="1" l="1"/>
  <c r="AZ629" i="1"/>
  <c r="AY631" i="1" l="1"/>
  <c r="AZ630" i="1"/>
  <c r="AY632" i="1" l="1"/>
  <c r="AZ631" i="1"/>
  <c r="AY633" i="1" l="1"/>
  <c r="AZ632" i="1"/>
  <c r="AY634" i="1" l="1"/>
  <c r="AZ633" i="1"/>
  <c r="AY635" i="1" l="1"/>
  <c r="AZ634" i="1"/>
  <c r="AY636" i="1" l="1"/>
  <c r="AZ635" i="1"/>
  <c r="AY637" i="1" l="1"/>
  <c r="AZ636" i="1"/>
  <c r="AY638" i="1" l="1"/>
  <c r="AZ637" i="1"/>
  <c r="AY639" i="1" l="1"/>
  <c r="AZ638" i="1"/>
  <c r="AY640" i="1" l="1"/>
  <c r="AZ639" i="1"/>
  <c r="AY641" i="1" l="1"/>
  <c r="AZ640" i="1"/>
  <c r="AY642" i="1" l="1"/>
  <c r="AZ641" i="1"/>
  <c r="AY643" i="1" l="1"/>
  <c r="AZ642" i="1"/>
  <c r="AY644" i="1" l="1"/>
  <c r="AZ643" i="1"/>
  <c r="AY645" i="1" l="1"/>
  <c r="AZ644" i="1"/>
  <c r="AY646" i="1" l="1"/>
  <c r="AZ645" i="1"/>
  <c r="AY647" i="1" l="1"/>
  <c r="AZ646" i="1"/>
  <c r="AY648" i="1" l="1"/>
  <c r="AZ647" i="1"/>
  <c r="AY649" i="1" l="1"/>
  <c r="AZ648" i="1"/>
  <c r="AY650" i="1" l="1"/>
  <c r="AZ649" i="1"/>
  <c r="AY651" i="1" l="1"/>
  <c r="AZ650" i="1"/>
  <c r="AY652" i="1" l="1"/>
  <c r="AZ651" i="1"/>
  <c r="AY653" i="1" l="1"/>
  <c r="AZ652" i="1"/>
  <c r="AY654" i="1" l="1"/>
  <c r="AZ653" i="1"/>
  <c r="AY655" i="1" l="1"/>
  <c r="AZ654" i="1"/>
  <c r="AY656" i="1" l="1"/>
  <c r="AZ655" i="1"/>
  <c r="AY657" i="1" l="1"/>
  <c r="AZ656" i="1"/>
  <c r="AY658" i="1" l="1"/>
  <c r="AZ657" i="1"/>
  <c r="AY659" i="1" l="1"/>
  <c r="AZ658" i="1"/>
  <c r="AY660" i="1" l="1"/>
  <c r="AZ659" i="1"/>
  <c r="AY661" i="1" l="1"/>
  <c r="AZ660" i="1"/>
  <c r="AY662" i="1" l="1"/>
  <c r="AZ661" i="1"/>
  <c r="AY663" i="1" l="1"/>
  <c r="AZ662" i="1"/>
  <c r="AY664" i="1" l="1"/>
  <c r="AZ663" i="1"/>
  <c r="AY665" i="1" l="1"/>
  <c r="AZ664" i="1"/>
  <c r="AY666" i="1" l="1"/>
  <c r="AZ665" i="1"/>
  <c r="AY667" i="1" l="1"/>
  <c r="AZ666" i="1"/>
  <c r="AY668" i="1" l="1"/>
  <c r="AZ667" i="1"/>
  <c r="AY669" i="1" l="1"/>
  <c r="AZ668" i="1"/>
  <c r="AY670" i="1" l="1"/>
  <c r="AZ669" i="1"/>
  <c r="AY671" i="1" l="1"/>
  <c r="AZ670" i="1"/>
  <c r="AY672" i="1" l="1"/>
  <c r="AZ671" i="1"/>
  <c r="AY673" i="1" l="1"/>
  <c r="AZ672" i="1"/>
  <c r="AY674" i="1" l="1"/>
  <c r="AZ673" i="1"/>
  <c r="AY675" i="1" l="1"/>
  <c r="AZ674" i="1"/>
  <c r="AY676" i="1" l="1"/>
  <c r="AZ675" i="1"/>
  <c r="AY677" i="1" l="1"/>
  <c r="AZ676" i="1"/>
  <c r="AY678" i="1" l="1"/>
  <c r="AZ677" i="1"/>
  <c r="AY679" i="1" l="1"/>
  <c r="AZ678" i="1"/>
  <c r="AY680" i="1" l="1"/>
  <c r="AZ679" i="1"/>
  <c r="AY681" i="1" l="1"/>
  <c r="AZ680" i="1"/>
  <c r="AY682" i="1" l="1"/>
  <c r="AZ681" i="1"/>
  <c r="AY683" i="1" l="1"/>
  <c r="AZ682" i="1"/>
  <c r="AY684" i="1" l="1"/>
  <c r="AZ683" i="1"/>
  <c r="AY685" i="1" l="1"/>
  <c r="AZ684" i="1"/>
  <c r="AY686" i="1" l="1"/>
  <c r="AZ685" i="1"/>
  <c r="AY687" i="1" l="1"/>
  <c r="AZ686" i="1"/>
  <c r="AY688" i="1" l="1"/>
  <c r="AZ687" i="1"/>
  <c r="AY689" i="1" l="1"/>
  <c r="AZ688" i="1"/>
  <c r="AY690" i="1" l="1"/>
  <c r="AZ689" i="1"/>
  <c r="AY691" i="1" l="1"/>
  <c r="AZ690" i="1"/>
  <c r="AY692" i="1" l="1"/>
  <c r="AZ691" i="1"/>
  <c r="AY693" i="1" l="1"/>
  <c r="AZ692" i="1"/>
  <c r="AY694" i="1" l="1"/>
  <c r="AZ693" i="1"/>
  <c r="AY695" i="1" l="1"/>
  <c r="AZ694" i="1"/>
  <c r="AY696" i="1" l="1"/>
  <c r="AZ695" i="1"/>
  <c r="AY697" i="1" l="1"/>
  <c r="AZ696" i="1"/>
  <c r="AY698" i="1" l="1"/>
  <c r="AZ697" i="1"/>
  <c r="AY699" i="1" l="1"/>
  <c r="AZ698" i="1"/>
  <c r="AY700" i="1" l="1"/>
  <c r="AZ699" i="1"/>
  <c r="AY701" i="1" l="1"/>
  <c r="AZ700" i="1"/>
  <c r="AY702" i="1" l="1"/>
  <c r="AZ701" i="1"/>
  <c r="AY703" i="1" l="1"/>
  <c r="AZ702" i="1"/>
  <c r="AY704" i="1" l="1"/>
  <c r="AZ703" i="1"/>
  <c r="AY705" i="1" l="1"/>
  <c r="AZ704" i="1"/>
  <c r="AY706" i="1" l="1"/>
  <c r="AZ705" i="1"/>
  <c r="AY707" i="1" l="1"/>
  <c r="AZ706" i="1"/>
  <c r="AY708" i="1" l="1"/>
  <c r="AZ707" i="1"/>
  <c r="AY709" i="1" l="1"/>
  <c r="AZ708" i="1"/>
  <c r="AY710" i="1" l="1"/>
  <c r="AZ709" i="1"/>
  <c r="AY711" i="1" l="1"/>
  <c r="AZ710" i="1"/>
  <c r="AY712" i="1" l="1"/>
  <c r="AZ711" i="1"/>
  <c r="AY713" i="1" l="1"/>
  <c r="AZ712" i="1"/>
  <c r="AY714" i="1" l="1"/>
  <c r="AZ713" i="1"/>
  <c r="AY715" i="1" l="1"/>
  <c r="AZ714" i="1"/>
  <c r="AY716" i="1" l="1"/>
  <c r="AZ715" i="1"/>
  <c r="AY717" i="1" l="1"/>
  <c r="AZ716" i="1"/>
  <c r="AY718" i="1" l="1"/>
  <c r="AZ717" i="1"/>
  <c r="AY719" i="1" l="1"/>
  <c r="AZ718" i="1"/>
  <c r="AY720" i="1" l="1"/>
  <c r="AZ719" i="1"/>
  <c r="AY721" i="1" l="1"/>
  <c r="AZ720" i="1"/>
  <c r="AY722" i="1" l="1"/>
  <c r="AZ721" i="1"/>
  <c r="AY723" i="1" l="1"/>
  <c r="AZ722" i="1"/>
  <c r="AY724" i="1" l="1"/>
  <c r="AZ723" i="1"/>
  <c r="AY725" i="1" l="1"/>
  <c r="AZ724" i="1"/>
  <c r="AY726" i="1" l="1"/>
  <c r="AZ725" i="1"/>
  <c r="AY727" i="1" l="1"/>
  <c r="AZ726" i="1"/>
  <c r="AY728" i="1" l="1"/>
  <c r="AZ727" i="1"/>
  <c r="AY729" i="1" l="1"/>
  <c r="AZ728" i="1"/>
  <c r="AY730" i="1" l="1"/>
  <c r="AZ729" i="1"/>
  <c r="AY731" i="1" l="1"/>
  <c r="AZ730" i="1"/>
  <c r="AY732" i="1" l="1"/>
  <c r="AZ731" i="1"/>
  <c r="AY733" i="1" l="1"/>
  <c r="AZ732" i="1"/>
  <c r="AY734" i="1" l="1"/>
  <c r="AZ733" i="1"/>
  <c r="AY735" i="1" l="1"/>
  <c r="AZ734" i="1"/>
  <c r="AY736" i="1" l="1"/>
  <c r="AZ735" i="1"/>
  <c r="AY737" i="1" l="1"/>
  <c r="AZ736" i="1"/>
  <c r="AY738" i="1" l="1"/>
  <c r="AZ737" i="1"/>
  <c r="AY739" i="1" l="1"/>
  <c r="AZ738" i="1"/>
  <c r="AY740" i="1" l="1"/>
  <c r="AZ739" i="1"/>
  <c r="AY741" i="1" l="1"/>
  <c r="AZ740" i="1"/>
  <c r="AY742" i="1" l="1"/>
  <c r="AZ741" i="1"/>
  <c r="AY743" i="1" l="1"/>
  <c r="AZ742" i="1"/>
  <c r="AY744" i="1" l="1"/>
  <c r="AZ743" i="1"/>
  <c r="AY745" i="1" l="1"/>
  <c r="AZ744" i="1"/>
  <c r="AY746" i="1" l="1"/>
  <c r="AZ745" i="1"/>
  <c r="AY747" i="1" l="1"/>
  <c r="AZ746" i="1"/>
  <c r="AY748" i="1" l="1"/>
  <c r="AZ747" i="1"/>
  <c r="AY749" i="1" l="1"/>
  <c r="AZ748" i="1"/>
  <c r="AY750" i="1" l="1"/>
  <c r="AZ749" i="1"/>
  <c r="AY751" i="1" l="1"/>
  <c r="AZ750" i="1"/>
  <c r="AY752" i="1" l="1"/>
  <c r="AZ751" i="1"/>
  <c r="AY753" i="1" l="1"/>
  <c r="AZ752" i="1"/>
  <c r="AY754" i="1" l="1"/>
  <c r="AZ753" i="1"/>
  <c r="AY755" i="1" l="1"/>
  <c r="AZ754" i="1"/>
  <c r="AY756" i="1" l="1"/>
  <c r="AZ755" i="1"/>
  <c r="AY757" i="1" l="1"/>
  <c r="AZ756" i="1"/>
  <c r="AY758" i="1" l="1"/>
  <c r="AZ757" i="1"/>
  <c r="AY759" i="1" l="1"/>
  <c r="AZ758" i="1"/>
  <c r="AY760" i="1" l="1"/>
  <c r="AZ759" i="1"/>
  <c r="AY761" i="1" l="1"/>
  <c r="AZ760" i="1"/>
  <c r="AY762" i="1" l="1"/>
  <c r="AZ761" i="1"/>
  <c r="AY763" i="1" l="1"/>
  <c r="AZ762" i="1"/>
  <c r="AY764" i="1" l="1"/>
  <c r="AZ763" i="1"/>
  <c r="AY765" i="1" l="1"/>
  <c r="AZ764" i="1"/>
  <c r="AY766" i="1" l="1"/>
  <c r="AZ765" i="1"/>
  <c r="AY767" i="1" l="1"/>
  <c r="AZ766" i="1"/>
  <c r="AY768" i="1" l="1"/>
  <c r="AZ767" i="1"/>
  <c r="AY769" i="1" l="1"/>
  <c r="AZ768" i="1"/>
  <c r="AY770" i="1" l="1"/>
  <c r="AZ769" i="1"/>
  <c r="AY771" i="1" l="1"/>
  <c r="AZ770" i="1"/>
  <c r="AY772" i="1" l="1"/>
  <c r="AZ771" i="1"/>
  <c r="AY773" i="1" l="1"/>
  <c r="AZ772" i="1"/>
  <c r="AY774" i="1" l="1"/>
  <c r="AZ773" i="1"/>
  <c r="AY775" i="1" l="1"/>
  <c r="AZ774" i="1"/>
  <c r="AY776" i="1" l="1"/>
  <c r="AZ775" i="1"/>
  <c r="AY777" i="1" l="1"/>
  <c r="AZ776" i="1"/>
  <c r="AY778" i="1" l="1"/>
  <c r="AZ777" i="1"/>
  <c r="AY779" i="1" l="1"/>
  <c r="AZ778" i="1"/>
  <c r="AY780" i="1" l="1"/>
  <c r="AZ779" i="1"/>
  <c r="AY781" i="1" l="1"/>
  <c r="AZ780" i="1"/>
  <c r="AY782" i="1" l="1"/>
  <c r="AZ781" i="1"/>
  <c r="AY783" i="1" l="1"/>
  <c r="AZ782" i="1"/>
  <c r="AY784" i="1" l="1"/>
  <c r="AZ783" i="1"/>
  <c r="AY785" i="1" l="1"/>
  <c r="AZ784" i="1"/>
  <c r="AY786" i="1" l="1"/>
  <c r="AZ785" i="1"/>
  <c r="AY787" i="1" l="1"/>
  <c r="AZ786" i="1"/>
  <c r="AY788" i="1" l="1"/>
  <c r="AZ787" i="1"/>
  <c r="AY789" i="1" l="1"/>
  <c r="AZ788" i="1"/>
  <c r="AY790" i="1" l="1"/>
  <c r="AZ789" i="1"/>
  <c r="AY791" i="1" l="1"/>
  <c r="AZ790" i="1"/>
  <c r="AY792" i="1" l="1"/>
  <c r="AZ791" i="1"/>
  <c r="AY793" i="1" l="1"/>
  <c r="AZ792" i="1"/>
  <c r="AY794" i="1" l="1"/>
  <c r="AZ793" i="1"/>
  <c r="AY795" i="1" l="1"/>
  <c r="AZ794" i="1"/>
  <c r="AY796" i="1" l="1"/>
  <c r="AZ795" i="1"/>
  <c r="AY797" i="1" l="1"/>
  <c r="AZ796" i="1"/>
  <c r="AY798" i="1" l="1"/>
  <c r="AZ797" i="1"/>
  <c r="AY799" i="1" l="1"/>
  <c r="AZ798" i="1"/>
  <c r="AY800" i="1" l="1"/>
  <c r="AZ799" i="1"/>
  <c r="AY801" i="1" l="1"/>
  <c r="AZ800" i="1"/>
  <c r="AY802" i="1" l="1"/>
  <c r="AZ801" i="1"/>
  <c r="AY803" i="1" l="1"/>
  <c r="AZ802" i="1"/>
  <c r="AY804" i="1" l="1"/>
  <c r="AZ803" i="1"/>
  <c r="AY805" i="1" l="1"/>
  <c r="AZ804" i="1"/>
  <c r="AY806" i="1" l="1"/>
  <c r="AZ805" i="1"/>
  <c r="AY807" i="1" l="1"/>
  <c r="AZ806" i="1"/>
  <c r="AY808" i="1" l="1"/>
  <c r="AZ807" i="1"/>
  <c r="AY809" i="1" l="1"/>
  <c r="AZ808" i="1"/>
  <c r="AY810" i="1" l="1"/>
  <c r="AZ809" i="1"/>
  <c r="AY811" i="1" l="1"/>
  <c r="AZ810" i="1"/>
  <c r="AY812" i="1" l="1"/>
  <c r="AZ811" i="1"/>
  <c r="AY813" i="1" l="1"/>
  <c r="AZ812" i="1"/>
  <c r="AY814" i="1" l="1"/>
  <c r="AZ813" i="1"/>
  <c r="AY815" i="1" l="1"/>
  <c r="AZ814" i="1"/>
  <c r="AY816" i="1" l="1"/>
  <c r="AZ815" i="1"/>
  <c r="AY817" i="1" l="1"/>
  <c r="AZ816" i="1"/>
  <c r="AY818" i="1" l="1"/>
  <c r="AZ817" i="1"/>
  <c r="AY819" i="1" l="1"/>
  <c r="AZ818" i="1"/>
  <c r="AY820" i="1" l="1"/>
  <c r="AZ819" i="1"/>
  <c r="AY821" i="1" l="1"/>
  <c r="AZ820" i="1"/>
  <c r="AY822" i="1" l="1"/>
  <c r="AZ821" i="1"/>
  <c r="AY823" i="1" l="1"/>
  <c r="AZ822" i="1"/>
  <c r="AY824" i="1" l="1"/>
  <c r="AZ823" i="1"/>
  <c r="AY825" i="1" l="1"/>
  <c r="AZ824" i="1"/>
  <c r="AY826" i="1" l="1"/>
  <c r="AZ825" i="1"/>
  <c r="AY827" i="1" l="1"/>
  <c r="AZ826" i="1"/>
  <c r="AY828" i="1" l="1"/>
  <c r="AZ827" i="1"/>
  <c r="AY829" i="1" l="1"/>
  <c r="AZ828" i="1"/>
  <c r="AY830" i="1" l="1"/>
  <c r="AZ829" i="1"/>
  <c r="AY831" i="1" l="1"/>
  <c r="AZ830" i="1"/>
  <c r="AY832" i="1" l="1"/>
  <c r="AZ831" i="1"/>
  <c r="AY833" i="1" l="1"/>
  <c r="AZ832" i="1"/>
  <c r="AY834" i="1" l="1"/>
  <c r="AZ833" i="1"/>
  <c r="AY835" i="1" l="1"/>
  <c r="AZ834" i="1"/>
  <c r="AY836" i="1" l="1"/>
  <c r="AZ835" i="1"/>
  <c r="AY837" i="1" l="1"/>
  <c r="AZ836" i="1"/>
  <c r="AY838" i="1" l="1"/>
  <c r="AZ837" i="1"/>
  <c r="AY839" i="1" l="1"/>
  <c r="AZ838" i="1"/>
  <c r="AY840" i="1" l="1"/>
  <c r="AZ839" i="1"/>
  <c r="AY841" i="1" l="1"/>
  <c r="AZ840" i="1"/>
  <c r="AY842" i="1" l="1"/>
  <c r="AZ841" i="1"/>
  <c r="AY843" i="1" l="1"/>
  <c r="AZ842" i="1"/>
  <c r="AY844" i="1" l="1"/>
  <c r="AZ843" i="1"/>
  <c r="AY845" i="1" l="1"/>
  <c r="AZ844" i="1"/>
  <c r="AY846" i="1" l="1"/>
  <c r="AZ845" i="1"/>
  <c r="AY847" i="1" l="1"/>
  <c r="AZ846" i="1"/>
  <c r="AY848" i="1" l="1"/>
  <c r="AZ847" i="1"/>
  <c r="AY849" i="1" l="1"/>
  <c r="AZ848" i="1"/>
  <c r="AY850" i="1" l="1"/>
  <c r="AZ849" i="1"/>
  <c r="AY851" i="1" l="1"/>
  <c r="AZ850" i="1"/>
  <c r="AY852" i="1" l="1"/>
  <c r="AZ851" i="1"/>
  <c r="AY853" i="1" l="1"/>
  <c r="AZ852" i="1"/>
  <c r="AY854" i="1" l="1"/>
  <c r="AZ853" i="1"/>
  <c r="AY855" i="1" l="1"/>
  <c r="AZ854" i="1"/>
  <c r="AY856" i="1" l="1"/>
  <c r="AZ855" i="1"/>
  <c r="AY857" i="1" l="1"/>
  <c r="AZ856" i="1"/>
  <c r="AY858" i="1" l="1"/>
  <c r="AZ857" i="1"/>
  <c r="AY859" i="1" l="1"/>
  <c r="AZ858" i="1"/>
  <c r="AY860" i="1" l="1"/>
  <c r="AZ859" i="1"/>
  <c r="AY861" i="1" l="1"/>
  <c r="AZ860" i="1"/>
  <c r="AY862" i="1" l="1"/>
  <c r="AZ861" i="1"/>
  <c r="AY863" i="1" l="1"/>
  <c r="AZ862" i="1"/>
  <c r="AY864" i="1" l="1"/>
  <c r="AZ863" i="1"/>
  <c r="AY865" i="1" l="1"/>
  <c r="AZ864" i="1"/>
  <c r="AY866" i="1" l="1"/>
  <c r="AZ865" i="1"/>
  <c r="AY867" i="1" l="1"/>
  <c r="AZ866" i="1"/>
  <c r="AY868" i="1" l="1"/>
  <c r="AZ867" i="1"/>
  <c r="AY869" i="1" l="1"/>
  <c r="AZ868" i="1"/>
  <c r="AY870" i="1" l="1"/>
  <c r="AZ869" i="1"/>
  <c r="AY871" i="1" l="1"/>
  <c r="AZ870" i="1"/>
  <c r="AY872" i="1" l="1"/>
  <c r="AZ871" i="1"/>
  <c r="AY873" i="1" l="1"/>
  <c r="AZ872" i="1"/>
  <c r="AY874" i="1" l="1"/>
  <c r="AZ873" i="1"/>
  <c r="AY875" i="1" l="1"/>
  <c r="AZ874" i="1"/>
  <c r="AY876" i="1" l="1"/>
  <c r="AZ875" i="1"/>
  <c r="AY877" i="1" l="1"/>
  <c r="AZ876" i="1"/>
  <c r="AY878" i="1" l="1"/>
  <c r="AZ877" i="1"/>
  <c r="AY879" i="1" l="1"/>
  <c r="AZ878" i="1"/>
  <c r="AY880" i="1" l="1"/>
  <c r="AZ879" i="1"/>
  <c r="AY881" i="1" l="1"/>
  <c r="AZ880" i="1"/>
  <c r="AY882" i="1" l="1"/>
  <c r="AZ881" i="1"/>
  <c r="AY883" i="1" l="1"/>
  <c r="AZ882" i="1"/>
  <c r="AY884" i="1" l="1"/>
  <c r="AZ883" i="1"/>
  <c r="AY885" i="1" l="1"/>
  <c r="AZ884" i="1"/>
  <c r="AY886" i="1" l="1"/>
  <c r="AZ885" i="1"/>
  <c r="AY887" i="1" l="1"/>
  <c r="AZ886" i="1"/>
  <c r="AY888" i="1" l="1"/>
  <c r="AZ887" i="1"/>
  <c r="AY889" i="1" l="1"/>
  <c r="AZ888" i="1"/>
  <c r="AY890" i="1" l="1"/>
  <c r="AZ889" i="1"/>
  <c r="AY891" i="1" l="1"/>
  <c r="AZ890" i="1"/>
  <c r="AY892" i="1" l="1"/>
  <c r="AZ891" i="1"/>
  <c r="AY893" i="1" l="1"/>
  <c r="AZ892" i="1"/>
  <c r="AY894" i="1" l="1"/>
  <c r="AZ893" i="1"/>
  <c r="AY895" i="1" l="1"/>
  <c r="AZ894" i="1"/>
  <c r="AY896" i="1" l="1"/>
  <c r="AZ895" i="1"/>
  <c r="AY897" i="1" l="1"/>
  <c r="AZ896" i="1"/>
  <c r="AY898" i="1" l="1"/>
  <c r="AZ897" i="1"/>
  <c r="AY899" i="1" l="1"/>
  <c r="AZ898" i="1"/>
  <c r="AY900" i="1" l="1"/>
  <c r="AZ899" i="1"/>
  <c r="AY901" i="1" l="1"/>
  <c r="AZ900" i="1"/>
  <c r="AY902" i="1" l="1"/>
  <c r="AZ901" i="1"/>
  <c r="AY903" i="1" l="1"/>
  <c r="AZ902" i="1"/>
  <c r="AY904" i="1" l="1"/>
  <c r="AZ903" i="1"/>
  <c r="AY905" i="1" l="1"/>
  <c r="AZ904" i="1"/>
  <c r="AY906" i="1" l="1"/>
  <c r="AZ905" i="1"/>
  <c r="AY907" i="1" l="1"/>
  <c r="AZ906" i="1"/>
  <c r="AY908" i="1" l="1"/>
  <c r="AZ907" i="1"/>
  <c r="AY909" i="1" l="1"/>
  <c r="AZ908" i="1"/>
  <c r="AY910" i="1" l="1"/>
  <c r="AZ909" i="1"/>
  <c r="AY911" i="1" l="1"/>
  <c r="AZ910" i="1"/>
  <c r="AY912" i="1" l="1"/>
  <c r="AZ911" i="1"/>
  <c r="AY913" i="1" l="1"/>
  <c r="AZ912" i="1"/>
  <c r="AY914" i="1" l="1"/>
  <c r="AZ913" i="1"/>
  <c r="AY915" i="1" l="1"/>
  <c r="AZ914" i="1"/>
  <c r="AY916" i="1" l="1"/>
  <c r="AZ915" i="1"/>
  <c r="AY917" i="1" l="1"/>
  <c r="AZ916" i="1"/>
  <c r="AY918" i="1" l="1"/>
  <c r="AZ917" i="1"/>
  <c r="AY919" i="1" l="1"/>
  <c r="AZ918" i="1"/>
  <c r="AY920" i="1" l="1"/>
  <c r="AZ919" i="1"/>
  <c r="AY921" i="1" l="1"/>
  <c r="AZ920" i="1"/>
  <c r="AY922" i="1" l="1"/>
  <c r="AZ921" i="1"/>
  <c r="AY923" i="1" l="1"/>
  <c r="AZ922" i="1"/>
  <c r="AY924" i="1" l="1"/>
  <c r="AZ923" i="1"/>
  <c r="AY925" i="1" l="1"/>
  <c r="AZ924" i="1"/>
  <c r="AY926" i="1" l="1"/>
  <c r="AZ925" i="1"/>
  <c r="AY927" i="1" l="1"/>
  <c r="AZ926" i="1"/>
  <c r="AY928" i="1" l="1"/>
  <c r="AZ927" i="1"/>
  <c r="AY929" i="1" l="1"/>
  <c r="AZ928" i="1"/>
  <c r="AY930" i="1" l="1"/>
  <c r="AZ929" i="1"/>
  <c r="AY931" i="1" l="1"/>
  <c r="AZ930" i="1"/>
  <c r="AY932" i="1" l="1"/>
  <c r="AZ931" i="1"/>
  <c r="AY933" i="1" l="1"/>
  <c r="AZ932" i="1"/>
  <c r="AY934" i="1" l="1"/>
  <c r="AZ933" i="1"/>
  <c r="AY935" i="1" l="1"/>
  <c r="AZ934" i="1"/>
  <c r="AY936" i="1" l="1"/>
  <c r="AZ935" i="1"/>
  <c r="AY937" i="1" l="1"/>
  <c r="AZ936" i="1"/>
  <c r="AY938" i="1" l="1"/>
  <c r="AZ937" i="1"/>
  <c r="AY939" i="1" l="1"/>
  <c r="AZ938" i="1"/>
  <c r="AY940" i="1" l="1"/>
  <c r="AZ939" i="1"/>
  <c r="AY941" i="1" l="1"/>
  <c r="AZ940" i="1"/>
  <c r="AY942" i="1" l="1"/>
  <c r="AZ941" i="1"/>
  <c r="AY943" i="1" l="1"/>
  <c r="AZ942" i="1"/>
  <c r="AY944" i="1" l="1"/>
  <c r="AZ943" i="1"/>
  <c r="AY945" i="1" l="1"/>
  <c r="AZ944" i="1"/>
  <c r="AY946" i="1" l="1"/>
  <c r="AZ945" i="1"/>
  <c r="AY947" i="1" l="1"/>
  <c r="AZ946" i="1"/>
  <c r="AY948" i="1" l="1"/>
  <c r="AZ947" i="1"/>
  <c r="AY949" i="1" l="1"/>
  <c r="AZ948" i="1"/>
  <c r="AY950" i="1" l="1"/>
  <c r="AZ949" i="1"/>
  <c r="AY951" i="1" l="1"/>
  <c r="AZ950" i="1"/>
  <c r="AY952" i="1" l="1"/>
  <c r="AZ951" i="1"/>
  <c r="AY953" i="1" l="1"/>
  <c r="AZ952" i="1"/>
  <c r="AY954" i="1" l="1"/>
  <c r="AZ953" i="1"/>
  <c r="AY955" i="1" l="1"/>
  <c r="AZ954" i="1"/>
  <c r="AY956" i="1" l="1"/>
  <c r="AZ955" i="1"/>
  <c r="AY957" i="1" l="1"/>
  <c r="AZ956" i="1"/>
  <c r="AY958" i="1" l="1"/>
  <c r="AZ957" i="1"/>
  <c r="AY959" i="1" l="1"/>
  <c r="AZ958" i="1"/>
  <c r="AY960" i="1" l="1"/>
  <c r="AZ959" i="1"/>
  <c r="AY961" i="1" l="1"/>
  <c r="AZ960" i="1"/>
  <c r="AY962" i="1" l="1"/>
  <c r="AZ961" i="1"/>
  <c r="AY963" i="1" l="1"/>
  <c r="AZ962" i="1"/>
  <c r="AY964" i="1" l="1"/>
  <c r="AZ963" i="1"/>
  <c r="AY965" i="1" l="1"/>
  <c r="AZ964" i="1"/>
  <c r="AY966" i="1" l="1"/>
  <c r="AZ965" i="1"/>
  <c r="AY967" i="1" l="1"/>
  <c r="AZ966" i="1"/>
  <c r="AY968" i="1" l="1"/>
  <c r="AZ967" i="1"/>
  <c r="AY969" i="1" l="1"/>
  <c r="AZ968" i="1"/>
  <c r="AY970" i="1" l="1"/>
  <c r="AZ969" i="1"/>
  <c r="AY971" i="1" l="1"/>
  <c r="AZ970" i="1"/>
  <c r="AY972" i="1" l="1"/>
  <c r="AZ971" i="1"/>
  <c r="AY973" i="1" l="1"/>
  <c r="AZ972" i="1"/>
  <c r="AY974" i="1" l="1"/>
  <c r="AZ973" i="1"/>
  <c r="AY975" i="1" l="1"/>
  <c r="AZ974" i="1"/>
  <c r="AY976" i="1" l="1"/>
  <c r="AZ975" i="1"/>
  <c r="AY977" i="1" l="1"/>
  <c r="AZ976" i="1"/>
  <c r="AY978" i="1" l="1"/>
  <c r="AZ977" i="1"/>
  <c r="AY979" i="1" l="1"/>
  <c r="AZ978" i="1"/>
  <c r="AY980" i="1" l="1"/>
  <c r="AZ979" i="1"/>
  <c r="AY981" i="1" l="1"/>
  <c r="AZ980" i="1"/>
  <c r="AY982" i="1" l="1"/>
  <c r="AZ981" i="1"/>
  <c r="AY983" i="1" l="1"/>
  <c r="AZ982" i="1"/>
  <c r="AY984" i="1" l="1"/>
  <c r="AZ983" i="1"/>
  <c r="AY985" i="1" l="1"/>
  <c r="AZ984" i="1"/>
  <c r="AY986" i="1" l="1"/>
  <c r="AZ985" i="1"/>
  <c r="AY987" i="1" l="1"/>
  <c r="AZ986" i="1"/>
  <c r="AY988" i="1" l="1"/>
  <c r="AZ987" i="1"/>
  <c r="AY989" i="1" l="1"/>
  <c r="AZ988" i="1"/>
  <c r="AY990" i="1" l="1"/>
  <c r="AZ989" i="1"/>
  <c r="AY991" i="1" l="1"/>
  <c r="AZ990" i="1"/>
  <c r="AY992" i="1" l="1"/>
  <c r="AZ991" i="1"/>
  <c r="AY993" i="1" l="1"/>
  <c r="AZ992" i="1"/>
  <c r="AY994" i="1" l="1"/>
  <c r="AZ993" i="1"/>
  <c r="AY995" i="1" l="1"/>
  <c r="AZ994" i="1"/>
  <c r="AY996" i="1" l="1"/>
  <c r="AZ995" i="1"/>
  <c r="AY997" i="1" l="1"/>
  <c r="AZ996" i="1"/>
  <c r="AY998" i="1" l="1"/>
  <c r="AZ997" i="1"/>
  <c r="AY999" i="1" l="1"/>
  <c r="AZ998" i="1"/>
  <c r="AY1000" i="1" l="1"/>
  <c r="AZ999" i="1"/>
  <c r="AY1001" i="1" l="1"/>
  <c r="AZ1000" i="1"/>
  <c r="AY1002" i="1" l="1"/>
  <c r="AZ1001" i="1"/>
  <c r="AY1003" i="1" l="1"/>
  <c r="AZ1002" i="1"/>
  <c r="AY1004" i="1" l="1"/>
  <c r="AZ1003" i="1"/>
  <c r="AY1005" i="1" l="1"/>
  <c r="AZ1004" i="1"/>
  <c r="AY1006" i="1" l="1"/>
  <c r="AZ1005" i="1"/>
  <c r="AY1007" i="1" l="1"/>
  <c r="AZ1006" i="1"/>
  <c r="AY1008" i="1" l="1"/>
  <c r="AZ1007" i="1"/>
  <c r="AY1009" i="1" l="1"/>
  <c r="AZ1008" i="1"/>
  <c r="AY1010" i="1" l="1"/>
  <c r="AZ1009" i="1"/>
  <c r="AY1011" i="1" l="1"/>
  <c r="AZ1010" i="1"/>
  <c r="AY1012" i="1" l="1"/>
  <c r="AZ1011" i="1"/>
  <c r="AY1013" i="1" l="1"/>
  <c r="AZ1012" i="1"/>
  <c r="AY1014" i="1" l="1"/>
  <c r="AZ1013" i="1"/>
  <c r="AY1015" i="1" l="1"/>
  <c r="AZ1014" i="1"/>
  <c r="AY1016" i="1" l="1"/>
  <c r="AZ1015" i="1"/>
  <c r="AY1017" i="1" l="1"/>
  <c r="AZ1016" i="1"/>
  <c r="AY1018" i="1" l="1"/>
  <c r="AZ1017" i="1"/>
  <c r="AY1019" i="1" l="1"/>
  <c r="AZ1018" i="1"/>
  <c r="AY1020" i="1" l="1"/>
  <c r="AZ1019" i="1"/>
  <c r="AY1021" i="1" l="1"/>
  <c r="AZ1020" i="1"/>
  <c r="AY1022" i="1" l="1"/>
  <c r="AZ1021" i="1"/>
  <c r="AY1023" i="1" l="1"/>
  <c r="AZ1022" i="1"/>
  <c r="AY1024" i="1" l="1"/>
  <c r="AZ1023" i="1"/>
  <c r="AY1025" i="1" l="1"/>
  <c r="AZ1024" i="1"/>
  <c r="AY1026" i="1" l="1"/>
  <c r="AZ1025" i="1"/>
  <c r="AY1027" i="1" l="1"/>
  <c r="AZ1026" i="1"/>
  <c r="AY1028" i="1" l="1"/>
  <c r="AZ1027" i="1"/>
  <c r="AY1029" i="1" l="1"/>
  <c r="AZ1028" i="1"/>
  <c r="AY1030" i="1" l="1"/>
  <c r="AZ1029" i="1"/>
  <c r="AY1031" i="1" l="1"/>
  <c r="AZ1030" i="1"/>
  <c r="AY1032" i="1" l="1"/>
  <c r="AZ1031" i="1"/>
  <c r="AY1033" i="1" l="1"/>
  <c r="AZ1032" i="1"/>
  <c r="AY1034" i="1" l="1"/>
  <c r="AZ1033" i="1"/>
  <c r="AY1035" i="1" l="1"/>
  <c r="AZ1034" i="1"/>
  <c r="AY1036" i="1" l="1"/>
  <c r="AZ1035" i="1"/>
  <c r="AY1037" i="1" l="1"/>
  <c r="AZ1036" i="1"/>
  <c r="AY1038" i="1" l="1"/>
  <c r="AZ1037" i="1"/>
  <c r="AY1039" i="1" l="1"/>
  <c r="AZ1038" i="1"/>
  <c r="AY1040" i="1" l="1"/>
  <c r="AZ1039" i="1"/>
  <c r="AY1041" i="1" l="1"/>
  <c r="AZ1040" i="1"/>
  <c r="AY1042" i="1" l="1"/>
  <c r="AZ1041" i="1"/>
  <c r="AY1043" i="1" l="1"/>
  <c r="AZ1042" i="1"/>
  <c r="AY1044" i="1" l="1"/>
  <c r="AZ1043" i="1"/>
  <c r="AY1045" i="1" l="1"/>
  <c r="AZ1044" i="1"/>
  <c r="AY1046" i="1" l="1"/>
  <c r="AZ1045" i="1"/>
  <c r="AY1047" i="1" l="1"/>
  <c r="AZ1046" i="1"/>
  <c r="AY1048" i="1" l="1"/>
  <c r="AZ1047" i="1"/>
  <c r="AY1049" i="1" l="1"/>
  <c r="AZ1048" i="1"/>
  <c r="AY1050" i="1" l="1"/>
  <c r="AZ1049" i="1"/>
  <c r="AY1051" i="1" l="1"/>
  <c r="AZ1050" i="1"/>
  <c r="AY1052" i="1" l="1"/>
  <c r="AZ1051" i="1"/>
  <c r="AY1053" i="1" l="1"/>
  <c r="AZ1052" i="1"/>
  <c r="AY1054" i="1" l="1"/>
  <c r="AZ1053" i="1"/>
  <c r="AY1055" i="1" l="1"/>
  <c r="AZ1054" i="1"/>
  <c r="AY1056" i="1" l="1"/>
  <c r="AZ1055" i="1"/>
  <c r="AY1057" i="1" l="1"/>
  <c r="AZ1056" i="1"/>
  <c r="AY1058" i="1" l="1"/>
  <c r="AZ1057" i="1"/>
  <c r="AY1059" i="1" l="1"/>
  <c r="AZ1058" i="1"/>
  <c r="AY1060" i="1" l="1"/>
  <c r="AZ1059" i="1"/>
  <c r="AY1061" i="1" l="1"/>
  <c r="AZ1060" i="1"/>
  <c r="AY1062" i="1" l="1"/>
  <c r="AZ1061" i="1"/>
  <c r="AY1063" i="1" l="1"/>
  <c r="AZ1062" i="1"/>
  <c r="AY1064" i="1" l="1"/>
  <c r="AZ1063" i="1"/>
  <c r="AY1065" i="1" l="1"/>
  <c r="AZ1064" i="1"/>
  <c r="AY1066" i="1" l="1"/>
  <c r="AZ1065" i="1"/>
  <c r="AY1067" i="1" l="1"/>
  <c r="AZ1066" i="1"/>
  <c r="AY1068" i="1" l="1"/>
  <c r="AZ1067" i="1"/>
  <c r="AY1069" i="1" l="1"/>
  <c r="AZ1068" i="1"/>
  <c r="AY1070" i="1" l="1"/>
  <c r="AZ1069" i="1"/>
  <c r="AY1071" i="1" l="1"/>
  <c r="AZ1070" i="1"/>
  <c r="AY1072" i="1" l="1"/>
  <c r="AZ1071" i="1"/>
  <c r="AY1073" i="1" l="1"/>
  <c r="AZ1072" i="1"/>
  <c r="AY1074" i="1" l="1"/>
  <c r="AZ1073" i="1"/>
  <c r="AY1075" i="1" l="1"/>
  <c r="AZ1074" i="1"/>
  <c r="AY1076" i="1" l="1"/>
  <c r="AZ1075" i="1"/>
  <c r="AY1077" i="1" l="1"/>
  <c r="AZ1076" i="1"/>
  <c r="AY1078" i="1" l="1"/>
  <c r="AZ1077" i="1"/>
  <c r="AY1079" i="1" l="1"/>
  <c r="AZ1078" i="1"/>
  <c r="AY1080" i="1" l="1"/>
  <c r="AZ1079" i="1"/>
  <c r="AY1081" i="1" l="1"/>
  <c r="AZ1080" i="1"/>
  <c r="AY1082" i="1" l="1"/>
  <c r="AZ1081" i="1"/>
  <c r="AY1083" i="1" l="1"/>
  <c r="AZ1082" i="1"/>
  <c r="AY1084" i="1" l="1"/>
  <c r="AZ1083" i="1"/>
  <c r="AY1085" i="1" l="1"/>
  <c r="AZ1084" i="1"/>
  <c r="AY1086" i="1" l="1"/>
  <c r="AZ1085" i="1"/>
  <c r="AY1087" i="1" l="1"/>
  <c r="AZ1086" i="1"/>
  <c r="AY1088" i="1" l="1"/>
  <c r="AZ1087" i="1"/>
  <c r="AY1089" i="1" l="1"/>
  <c r="AZ1088" i="1"/>
  <c r="AY1090" i="1" l="1"/>
  <c r="AZ1089" i="1"/>
  <c r="AY1091" i="1" l="1"/>
  <c r="AZ1090" i="1"/>
  <c r="AY1092" i="1" l="1"/>
  <c r="AZ1091" i="1"/>
  <c r="AY1093" i="1" l="1"/>
  <c r="AZ1092" i="1"/>
  <c r="AY1094" i="1" l="1"/>
  <c r="AZ1093" i="1"/>
  <c r="AY1095" i="1" l="1"/>
  <c r="AZ1094" i="1"/>
  <c r="AY1096" i="1" l="1"/>
  <c r="AZ1095" i="1"/>
  <c r="AY1097" i="1" l="1"/>
  <c r="AZ1096" i="1"/>
  <c r="AY1098" i="1" l="1"/>
  <c r="AZ1097" i="1"/>
  <c r="AY1099" i="1" l="1"/>
  <c r="AZ1098" i="1"/>
  <c r="AY1100" i="1" l="1"/>
  <c r="AZ1099" i="1"/>
  <c r="AY1101" i="1" l="1"/>
  <c r="AZ1100" i="1"/>
  <c r="AY1102" i="1" l="1"/>
  <c r="AZ1101" i="1"/>
  <c r="AY1103" i="1" l="1"/>
  <c r="AZ1102" i="1"/>
  <c r="AY1104" i="1" l="1"/>
  <c r="AZ1103" i="1"/>
  <c r="AY1105" i="1" l="1"/>
  <c r="AZ1104" i="1"/>
  <c r="AY1106" i="1" l="1"/>
  <c r="AZ1105" i="1"/>
  <c r="AY1107" i="1" l="1"/>
  <c r="AZ1106" i="1"/>
  <c r="AY1108" i="1" l="1"/>
  <c r="AZ1107" i="1"/>
  <c r="AY1109" i="1" l="1"/>
  <c r="AZ1108" i="1"/>
  <c r="AY1110" i="1" l="1"/>
  <c r="AZ1109" i="1"/>
  <c r="AY1111" i="1" l="1"/>
  <c r="AZ1110" i="1"/>
  <c r="AY1112" i="1" l="1"/>
  <c r="AZ1111" i="1"/>
  <c r="AY1113" i="1" l="1"/>
  <c r="AZ1112" i="1"/>
  <c r="AY1114" i="1" l="1"/>
  <c r="AZ1113" i="1"/>
  <c r="AY1115" i="1" l="1"/>
  <c r="AZ1114" i="1"/>
  <c r="AY1116" i="1" l="1"/>
  <c r="AZ1115" i="1"/>
  <c r="AY1117" i="1" l="1"/>
  <c r="AZ1116" i="1"/>
  <c r="AY1118" i="1" l="1"/>
  <c r="AZ1117" i="1"/>
  <c r="AY1119" i="1" l="1"/>
  <c r="AZ1118" i="1"/>
  <c r="AY1120" i="1" l="1"/>
  <c r="AZ1119" i="1"/>
  <c r="AY1121" i="1" l="1"/>
  <c r="AZ1120" i="1"/>
  <c r="AY1122" i="1" l="1"/>
  <c r="AZ1121" i="1"/>
  <c r="AY1123" i="1" l="1"/>
  <c r="AZ1122" i="1"/>
  <c r="AY1124" i="1" l="1"/>
  <c r="AZ1123" i="1"/>
  <c r="AY1125" i="1" l="1"/>
  <c r="AZ1124" i="1"/>
  <c r="AY1126" i="1" l="1"/>
  <c r="AZ1125" i="1"/>
  <c r="AY1127" i="1" l="1"/>
  <c r="AZ1126" i="1"/>
  <c r="AY1128" i="1" l="1"/>
  <c r="AZ1127" i="1"/>
  <c r="AY1129" i="1" l="1"/>
  <c r="AZ1128" i="1"/>
  <c r="AY1130" i="1" l="1"/>
  <c r="AZ1129" i="1"/>
  <c r="AY1131" i="1" l="1"/>
  <c r="AZ1130" i="1"/>
  <c r="AY1132" i="1" l="1"/>
  <c r="AZ1131" i="1"/>
  <c r="AY1133" i="1" l="1"/>
  <c r="AZ1132" i="1"/>
  <c r="AY1134" i="1" l="1"/>
  <c r="AZ1133" i="1"/>
  <c r="AY1135" i="1" l="1"/>
  <c r="AZ1134" i="1"/>
  <c r="AY1136" i="1" l="1"/>
  <c r="AZ1135" i="1"/>
  <c r="AY1137" i="1" l="1"/>
  <c r="AZ1136" i="1"/>
  <c r="AY1138" i="1" l="1"/>
  <c r="AZ1137" i="1"/>
  <c r="AY1139" i="1" l="1"/>
  <c r="AZ1138" i="1"/>
  <c r="AY1140" i="1" l="1"/>
  <c r="AZ1139" i="1"/>
  <c r="AY1141" i="1" l="1"/>
  <c r="AZ1140" i="1"/>
  <c r="AY1142" i="1" l="1"/>
  <c r="AZ1141" i="1"/>
  <c r="AY1143" i="1" l="1"/>
  <c r="AZ1142" i="1"/>
  <c r="AY1144" i="1" l="1"/>
  <c r="AZ1143" i="1"/>
  <c r="AY1145" i="1" l="1"/>
  <c r="AZ1144" i="1"/>
  <c r="AY1146" i="1" l="1"/>
  <c r="AZ1145" i="1"/>
  <c r="AY1147" i="1" l="1"/>
  <c r="AZ1146" i="1"/>
  <c r="AY1148" i="1" l="1"/>
  <c r="AZ1147" i="1"/>
  <c r="AY1149" i="1" l="1"/>
  <c r="AZ1148" i="1"/>
  <c r="AY1150" i="1" l="1"/>
  <c r="AZ1149" i="1"/>
  <c r="AY1151" i="1" l="1"/>
  <c r="AZ1150" i="1"/>
  <c r="AY1152" i="1" l="1"/>
  <c r="AZ1151" i="1"/>
  <c r="AY1153" i="1" l="1"/>
  <c r="AZ1152" i="1"/>
  <c r="AY1154" i="1" l="1"/>
  <c r="AZ1153" i="1"/>
  <c r="AY1155" i="1" l="1"/>
  <c r="AZ1154" i="1"/>
  <c r="AY1156" i="1" l="1"/>
  <c r="AZ1155" i="1"/>
  <c r="AY1157" i="1" l="1"/>
  <c r="AZ1156" i="1"/>
  <c r="AY1158" i="1" l="1"/>
  <c r="AZ1157" i="1"/>
  <c r="AY1159" i="1" l="1"/>
  <c r="AZ1158" i="1"/>
  <c r="AY1160" i="1" l="1"/>
  <c r="AZ1159" i="1"/>
  <c r="AY1161" i="1" l="1"/>
  <c r="AZ1160" i="1"/>
  <c r="AY1162" i="1" l="1"/>
  <c r="AZ1161" i="1"/>
  <c r="AY1163" i="1" l="1"/>
  <c r="AZ1162" i="1"/>
  <c r="AY1164" i="1" l="1"/>
  <c r="AZ1163" i="1"/>
  <c r="AY1165" i="1" l="1"/>
  <c r="AZ1164" i="1"/>
  <c r="AY1166" i="1" l="1"/>
  <c r="AZ1165" i="1"/>
  <c r="AY1167" i="1" l="1"/>
  <c r="AZ1166" i="1"/>
  <c r="AY1168" i="1" l="1"/>
  <c r="AZ1167" i="1"/>
  <c r="AY1169" i="1" l="1"/>
  <c r="AZ1168" i="1"/>
  <c r="AY1170" i="1" l="1"/>
  <c r="AZ1169" i="1"/>
  <c r="AY1171" i="1" l="1"/>
  <c r="AZ1170" i="1"/>
  <c r="AY1172" i="1" l="1"/>
  <c r="AZ1171" i="1"/>
  <c r="AY1173" i="1" l="1"/>
  <c r="AZ1172" i="1"/>
  <c r="AY1174" i="1" l="1"/>
  <c r="AZ1173" i="1"/>
  <c r="AY1175" i="1" l="1"/>
  <c r="AZ1174" i="1"/>
  <c r="AY1176" i="1" l="1"/>
  <c r="AZ1175" i="1"/>
  <c r="AY1177" i="1" l="1"/>
  <c r="AZ1176" i="1"/>
  <c r="AY1178" i="1" l="1"/>
  <c r="AZ1177" i="1"/>
  <c r="AY1179" i="1" l="1"/>
  <c r="AZ1178" i="1"/>
  <c r="AY1180" i="1" l="1"/>
  <c r="AZ1179" i="1"/>
  <c r="AY1181" i="1" l="1"/>
  <c r="AZ1180" i="1"/>
  <c r="AY1182" i="1" l="1"/>
  <c r="AZ1181" i="1"/>
  <c r="AY1183" i="1" l="1"/>
  <c r="AZ1182" i="1"/>
  <c r="AY1184" i="1" l="1"/>
  <c r="AZ1183" i="1"/>
  <c r="AY1185" i="1" l="1"/>
  <c r="AZ1184" i="1"/>
  <c r="AY1186" i="1" l="1"/>
  <c r="AZ1185" i="1"/>
  <c r="AY1187" i="1" l="1"/>
  <c r="AZ1186" i="1"/>
  <c r="AY1188" i="1" l="1"/>
  <c r="AZ1187" i="1"/>
  <c r="AY1189" i="1" l="1"/>
  <c r="AZ1188" i="1"/>
  <c r="AY1190" i="1" l="1"/>
  <c r="AZ1189" i="1"/>
  <c r="AY1191" i="1" l="1"/>
  <c r="AZ1190" i="1"/>
  <c r="AY1192" i="1" l="1"/>
  <c r="AZ1191" i="1"/>
  <c r="AY1193" i="1" l="1"/>
  <c r="AZ1192" i="1"/>
  <c r="AY1194" i="1" l="1"/>
  <c r="AZ1193" i="1"/>
  <c r="AY1195" i="1" l="1"/>
  <c r="AZ1194" i="1"/>
  <c r="AY1196" i="1" l="1"/>
  <c r="AZ1195" i="1"/>
  <c r="AY1197" i="1" l="1"/>
  <c r="AZ1196" i="1"/>
  <c r="AY1198" i="1" l="1"/>
  <c r="AZ1197" i="1"/>
  <c r="AY1199" i="1" l="1"/>
  <c r="AZ1198" i="1"/>
  <c r="AY1200" i="1" l="1"/>
  <c r="AZ1199" i="1"/>
  <c r="AY1201" i="1" l="1"/>
  <c r="AZ1200" i="1"/>
  <c r="AY1202" i="1" l="1"/>
  <c r="AZ1201" i="1"/>
  <c r="AY1203" i="1" l="1"/>
  <c r="AZ1202" i="1"/>
  <c r="AY1204" i="1" l="1"/>
  <c r="AZ1203" i="1"/>
  <c r="AY1205" i="1" l="1"/>
  <c r="AZ1204" i="1"/>
  <c r="AY1206" i="1" l="1"/>
  <c r="AZ1205" i="1"/>
  <c r="AY1207" i="1" l="1"/>
  <c r="AZ1206" i="1"/>
  <c r="AY1208" i="1" l="1"/>
  <c r="AZ1207" i="1"/>
  <c r="AY1209" i="1" l="1"/>
  <c r="AZ1208" i="1"/>
  <c r="AY1210" i="1" l="1"/>
  <c r="AZ1209" i="1"/>
  <c r="AY1211" i="1" l="1"/>
  <c r="AZ1210" i="1"/>
  <c r="AY1212" i="1" l="1"/>
  <c r="AZ1211" i="1"/>
  <c r="AY1213" i="1" l="1"/>
  <c r="AZ1212" i="1"/>
  <c r="AY1214" i="1" l="1"/>
  <c r="AZ1213" i="1"/>
  <c r="AY1215" i="1" l="1"/>
  <c r="AZ1214" i="1"/>
  <c r="AY1216" i="1" l="1"/>
  <c r="AZ1215" i="1"/>
  <c r="AY1217" i="1" l="1"/>
  <c r="AZ1216" i="1"/>
  <c r="AY1218" i="1" l="1"/>
  <c r="AZ1217" i="1"/>
  <c r="AY1219" i="1" l="1"/>
  <c r="AZ1218" i="1"/>
  <c r="AY1220" i="1" l="1"/>
  <c r="AZ1219" i="1"/>
  <c r="AY1221" i="1" l="1"/>
  <c r="AZ1220" i="1"/>
  <c r="AY1222" i="1" l="1"/>
  <c r="AZ1221" i="1"/>
  <c r="AY1223" i="1" l="1"/>
  <c r="AZ1222" i="1"/>
  <c r="AY1224" i="1" l="1"/>
  <c r="AZ1223" i="1"/>
  <c r="AY1225" i="1" l="1"/>
  <c r="AZ1224" i="1"/>
  <c r="AY1226" i="1" l="1"/>
  <c r="AZ1225" i="1"/>
  <c r="AY1227" i="1" l="1"/>
  <c r="AZ1226" i="1"/>
  <c r="AY1228" i="1" l="1"/>
  <c r="AZ1227" i="1"/>
  <c r="AY1229" i="1" l="1"/>
  <c r="AZ1228" i="1"/>
  <c r="AY1230" i="1" l="1"/>
  <c r="AZ1229" i="1"/>
  <c r="AY1231" i="1" l="1"/>
  <c r="AZ1230" i="1"/>
  <c r="AY1232" i="1" l="1"/>
  <c r="AZ1231" i="1"/>
  <c r="AY1233" i="1" l="1"/>
  <c r="AZ1232" i="1"/>
  <c r="AY1234" i="1" l="1"/>
  <c r="AZ1233" i="1"/>
  <c r="AY1235" i="1" l="1"/>
  <c r="AZ1234" i="1"/>
  <c r="AY1236" i="1" l="1"/>
  <c r="AZ1235" i="1"/>
  <c r="AY1237" i="1" l="1"/>
  <c r="AZ1236" i="1"/>
  <c r="AY1238" i="1" l="1"/>
  <c r="AZ1237" i="1"/>
  <c r="AY1239" i="1" l="1"/>
  <c r="AZ1238" i="1"/>
  <c r="AY1240" i="1" l="1"/>
  <c r="AZ1239" i="1"/>
  <c r="AY1241" i="1" l="1"/>
  <c r="AZ1240" i="1"/>
  <c r="AY1242" i="1" l="1"/>
  <c r="AZ1241" i="1"/>
  <c r="AY1243" i="1" l="1"/>
  <c r="AZ1242" i="1"/>
  <c r="AY1244" i="1" l="1"/>
  <c r="AZ1243" i="1"/>
  <c r="AY1245" i="1" l="1"/>
  <c r="AZ1244" i="1"/>
  <c r="AY1246" i="1" l="1"/>
  <c r="AZ1245" i="1"/>
  <c r="AY1247" i="1" l="1"/>
  <c r="AZ1246" i="1"/>
  <c r="AY1248" i="1" l="1"/>
  <c r="AZ1247" i="1"/>
  <c r="AY1249" i="1" l="1"/>
  <c r="AZ1248" i="1"/>
  <c r="AY1250" i="1" l="1"/>
  <c r="AZ1249" i="1"/>
  <c r="AY1251" i="1" l="1"/>
  <c r="AZ1250" i="1"/>
  <c r="AY1252" i="1" l="1"/>
  <c r="AZ1251" i="1"/>
  <c r="AY1253" i="1" l="1"/>
  <c r="AZ1252" i="1"/>
  <c r="AY1254" i="1" l="1"/>
  <c r="AZ1253" i="1"/>
  <c r="AY1255" i="1" l="1"/>
  <c r="AZ1254" i="1"/>
  <c r="AY1256" i="1" l="1"/>
  <c r="AZ1255" i="1"/>
  <c r="AY1257" i="1" l="1"/>
  <c r="AZ1256" i="1"/>
  <c r="AY1258" i="1" l="1"/>
  <c r="AZ1257" i="1"/>
  <c r="AY1259" i="1" l="1"/>
  <c r="AZ1258" i="1"/>
  <c r="AY1260" i="1" l="1"/>
  <c r="AZ1259" i="1"/>
  <c r="AY1261" i="1" l="1"/>
  <c r="AZ1260" i="1"/>
  <c r="AY1262" i="1" l="1"/>
  <c r="AZ1261" i="1"/>
  <c r="AY1263" i="1" l="1"/>
  <c r="AZ1262" i="1"/>
  <c r="AY1264" i="1" l="1"/>
  <c r="AZ1263" i="1"/>
  <c r="AY1265" i="1" l="1"/>
  <c r="AZ1264" i="1"/>
  <c r="AY1266" i="1" l="1"/>
  <c r="AZ1265" i="1"/>
  <c r="AY1267" i="1" l="1"/>
  <c r="AZ1266" i="1"/>
  <c r="AY1268" i="1" l="1"/>
  <c r="AZ1267" i="1"/>
  <c r="AY1269" i="1" l="1"/>
  <c r="AZ1268" i="1"/>
  <c r="AY1270" i="1" l="1"/>
  <c r="AZ1269" i="1"/>
  <c r="AY1271" i="1" l="1"/>
  <c r="AZ1270" i="1"/>
  <c r="AY1272" i="1" l="1"/>
  <c r="AZ1271" i="1"/>
  <c r="AY1273" i="1" l="1"/>
  <c r="AZ1272" i="1"/>
  <c r="AY1274" i="1" l="1"/>
  <c r="AZ1273" i="1"/>
  <c r="AY1275" i="1" l="1"/>
  <c r="AZ1274" i="1"/>
  <c r="AY1276" i="1" l="1"/>
  <c r="AZ1275" i="1"/>
  <c r="AY1277" i="1" l="1"/>
  <c r="AZ1276" i="1"/>
  <c r="AY1278" i="1" l="1"/>
  <c r="AZ1277" i="1"/>
  <c r="AY1279" i="1" l="1"/>
  <c r="AZ1278" i="1"/>
  <c r="AY1280" i="1" l="1"/>
  <c r="AZ1279" i="1"/>
  <c r="AY1281" i="1" l="1"/>
  <c r="AZ1280" i="1"/>
  <c r="AY1282" i="1" l="1"/>
  <c r="AZ1281" i="1"/>
  <c r="AY1283" i="1" l="1"/>
  <c r="AZ1282" i="1"/>
  <c r="AY1284" i="1" l="1"/>
  <c r="AZ1283" i="1"/>
  <c r="AY1285" i="1" l="1"/>
  <c r="AZ1284" i="1"/>
  <c r="AY1286" i="1" l="1"/>
  <c r="AZ1285" i="1"/>
  <c r="AY1287" i="1" l="1"/>
  <c r="AZ1286" i="1"/>
  <c r="AY1288" i="1" l="1"/>
  <c r="AZ1288" i="1" s="1"/>
  <c r="AZ1287" i="1"/>
</calcChain>
</file>

<file path=xl/sharedStrings.xml><?xml version="1.0" encoding="utf-8"?>
<sst xmlns="http://schemas.openxmlformats.org/spreadsheetml/2006/main" count="10699" uniqueCount="5339">
  <si>
    <t>SOURCE</t>
  </si>
  <si>
    <t>NAME</t>
  </si>
  <si>
    <t>PHONE</t>
  </si>
  <si>
    <t>ML</t>
  </si>
  <si>
    <t>RM</t>
  </si>
  <si>
    <t>BUILDING</t>
  </si>
  <si>
    <t>FAX</t>
  </si>
  <si>
    <t>WEBSITE</t>
  </si>
  <si>
    <t>EMAIL</t>
  </si>
  <si>
    <t>https://ucdirectory.uc.edu/AZ_Index.asp?mode=A&amp;listnumber=10000-044</t>
  </si>
  <si>
    <t>Zoo Cincinnati</t>
  </si>
  <si>
    <t>513-281-4700</t>
  </si>
  <si>
    <t>http://www.cincyzoo.org/</t>
  </si>
  <si>
    <t>https://ucdirectory.uc.edu/AZ_Index.asp?mode=A&amp;listnumber=10164-003</t>
  </si>
  <si>
    <t>Yates Scholars Program (GRAD)</t>
  </si>
  <si>
    <t>513-556-2379</t>
  </si>
  <si>
    <t>VANWORMR</t>
  </si>
  <si>
    <t>513-556-0128</t>
  </si>
  <si>
    <t>http://grad.uc.edu/student-life/awards/yates.html</t>
  </si>
  <si>
    <t>Megan.Tischner@uc.edu</t>
  </si>
  <si>
    <t>https://ucdirectory.uc.edu/AZ_Index.asp?mode=A&amp;listnumber=10166-011</t>
  </si>
  <si>
    <t xml:space="preserve"> Office of (AESS) - Veterans Programs and Services</t>
  </si>
  <si>
    <t>513-556-6811</t>
  </si>
  <si>
    <t>UNIVPAV</t>
  </si>
  <si>
    <t>513-556-0959</t>
  </si>
  <si>
    <t>http://www.uc.edu/aess/vps.html</t>
  </si>
  <si>
    <t>vetcert@uc.edu</t>
  </si>
  <si>
    <t>https://ucdirectory.uc.edu/AZ_Index.asp?mode=A&amp;listnumber=10113-007</t>
  </si>
  <si>
    <t>UGotClass (Continuing Educ)</t>
  </si>
  <si>
    <t>513-556-6932</t>
  </si>
  <si>
    <t>VPCADMIN</t>
  </si>
  <si>
    <t>513-556-0873</t>
  </si>
  <si>
    <t>http://yougotclass.org/catalog.cfm/Ucincinnati</t>
  </si>
  <si>
    <t>ce@uc.edu</t>
  </si>
  <si>
    <t>https://ucdirectory.uc.edu/AZ_Index.asp?mode=A&amp;listnumber=10169-128</t>
  </si>
  <si>
    <t>Clermont Young Democrats</t>
  </si>
  <si>
    <t>513-732-5221</t>
  </si>
  <si>
    <t>CLERJONES</t>
  </si>
  <si>
    <t>513-732-5303</t>
  </si>
  <si>
    <t>https://ucdirectory.uc.edu/AZ_Index.asp?mode=A&amp;listnumber=10018-013</t>
  </si>
  <si>
    <t xml:space="preserve"> Alumni Affairs - Young Professionals</t>
  </si>
  <si>
    <t>513-556-4344</t>
  </si>
  <si>
    <t>ALUMNICTR</t>
  </si>
  <si>
    <t>513-556-3011</t>
  </si>
  <si>
    <t>http://www.uc.edu/alumni/connect/groups/yp.html</t>
  </si>
  <si>
    <t>alumni.association@uc.edu</t>
  </si>
  <si>
    <t>https://ucdirectory.uc.edu/AZ_Index.asp?mode=A&amp;listnumber=10021-010</t>
  </si>
  <si>
    <t>X-Ray (UHS)</t>
  </si>
  <si>
    <t>513-556-2564</t>
  </si>
  <si>
    <t>3rdFl</t>
  </si>
  <si>
    <t>LNDNRCTR</t>
  </si>
  <si>
    <t>513-556-1337</t>
  </si>
  <si>
    <t>http://www.uc.edu/uhs/clinics/services.html</t>
  </si>
  <si>
    <t>https://ucdirectory.uc.edu/AZ_Index.asp?mode=A&amp;listnumber=10004-102</t>
  </si>
  <si>
    <t xml:space="preserve"> Richard C. Elder (A&amp;S) - X-Ray Crystallography</t>
  </si>
  <si>
    <t>513-556-9226</t>
  </si>
  <si>
    <t>CROSLEY</t>
  </si>
  <si>
    <t>http://www.artsci.uc.edu/departments/chemistry/core-facilities/x-ray-crystallography.html</t>
  </si>
  <si>
    <t>Jeanette.Krause@uc.edu</t>
  </si>
  <si>
    <t>https://ucdirectory.uc.edu/AZ_Index.asp?mode=A&amp;listnumber=10066-008</t>
  </si>
  <si>
    <t>Waddell Center for Multiple Sclerosis (Neurology)(MED)</t>
  </si>
  <si>
    <t>513-475-8775</t>
  </si>
  <si>
    <t>STETSON</t>
  </si>
  <si>
    <t>513-475-7839</t>
  </si>
  <si>
    <t>http://www.med.uc.edu/neurology/specialties/overview/ms.aspx</t>
  </si>
  <si>
    <t>https://ucdirectory.uc.edu/AZ_Index.asp?mode=A&amp;listnumber=10053-011</t>
  </si>
  <si>
    <t xml:space="preserve"> UC Foundation - Ways to Give</t>
  </si>
  <si>
    <t>513-556-6781</t>
  </si>
  <si>
    <t>UNIVHALL</t>
  </si>
  <si>
    <t>513-556-4300</t>
  </si>
  <si>
    <t>http://www.uc.edu/foundation/giving/ways_to_give.html</t>
  </si>
  <si>
    <t>ucfoundation@uc.edu</t>
  </si>
  <si>
    <t>https://ucdirectory.uc.edu/AZ_Index.asp?mode=A&amp;listnumber=10000-095</t>
  </si>
  <si>
    <t>Time and Weather</t>
  </si>
  <si>
    <t>513-721-1700</t>
  </si>
  <si>
    <t>https://ucdirectory.uc.edu/AZ_Index.asp?mode=A&amp;listnumber=10134-021</t>
  </si>
  <si>
    <t>Glenn M. Weaver Institute of Law &amp; Psychiatry (LAW)</t>
  </si>
  <si>
    <t>513-556-0110</t>
  </si>
  <si>
    <t>2M18</t>
  </si>
  <si>
    <t>LAW</t>
  </si>
  <si>
    <t>513-556-1236</t>
  </si>
  <si>
    <t>http://www.law.uc.edu/weaver</t>
  </si>
  <si>
    <t>https://ucdirectory.uc.edu/AZ_Index.asp?mode=A&amp;listnumber=10170-016</t>
  </si>
  <si>
    <t>Marketing and Digital Communications (University Communications)</t>
  </si>
  <si>
    <t>513-556-1826</t>
  </si>
  <si>
    <t>EDWARDS2</t>
  </si>
  <si>
    <t>513-556-3237</t>
  </si>
  <si>
    <t>http://www.uc.edu/ucomm/web.html</t>
  </si>
  <si>
    <t>Jeremy.Martin@UC.edu</t>
  </si>
  <si>
    <t>https://ucdirectory.uc.edu/AZ_Index.asp?mode=A&amp;listnumber=10060-008</t>
  </si>
  <si>
    <t>513-558-3264</t>
  </si>
  <si>
    <t>G-44</t>
  </si>
  <si>
    <t>HPB</t>
  </si>
  <si>
    <t>513-558-4120</t>
  </si>
  <si>
    <t>http://healthnews.uc.edu/communications/artdesign/</t>
  </si>
  <si>
    <t>art.design@uc.edu</t>
  </si>
  <si>
    <t>https://ucdirectory.uc.edu/AZ_Index.asp?mode=A&amp;listnumber=10121-100</t>
  </si>
  <si>
    <t>Applications (UCIT)</t>
  </si>
  <si>
    <t>513-558-2101</t>
  </si>
  <si>
    <t>4thFl</t>
  </si>
  <si>
    <t>http://www.uc.edu/ucit/services/applications-websites.html</t>
  </si>
  <si>
    <t>https://ucdirectory.uc.edu/AZ_Index.asp?mode=A&amp;listnumber=10002-002</t>
  </si>
  <si>
    <t>Wellness (Human Resources)</t>
  </si>
  <si>
    <t>513-556-6381</t>
  </si>
  <si>
    <t>513-556-9652</t>
  </si>
  <si>
    <t>http://www.uc.edu/hr/benefits/wellness.html</t>
  </si>
  <si>
    <t>hronestop@uc.edu</t>
  </si>
  <si>
    <t>https://ucdirectory.uc.edu/AZ_Index.asp?mode=A&amp;listnumber=10166-023</t>
  </si>
  <si>
    <t>Student Wellness Center</t>
  </si>
  <si>
    <t>513-556-6124</t>
  </si>
  <si>
    <t>STEGER</t>
  </si>
  <si>
    <t>513-556-4543</t>
  </si>
  <si>
    <t>http://www.uc.edu/wellness.html</t>
  </si>
  <si>
    <t>https://ucdirectory.uc.edu/AZ_Index.asp?mode=A&amp;listnumber=10004-063</t>
  </si>
  <si>
    <t>513-556-6776</t>
  </si>
  <si>
    <t>FRENCH-WEST</t>
  </si>
  <si>
    <t>513-556-6771</t>
  </si>
  <si>
    <t>http://www.artsci.uc.edu/departments/wgss/about.html</t>
  </si>
  <si>
    <t>https://ucdirectory.uc.edu/AZ_Index.asp?mode=A&amp;listnumber=10116-133</t>
  </si>
  <si>
    <t>Gas Dynamics and Propulsion Lab (CEAS)</t>
  </si>
  <si>
    <t>513-556-3548</t>
  </si>
  <si>
    <t>RHODES</t>
  </si>
  <si>
    <t>https://ucdirectory.uc.edu/AZ_Index.asp?mode=A&amp;listnumber=10155-043</t>
  </si>
  <si>
    <t>Wind Studies (CCM)</t>
  </si>
  <si>
    <t>513-556-9424</t>
  </si>
  <si>
    <t>CORBETT</t>
  </si>
  <si>
    <t>513-556-3399</t>
  </si>
  <si>
    <t>http://ccm.uc.edu/music/winds.html</t>
  </si>
  <si>
    <t>https://ucdirectory.uc.edu/AZ_Index.asp?mode=A&amp;listnumber=10131-015</t>
  </si>
  <si>
    <t>Mick &amp; Mack's Contemporary Cafe</t>
  </si>
  <si>
    <t>513-556-3653</t>
  </si>
  <si>
    <t>Level3</t>
  </si>
  <si>
    <t>TUC</t>
  </si>
  <si>
    <t>513-556-0310</t>
  </si>
  <si>
    <t>http://www.uc.edu/food/</t>
  </si>
  <si>
    <t>mick_macks@uc.edu</t>
  </si>
  <si>
    <t>https://ucdirectory.uc.edu/AZ_Index.asp?mode=A&amp;listnumber=10088-043</t>
  </si>
  <si>
    <t>Henry R. Winkler Center for the History of the Health Professions</t>
  </si>
  <si>
    <t>513-558-5120</t>
  </si>
  <si>
    <t>E005H</t>
  </si>
  <si>
    <t>MSB</t>
  </si>
  <si>
    <t>513-558-2199</t>
  </si>
  <si>
    <t>http://www.libraries.uc.edu/winkler-center</t>
  </si>
  <si>
    <t>chhp@uc.edu</t>
  </si>
  <si>
    <t>https://ucdirectory.uc.edu/AZ_Index.asp?mode=A&amp;listnumber=10000-014</t>
  </si>
  <si>
    <t>Woman's Club of the University of Cincinnati</t>
  </si>
  <si>
    <t>513-558-2038</t>
  </si>
  <si>
    <t>http://www.uc.edu/womansclub.html</t>
  </si>
  <si>
    <t>https://ucdirectory.uc.edu/AZ_Index.asp?mode=A&amp;listnumber=10116-461</t>
  </si>
  <si>
    <t>Women in Engineering and Applied Science Summer Camp (CEAS)</t>
  </si>
  <si>
    <t>513-556-5417</t>
  </si>
  <si>
    <t>http://ceas.uc.edu/future_students/Activities/Summer_Camps.html</t>
  </si>
  <si>
    <t>ceas.ug@uc.edu</t>
  </si>
  <si>
    <t>https://ucdirectory.uc.edu/AZ_Index.asp?mode=A&amp;listnumber=10166-114</t>
  </si>
  <si>
    <t>UC Women's Center (Student Life)</t>
  </si>
  <si>
    <t>513-556-4401</t>
  </si>
  <si>
    <t>513-556-0686</t>
  </si>
  <si>
    <t>http://www.uc.edu/ucwc/</t>
  </si>
  <si>
    <t>https://ucdirectory.uc.edu/AZ_Index.asp?mode=A&amp;listnumber=10050-028</t>
  </si>
  <si>
    <t>Women's Health Research Program (Psychiatry)(MED)</t>
  </si>
  <si>
    <t>513-558-7700</t>
  </si>
  <si>
    <t>https://ucdirectory.uc.edu/AZ_Index.asp?mode=A&amp;listnumber=10021-023</t>
  </si>
  <si>
    <t xml:space="preserve"> Holmes Clinic (UHS)</t>
  </si>
  <si>
    <t>513-584-4457</t>
  </si>
  <si>
    <t>UCMC-HOLMES</t>
  </si>
  <si>
    <t>513-584-2222</t>
  </si>
  <si>
    <t>http://www.uc.edu/uhs/clinics/services/womans_health_services.html</t>
  </si>
  <si>
    <t>https://ucdirectory.uc.edu/AZ_Index.asp?mode=A&amp;listnumber=10021-024</t>
  </si>
  <si>
    <t xml:space="preserve"> Lindner Clinic (UHS)</t>
  </si>
  <si>
    <t>https://ucdirectory.uc.edu/AZ_Index.asp?mode=A&amp;listnumber=10004-062</t>
  </si>
  <si>
    <t>Friends of Women's Studies (A&amp;S)</t>
  </si>
  <si>
    <t>513-556-6653</t>
  </si>
  <si>
    <t>https://ucdirectory.uc.edu/AZ_Index.asp?mode=A&amp;listnumber=10190-007</t>
  </si>
  <si>
    <t>Wood Shop (DAAP)</t>
  </si>
  <si>
    <t>513-556-1207</t>
  </si>
  <si>
    <t>WOLFSON</t>
  </si>
  <si>
    <t>513-556-3288</t>
  </si>
  <si>
    <t>http://daap.uc.edu/about/facilities/shop.html</t>
  </si>
  <si>
    <t>https://ucdirectory.uc.edu/AZ_Index.asp?mode=A&amp;listnumber=10155-051</t>
  </si>
  <si>
    <t>Woodwinds (CCM)</t>
  </si>
  <si>
    <t>513-556-9553</t>
  </si>
  <si>
    <t>MEMORIAL</t>
  </si>
  <si>
    <t>513-556-9641</t>
  </si>
  <si>
    <t>http://ccm.uc.edu/music/woodwinds_brass_perc.html</t>
  </si>
  <si>
    <t>https://ucdirectory.uc.edu/AZ_Index.asp?mode=A&amp;listnumber=10074-003</t>
  </si>
  <si>
    <t>Work Control</t>
  </si>
  <si>
    <t xml:space="preserve"> After Hours</t>
  </si>
  <si>
    <t>513-556-1111</t>
  </si>
  <si>
    <t>http://www.uc.edu/af/facilities/services/maintenance.html</t>
  </si>
  <si>
    <t>https://ucdirectory.uc.edu/AZ_Index.asp?mode=A&amp;listnumber=10074-002</t>
  </si>
  <si>
    <t>Maintenance</t>
  </si>
  <si>
    <t xml:space="preserve"> Facilities Management</t>
  </si>
  <si>
    <t>513-558-2500</t>
  </si>
  <si>
    <t>RIEVESCHL</t>
  </si>
  <si>
    <t>513-556-9661</t>
  </si>
  <si>
    <t>https://ucdirectory.uc.edu/AZ_Index.asp?mode=A&amp;listnumber=10021-016</t>
  </si>
  <si>
    <t>Work Related Injury</t>
  </si>
  <si>
    <t>http://www.uc.edu/uhs/clinics/work_related_injury.html</t>
  </si>
  <si>
    <t>https://ucdirectory.uc.edu/AZ_Index.asp?mode=A&amp;listnumber=10021-017</t>
  </si>
  <si>
    <t>https://ucdirectory.uc.edu/AZ_Index.asp?mode=A&amp;listnumber=10165-013</t>
  </si>
  <si>
    <t>Student Employment (Financial Aid/One Stop)</t>
  </si>
  <si>
    <t>513-556-1000</t>
  </si>
  <si>
    <t>513-556-9171</t>
  </si>
  <si>
    <t>financeaid@uc.edu</t>
  </si>
  <si>
    <t>https://ucdirectory.uc.edu/AZ_Index.asp?mode=A&amp;listnumber=10002-028</t>
  </si>
  <si>
    <t xml:space="preserve"> Human Resources - Workers Compensation</t>
  </si>
  <si>
    <t>513-556-6951</t>
  </si>
  <si>
    <t>gloria.woods@uc.edu</t>
  </si>
  <si>
    <t>https://ucdirectory.uc.edu/AZ_Index.asp?mode=A&amp;listnumber=10145-069</t>
  </si>
  <si>
    <t>Writing Center (UCBA)</t>
  </si>
  <si>
    <t>513-745-5733</t>
  </si>
  <si>
    <t>BAMUNTZ</t>
  </si>
  <si>
    <t>http://www.ucblueash.edu/students/services/labs/writing-center.html</t>
  </si>
  <si>
    <t>https://ucdirectory.uc.edu/AZ_Index.asp?mode=A&amp;listnumber=10166-020</t>
  </si>
  <si>
    <t>Learning Assistance Center (AESS)</t>
  </si>
  <si>
    <t>513-556-3244</t>
  </si>
  <si>
    <t>513-556-0823</t>
  </si>
  <si>
    <t>http://www.uc.edu/aess/lac.html</t>
  </si>
  <si>
    <t>lac@uc.edu</t>
  </si>
  <si>
    <t>https://ucdirectory.uc.edu/AZ_Index.asp?mode=A&amp;listnumber=10170-011</t>
  </si>
  <si>
    <t>Editorial Services (University Communications)</t>
  </si>
  <si>
    <t>513-556-5223</t>
  </si>
  <si>
    <t>http://www.uc.edu/ucomm/design_copywriting.html</t>
  </si>
  <si>
    <t>Angela.Klocke@UC.edu</t>
  </si>
  <si>
    <t>https://ucdirectory.uc.edu/AZ_Index.asp?mode=A&amp;listnumber=10164-007</t>
  </si>
  <si>
    <t>ETD Helpdesk (GRADUATE SCHOOL)</t>
  </si>
  <si>
    <t>513-556-1496</t>
  </si>
  <si>
    <t>http://grad.uc.edu/student-life/etd.html</t>
  </si>
  <si>
    <t>Gradhelpdesk@uc.edu</t>
  </si>
  <si>
    <t>https://ucdirectory.uc.edu/AZ_Index.asp?mode=A&amp;listnumber=10051-003</t>
  </si>
  <si>
    <t xml:space="preserve"> Imaging Center - Athletics</t>
  </si>
  <si>
    <t xml:space="preserve"> Varsity Village</t>
  </si>
  <si>
    <t>513-556-4674</t>
  </si>
  <si>
    <t>MRICENTER</t>
  </si>
  <si>
    <t>513-556-4646</t>
  </si>
  <si>
    <t>http://www.med.uc.edu/radiology/patientcare/facilities/varsityvillage.aspx</t>
  </si>
  <si>
    <t>https://ucdirectory.uc.edu/AZ_Index.asp?mode=A&amp;listnumber=10056-010</t>
  </si>
  <si>
    <t>Vascular Surgery (MED)</t>
  </si>
  <si>
    <t>513-558-5367</t>
  </si>
  <si>
    <t>513-558-2967</t>
  </si>
  <si>
    <t>http://surgery.uc.edu/Divisions/Vascular/Vascular%20main.html</t>
  </si>
  <si>
    <t>https://ucdirectory.uc.edu/AZ_Index.asp?mode=A&amp;listnumber=10051-005</t>
  </si>
  <si>
    <t>Vontz Core Imaging Laboratory (VCIL)(MED)</t>
  </si>
  <si>
    <t>513-584-4282</t>
  </si>
  <si>
    <t>UCMC</t>
  </si>
  <si>
    <t>http://med.uc.edu/radiology/sections/nuclear-medicine/about.aspx</t>
  </si>
  <si>
    <t>https://ucdirectory.uc.edu/AZ_Index.asp?mode=A&amp;listnumber=10136-016</t>
  </si>
  <si>
    <t>Vine Street Community Urban Redevelopment Corporation (VCURC)</t>
  </si>
  <si>
    <t>513-556-5948</t>
  </si>
  <si>
    <t>513-556-4885</t>
  </si>
  <si>
    <t>http://www.uc.edu/af/commdev/VCURC.html</t>
  </si>
  <si>
    <t>cynthia.dreyer@uc.edu</t>
  </si>
  <si>
    <t>https://ucdirectory.uc.edu/AZ_Index.asp?mode=A&amp;listnumber=10074-009</t>
  </si>
  <si>
    <t>Transportation (Facilities Management)</t>
  </si>
  <si>
    <t>513-556-4424</t>
  </si>
  <si>
    <t>SERVGARAGE</t>
  </si>
  <si>
    <t>513-556-5173</t>
  </si>
  <si>
    <t>http://www.uc.edu/af/facilities/services/transportation.html</t>
  </si>
  <si>
    <t>https://ucdirectory.uc.edu/AZ_Index.asp?mode=A&amp;listnumber=10131-017</t>
  </si>
  <si>
    <t>Vending Services (Campus Svcs)</t>
  </si>
  <si>
    <t>513-556-3200</t>
  </si>
  <si>
    <t>513-556-5650</t>
  </si>
  <si>
    <t>http://www.uc.edu/af/campusservices/vending.html</t>
  </si>
  <si>
    <t>vending@uc.edu</t>
  </si>
  <si>
    <t>https://ucdirectory.uc.edu/AZ_Index.asp?mode=A&amp;listnumber=10002-029</t>
  </si>
  <si>
    <t>Employment Verification (Human Resources)</t>
  </si>
  <si>
    <t>http://www.uc.edu/hr/toolkits/manager/talx.html</t>
  </si>
  <si>
    <t>https://ucdirectory.uc.edu/AZ_Index.asp?mode=A&amp;listnumber=10169-101</t>
  </si>
  <si>
    <t>Veteran Affairs (CLER)</t>
  </si>
  <si>
    <t>513-558-5358</t>
  </si>
  <si>
    <t>CLERSTUSVCS</t>
  </si>
  <si>
    <t>http://www.ucclermont.edu/students/mil_vet.html</t>
  </si>
  <si>
    <t>https://ucdirectory.uc.edu/AZ_Index.asp?mode=A&amp;listnumber=10145-042</t>
  </si>
  <si>
    <t>Veterinary Technology Program (UCBA)</t>
  </si>
  <si>
    <t>513-936-7173</t>
  </si>
  <si>
    <t>BAVETEC</t>
  </si>
  <si>
    <t>513-936-7176</t>
  </si>
  <si>
    <t>http://www.ucblueash.edu/academics/departments/vet-tech.html</t>
  </si>
  <si>
    <t>https://ucdirectory.uc.edu/AZ_Index.asp?mode=A&amp;listnumber=10121-078</t>
  </si>
  <si>
    <t>Vice President and Chief Information Officer for Information Technologies</t>
  </si>
  <si>
    <t>513-556-2323</t>
  </si>
  <si>
    <t>513-556-9393</t>
  </si>
  <si>
    <t>http://www.uc.edu/ucit/about/cio.html</t>
  </si>
  <si>
    <t>https://ucdirectory.uc.edu/AZ_Index.asp?mode=A&amp;listnumber=10136-004</t>
  </si>
  <si>
    <t>Sr. Vice President for Administration and Finance</t>
  </si>
  <si>
    <t>513-556-2413</t>
  </si>
  <si>
    <t>513-556-5269</t>
  </si>
  <si>
    <t>http://www.uc.edu/af.html</t>
  </si>
  <si>
    <t>adfin@uc.edu</t>
  </si>
  <si>
    <t>https://ucdirectory.uc.edu/AZ_Index.asp?mode=A&amp;listnumber=10053-003</t>
  </si>
  <si>
    <t>Vice President for Development</t>
  </si>
  <si>
    <t xml:space="preserve"> UC Foundation</t>
  </si>
  <si>
    <t>513-556-4340</t>
  </si>
  <si>
    <t>http://www.uc.edu/foundation.html</t>
  </si>
  <si>
    <t>https://ucdirectory.uc.edu/AZ_Index.asp?mode=A&amp;listnumber=10046-001</t>
  </si>
  <si>
    <t>Vice President for Finance</t>
  </si>
  <si>
    <t xml:space="preserve"> Ofc of</t>
  </si>
  <si>
    <t>513-556-1299</t>
  </si>
  <si>
    <t>http://www.uc.edu/af/vpfinance.html</t>
  </si>
  <si>
    <t>https://ucdirectory.uc.edu/AZ_Index.asp?mode=A&amp;listnumber=10170-014</t>
  </si>
  <si>
    <t>Governmental Relations &amp; Univ Communications (VP)</t>
  </si>
  <si>
    <t>513-556-3028</t>
  </si>
  <si>
    <t>513-556-0509</t>
  </si>
  <si>
    <t>http://www.uc.edu/ucomm.html</t>
  </si>
  <si>
    <t>https://ucdirectory.uc.edu/AZ_Index.asp?mode=A&amp;listnumber=10160-001</t>
  </si>
  <si>
    <t>Office of Research</t>
  </si>
  <si>
    <t>513-558-0026</t>
  </si>
  <si>
    <t>513-558-0549</t>
  </si>
  <si>
    <t>http://www.uc.edu/ucresearch.html</t>
  </si>
  <si>
    <t>https://ucdirectory.uc.edu/AZ_Index.asp?mode=A&amp;listnumber=10003-001</t>
  </si>
  <si>
    <t>Safety and Reform</t>
  </si>
  <si>
    <t xml:space="preserve"> Office of</t>
  </si>
  <si>
    <t>513-556-5849</t>
  </si>
  <si>
    <t>http://www.uc.edu/safety-reform.html</t>
  </si>
  <si>
    <t>https://ucdirectory.uc.edu/AZ_Index.asp?mode=A&amp;listnumber=10166-012</t>
  </si>
  <si>
    <t>Vice President for Student Affairs and Services</t>
  </si>
  <si>
    <t>513-556-4119</t>
  </si>
  <si>
    <t>513-556-6027</t>
  </si>
  <si>
    <t>http://www.uc.edu/sas.html</t>
  </si>
  <si>
    <t>stdtaffs@ucmail.uc.edu</t>
  </si>
  <si>
    <t>https://ucdirectory.uc.edu/AZ_Index.asp?mode=A&amp;listnumber=10127-001</t>
  </si>
  <si>
    <t>Sr. Vice President for Academic Affairs &amp; Provost</t>
  </si>
  <si>
    <t>513-556-2588</t>
  </si>
  <si>
    <t>513-556-7861</t>
  </si>
  <si>
    <t>http://www.uc.edu/provost/</t>
  </si>
  <si>
    <t>https://ucdirectory.uc.edu/AZ_Index.asp?mode=A&amp;listnumber=10121-065</t>
  </si>
  <si>
    <t>Red and Black Productions (UCIT)</t>
  </si>
  <si>
    <t>513-558-4336</t>
  </si>
  <si>
    <t>3140-B</t>
  </si>
  <si>
    <t>EMERY</t>
  </si>
  <si>
    <t>513-556-0202</t>
  </si>
  <si>
    <t>http://www.uc.edu/ucit/digitalvideo.html</t>
  </si>
  <si>
    <t>ptsg@uc.edu</t>
  </si>
  <si>
    <t>https://ucdirectory.uc.edu/AZ_Index.asp?mode=A&amp;listnumber=10060-004</t>
  </si>
  <si>
    <t xml:space="preserve"> AHC) - Video Production (Communications Services</t>
  </si>
  <si>
    <t>513-558-5681</t>
  </si>
  <si>
    <t>http://healthnews.uc.edu/communications/video/</t>
  </si>
  <si>
    <t>video.services@uc.edu</t>
  </si>
  <si>
    <t>https://ucdirectory.uc.edu/AZ_Index.asp?mode=A&amp;listnumber=10155-070</t>
  </si>
  <si>
    <t>Video Production Services (CCM)</t>
  </si>
  <si>
    <t>513-556-9488</t>
  </si>
  <si>
    <t>3202-A</t>
  </si>
  <si>
    <t>https://ucdirectory.uc.edu/AZ_Index.asp?mode=A&amp;listnumber=10170-005</t>
  </si>
  <si>
    <t>Photographic Services (University Communications)</t>
  </si>
  <si>
    <t>513-556-0394</t>
  </si>
  <si>
    <t>http://www.uc.edu/ucomm/photo_video.html</t>
  </si>
  <si>
    <t>photo@uc.edu</t>
  </si>
  <si>
    <t>https://ucdirectory.uc.edu/AZ_Index.asp?mode=A&amp;listnumber=10165-026</t>
  </si>
  <si>
    <t>Visitors Center</t>
  </si>
  <si>
    <t>513-556-1100</t>
  </si>
  <si>
    <t>Lobby</t>
  </si>
  <si>
    <t>513-556-1105</t>
  </si>
  <si>
    <t>http://admissions.uc.edu/visit.html</t>
  </si>
  <si>
    <t>https://ucdirectory.uc.edu/AZ_Index.asp?mode=A&amp;listnumber=10170-003</t>
  </si>
  <si>
    <t>Explore the University (University Communications)</t>
  </si>
  <si>
    <t>513-556-5224</t>
  </si>
  <si>
    <t>http://magazine.uc.edu/explore.html</t>
  </si>
  <si>
    <t>https://ucdirectory.uc.edu/AZ_Index.asp?mode=A&amp;listnumber=10000-153</t>
  </si>
  <si>
    <t>Visitors to UC</t>
  </si>
  <si>
    <t>513-556-6000</t>
  </si>
  <si>
    <t>http://www.uc.edu/visitors.html</t>
  </si>
  <si>
    <t>https://ucdirectory.uc.edu/AZ_Index.asp?mode=A&amp;listnumber=10165-008</t>
  </si>
  <si>
    <t>Visiting UC</t>
  </si>
  <si>
    <t xml:space="preserve"> Parents &amp; Prospective Students</t>
  </si>
  <si>
    <t>https://ucdirectory.uc.edu/AZ_Index.asp?mode=A&amp;listnumber=10146-003</t>
  </si>
  <si>
    <t>Visitor Information (PHARM)</t>
  </si>
  <si>
    <t>513-558-3784</t>
  </si>
  <si>
    <t>513-558-4372</t>
  </si>
  <si>
    <t>http://pharmacy.uc.edu/about-the-college/visit-the-college</t>
  </si>
  <si>
    <t>https://ucdirectory.uc.edu/AZ_Index.asp?mode=A&amp;listnumber=10145-070</t>
  </si>
  <si>
    <t>Visitor Information (UCBA)</t>
  </si>
  <si>
    <t>513-745-5600</t>
  </si>
  <si>
    <t>http://www.ucblueash.edu/about.html</t>
  </si>
  <si>
    <t>https://ucdirectory.uc.edu/AZ_Index.asp?mode=A&amp;listnumber=10131-063</t>
  </si>
  <si>
    <t xml:space="preserve"> Connection Center (Information Desk)(TUC) - MainStreet</t>
  </si>
  <si>
    <t>513-556-2831</t>
  </si>
  <si>
    <t>513-556-0495</t>
  </si>
  <si>
    <t>http://www.uc.edu/mainstreet/tuc/visit_tangeman/information.html</t>
  </si>
  <si>
    <t>mainstreet@uc.edu</t>
  </si>
  <si>
    <t>https://ucdirectory.uc.edu/AZ_Index.asp?mode=A&amp;listnumber=10145-036</t>
  </si>
  <si>
    <t>Art &amp; Visual Communication (UCBA)</t>
  </si>
  <si>
    <t>513-745-5645</t>
  </si>
  <si>
    <t>513-745-5771</t>
  </si>
  <si>
    <t>http://www.ucblueash.edu/academics/departments/art-visual-comm.html</t>
  </si>
  <si>
    <t>https://ucdirectory.uc.edu/AZ_Index.asp?mode=A&amp;listnumber=10190-060</t>
  </si>
  <si>
    <t>DAAP</t>
  </si>
  <si>
    <t xml:space="preserve"> Visual Resources Center (VRC)</t>
  </si>
  <si>
    <t>513-556-0279</t>
  </si>
  <si>
    <t>513-556-3006</t>
  </si>
  <si>
    <t>https://ucdirectory.uc.edu/AZ_Index.asp?mode=A&amp;listnumber=10037-009</t>
  </si>
  <si>
    <t>Vocational Rehabilitation (MED)</t>
  </si>
  <si>
    <t>513-558-2919</t>
  </si>
  <si>
    <t>513-558-4458</t>
  </si>
  <si>
    <t>https://ucdirectory.uc.edu/AZ_Index.asp?mode=A&amp;listnumber=10155-065</t>
  </si>
  <si>
    <t>Voice (CCM)</t>
  </si>
  <si>
    <t>513-556-9562</t>
  </si>
  <si>
    <t>DVAC</t>
  </si>
  <si>
    <t>513-556-2698</t>
  </si>
  <si>
    <t>http://ccm.uc.edu/music/voice.html</t>
  </si>
  <si>
    <t>https://ucdirectory.uc.edu/AZ_Index.asp?mode=A&amp;listnumber=10121-046</t>
  </si>
  <si>
    <t>Voice Mail Questions (Faculty &amp; Staff)(UCIT)</t>
  </si>
  <si>
    <t>513-556-9378</t>
  </si>
  <si>
    <t>1stFl</t>
  </si>
  <si>
    <t>ZIMMER</t>
  </si>
  <si>
    <t>513-556-2010</t>
  </si>
  <si>
    <t>https://ucdirectory.uc.edu/AZ_Index.asp?mode=A&amp;listnumber=10121-003</t>
  </si>
  <si>
    <t>Voice Mail</t>
  </si>
  <si>
    <t xml:space="preserve"> To Retrieve</t>
  </si>
  <si>
    <t>513-556-6245</t>
  </si>
  <si>
    <t>http://www.uc.edu/content/dam/uc/ucit/docs/nts/VMGUIDE.pdf</t>
  </si>
  <si>
    <t>https://ucdirectory.uc.edu/AZ_Index.asp?mode=A&amp;listnumber=10148-054</t>
  </si>
  <si>
    <t>Volleyball Camp</t>
  </si>
  <si>
    <t xml:space="preserve"> Athletics</t>
  </si>
  <si>
    <t>513-556-0569</t>
  </si>
  <si>
    <t>https://ucdirectory.uc.edu/AZ_Index.asp?mode=A&amp;listnumber=10148-039</t>
  </si>
  <si>
    <t>Volleyball</t>
  </si>
  <si>
    <t>513-556-0808</t>
  </si>
  <si>
    <t>http://gobearcats.com/sports/w-volley/cinn-w-volley-body.html</t>
  </si>
  <si>
    <t>https://ucdirectory.uc.edu/AZ_Index.asp?mode=A&amp;listnumber=10154-007</t>
  </si>
  <si>
    <t>Volunteer Services</t>
  </si>
  <si>
    <t xml:space="preserve"> Hoxworth</t>
  </si>
  <si>
    <t>513-558-1292</t>
  </si>
  <si>
    <t>HOXWORTH</t>
  </si>
  <si>
    <t>513-558-1340</t>
  </si>
  <si>
    <t>http://www.hoxworth.org/about/volunteering.html</t>
  </si>
  <si>
    <t>https://ucdirectory.uc.edu/AZ_Index.asp?mode=A&amp;listnumber=10000-010</t>
  </si>
  <si>
    <t>UC Assoc of Administrators</t>
  </si>
  <si>
    <t xml:space="preserve"> Managers &amp; Professionals (UCAAMP)</t>
  </si>
  <si>
    <t>513-556-1267</t>
  </si>
  <si>
    <t>http://www.uc.edu/ucaamp.html</t>
  </si>
  <si>
    <t>https://ucdirectory.uc.edu/AZ_Index.asp?mode=A&amp;listnumber=10166-115</t>
  </si>
  <si>
    <t xml:space="preserve"> UC - Bearcat Bands</t>
  </si>
  <si>
    <t>513-556-2263</t>
  </si>
  <si>
    <t>CALHONGR</t>
  </si>
  <si>
    <t>513-556-2883</t>
  </si>
  <si>
    <t>http://www.ucband.uc.edu/band/</t>
  </si>
  <si>
    <t>Frentztl@email.uc.edu</t>
  </si>
  <si>
    <t>https://ucdirectory.uc.edu/AZ_Index.asp?mode=A&amp;listnumber=10147-002</t>
  </si>
  <si>
    <t>Bicentennial</t>
  </si>
  <si>
    <t xml:space="preserve"> UC</t>
  </si>
  <si>
    <t>513-556-3233</t>
  </si>
  <si>
    <t>http://www.uc.edu/bicentennial.html</t>
  </si>
  <si>
    <t>https://ucdirectory.uc.edu/AZ_Index.asp?mode=A&amp;listnumber=10145-001</t>
  </si>
  <si>
    <t>Blue Ash College</t>
  </si>
  <si>
    <t xml:space="preserve"> UC (See UCBA)</t>
  </si>
  <si>
    <t>513-745-5790</t>
  </si>
  <si>
    <t>http://www.ucblueash.edu/</t>
  </si>
  <si>
    <t>https://ucdirectory.uc.edu/AZ_Index.asp?mode=A&amp;listnumber=10123-123</t>
  </si>
  <si>
    <t>UC Cancer Institute (MED)</t>
  </si>
  <si>
    <t>513-584-8216</t>
  </si>
  <si>
    <t>UCMC-BARRETT</t>
  </si>
  <si>
    <t>513-584-4007</t>
  </si>
  <si>
    <t>http://cancer.uc.edu/</t>
  </si>
  <si>
    <t>https://ucdirectory.uc.edu/AZ_Index.asp?mode=A&amp;listnumber=10123-125</t>
  </si>
  <si>
    <t>UC Cardiovascular Diseases Institute (MED)</t>
  </si>
  <si>
    <t>513-558-2307</t>
  </si>
  <si>
    <t>CVC</t>
  </si>
  <si>
    <t>513-558-0646</t>
  </si>
  <si>
    <t>http://www.med.uc.edu/cardiovascular/</t>
  </si>
  <si>
    <t>https://ucdirectory.uc.edu/AZ_Index.asp?mode=A&amp;listnumber=10145-084</t>
  </si>
  <si>
    <t>UC Center for Corporate Learning (UCCCL)(UCBA)</t>
  </si>
  <si>
    <t>513-936-1632</t>
  </si>
  <si>
    <t>http://www.uc.edu/ccl.html</t>
  </si>
  <si>
    <t>gemmerpa@uc.edu</t>
  </si>
  <si>
    <t>https://ucdirectory.uc.edu/AZ_Index.asp?mode=A&amp;listnumber=10135-029</t>
  </si>
  <si>
    <t>UC Center for Professional Selling (LCB)</t>
  </si>
  <si>
    <t>513-556-7149</t>
  </si>
  <si>
    <t>USQUARE</t>
  </si>
  <si>
    <t>http://business.uc.edu/centers/sales-center.html</t>
  </si>
  <si>
    <t>https://ucdirectory.uc.edu/AZ_Index.asp?mode=A&amp;listnumber=10166-103</t>
  </si>
  <si>
    <t>UC Child Care Center</t>
  </si>
  <si>
    <t>513-961-2825</t>
  </si>
  <si>
    <t>513-281-7676</t>
  </si>
  <si>
    <t>http://www.uc.edu/elc.html</t>
  </si>
  <si>
    <t>https://ucdirectory.uc.edu/AZ_Index.asp?mode=A&amp;listnumber=10169-001</t>
  </si>
  <si>
    <t>COLLEGE</t>
  </si>
  <si>
    <t xml:space="preserve"> Clermont (See CLER)</t>
  </si>
  <si>
    <t>513-732-5200</t>
  </si>
  <si>
    <t>CLERSNYDER</t>
  </si>
  <si>
    <t>513-732-5329</t>
  </si>
  <si>
    <t>http://www.ucclermont.edu/</t>
  </si>
  <si>
    <t>https://ucdirectory.uc.edu/AZ_Index.asp?mode=A&amp;listnumber=10169-134</t>
  </si>
  <si>
    <t>UCCAN (UC Clermont Advocates Network)(CLER)</t>
  </si>
  <si>
    <t>https://ucdirectory.uc.edu/AZ_Index.asp?mode=A&amp;listnumber=10169-057</t>
  </si>
  <si>
    <t>UCCAPS (CLER)</t>
  </si>
  <si>
    <t>http://www.ucclermont.edu/paralegal/student_organization.html</t>
  </si>
  <si>
    <t>https://ucdirectory.uc.edu/AZ_Index.asp?mode=A&amp;listnumber=10170-012</t>
  </si>
  <si>
    <t>Graphic Design Services (University) (University Communications)</t>
  </si>
  <si>
    <t>https://ucdirectory.uc.edu/AZ_Index.asp?mode=A&amp;listnumber=10021-003</t>
  </si>
  <si>
    <t>Holmes Health Clinic (UHS)</t>
  </si>
  <si>
    <t>http://www.uc.edu/uhs/clinics.html</t>
  </si>
  <si>
    <t>https://ucdirectory.uc.edu/AZ_Index.asp?mode=A&amp;listnumber=10046-013</t>
  </si>
  <si>
    <t>UC Flex Business Core Systems</t>
  </si>
  <si>
    <t>513-556-4357</t>
  </si>
  <si>
    <t>http://www.uc.edu/ucflex/</t>
  </si>
  <si>
    <t>https://ucdirectory.uc.edu/AZ_Index.asp?mode=A&amp;listnumber=10148-045</t>
  </si>
  <si>
    <t>Football Camp</t>
  </si>
  <si>
    <t>513-556-4110</t>
  </si>
  <si>
    <t>EDWARDS1</t>
  </si>
  <si>
    <t>513-556-9009</t>
  </si>
  <si>
    <t>http://ucfbcamp.com/</t>
  </si>
  <si>
    <t>https://ucdirectory.uc.edu/AZ_Index.asp?mode=A&amp;listnumber=10127-019</t>
  </si>
  <si>
    <t>UC Forward</t>
  </si>
  <si>
    <t>513-556-3256</t>
  </si>
  <si>
    <t>735F</t>
  </si>
  <si>
    <t>TURNER</t>
  </si>
  <si>
    <t>http://www.uc.edu/propractice/ucforward.html</t>
  </si>
  <si>
    <t>https://ucdirectory.uc.edu/AZ_Index.asp?mode=A&amp;listnumber=10053-001</t>
  </si>
  <si>
    <t>UC Foundation</t>
  </si>
  <si>
    <t>https://ucdirectory.uc.edu/AZ_Index.asp?mode=A&amp;listnumber=10053-004</t>
  </si>
  <si>
    <t>Toll Free</t>
  </si>
  <si>
    <t>https://ucdirectory.uc.edu/AZ_Index.asp?mode=A&amp;listnumber=10053-009</t>
  </si>
  <si>
    <t>Alumni Affairs</t>
  </si>
  <si>
    <t>513-558-5646</t>
  </si>
  <si>
    <t>513-558-0632</t>
  </si>
  <si>
    <t>https://ucdirectory.uc.edu/AZ_Index.asp?mode=A&amp;listnumber=10053-015</t>
  </si>
  <si>
    <t xml:space="preserve"> UC Foundation - Charles McMicken Society</t>
  </si>
  <si>
    <t>513-556-4399</t>
  </si>
  <si>
    <t>http://www.uc.edu/foundation/donor_recognition/mcmicken_society.html</t>
  </si>
  <si>
    <t>https://ucdirectory.uc.edu/AZ_Index.asp?mode=A&amp;listnumber=10053-019</t>
  </si>
  <si>
    <t xml:space="preserve"> UC Foundation - Corporate Partners</t>
  </si>
  <si>
    <t>http://www.uc.edu/foundation/donor_recognition/corporate_partners.html</t>
  </si>
  <si>
    <t>https://ucdirectory.uc.edu/AZ_Index.asp?mode=A&amp;listnumber=10053-021</t>
  </si>
  <si>
    <t xml:space="preserve"> UC Foundation - Corporate Partnership Opportunities</t>
  </si>
  <si>
    <t>http://www.uc.edu/foundation/cfr.html</t>
  </si>
  <si>
    <t>https://ucdirectory.uc.edu/AZ_Index.asp?mode=A&amp;listnumber=10053-014</t>
  </si>
  <si>
    <t xml:space="preserve"> UC Foundation - Estate Gifts</t>
  </si>
  <si>
    <t>http://www.uc.edu/foundation/giving/estateandgifts.html</t>
  </si>
  <si>
    <t>https://ucdirectory.uc.edu/AZ_Index.asp?mode=A&amp;listnumber=10053-022</t>
  </si>
  <si>
    <t xml:space="preserve"> UC Foundation - Faculty &amp; Staff Campaign</t>
  </si>
  <si>
    <t>http://www.uc.edu/foundation/facultystaff.html</t>
  </si>
  <si>
    <t>https://ucdirectory.uc.edu/AZ_Index.asp?mode=A&amp;listnumber=10053-012</t>
  </si>
  <si>
    <t xml:space="preserve"> UC Foundation - Gift Planning</t>
  </si>
  <si>
    <t>http://www.uc.edu/foundation/giving/planyourgift.html</t>
  </si>
  <si>
    <t>https://ucdirectory.uc.edu/AZ_Index.asp?mode=A&amp;listnumber=10053-010</t>
  </si>
  <si>
    <t xml:space="preserve"> UC Foundation - Giving Opportunities</t>
  </si>
  <si>
    <t>http://www.uc.edu/foundation/giving/giving_opportunities.html</t>
  </si>
  <si>
    <t>https://ucdirectory.uc.edu/AZ_Index.asp?mode=A&amp;listnumber=10053-016</t>
  </si>
  <si>
    <t xml:space="preserve"> UC Foundation - Herman Schneider Legacy Society</t>
  </si>
  <si>
    <t>http://www.uc.edu/foundation/donor_recognition/schneider_society.html</t>
  </si>
  <si>
    <t>https://ucdirectory.uc.edu/AZ_Index.asp?mode=A&amp;listnumber=10053-013</t>
  </si>
  <si>
    <t xml:space="preserve"> UC Foundation - Matching Gifts</t>
  </si>
  <si>
    <t>http://www.uc.edu/foundation/giving/matchinggifts.html</t>
  </si>
  <si>
    <t>https://ucdirectory.uc.edu/AZ_Index.asp?mode=A&amp;listnumber=10053-020</t>
  </si>
  <si>
    <t xml:space="preserve"> UC Foundation - Onyx &amp; Ruby Society</t>
  </si>
  <si>
    <t>http://www.uc.edu/foundation/donor_recognition/onyx_ruby_society.html</t>
  </si>
  <si>
    <t>https://ucdirectory.uc.edu/AZ_Index.asp?mode=A&amp;listnumber=10053-017</t>
  </si>
  <si>
    <t xml:space="preserve"> UC Foundation - UC Loyalty Society</t>
  </si>
  <si>
    <t>http://www.uc.edu/foundation/donor_recognition/loyalty_society.html</t>
  </si>
  <si>
    <t>https://ucdirectory.uc.edu/AZ_Index.asp?mode=A&amp;listnumber=10053-023</t>
  </si>
  <si>
    <t>UC Neuroscience Institute (UCNI)(UC Foundation)</t>
  </si>
  <si>
    <t>http://www.uc.edu/foundation/giving/giving_opportunities/campus_wide/neuroscience_institute.html</t>
  </si>
  <si>
    <t>https://ucdirectory.uc.edu/AZ_Index.asp?mode=A&amp;listnumber=10000-006</t>
  </si>
  <si>
    <t>UC Health</t>
  </si>
  <si>
    <t>513-585-6000</t>
  </si>
  <si>
    <t>http://www.uchealth.com/</t>
  </si>
  <si>
    <t>https://ucdirectory.uc.edu/AZ_Index.asp?mode=A&amp;listnumber=10121-043</t>
  </si>
  <si>
    <t>Office of Information Security (OIS)</t>
  </si>
  <si>
    <t>513-558-4732</t>
  </si>
  <si>
    <t>http://www.uc.edu/infosec.html</t>
  </si>
  <si>
    <t>infosec@uc.edu</t>
  </si>
  <si>
    <t>https://ucdirectory.uc.edu/AZ_Index.asp?mode=A&amp;listnumber=10127-108</t>
  </si>
  <si>
    <t>UC International</t>
  </si>
  <si>
    <t>513-556-4278</t>
  </si>
  <si>
    <t>513-556-2990</t>
  </si>
  <si>
    <t>http://www.uc.edu/international/</t>
  </si>
  <si>
    <t>https://ucdirectory.uc.edu/AZ_Index.asp?mode=A&amp;listnumber=10164-004</t>
  </si>
  <si>
    <t>Fulbright Program (UC International)</t>
  </si>
  <si>
    <t>513-556-4741</t>
  </si>
  <si>
    <t>702A</t>
  </si>
  <si>
    <t>SWIFT</t>
  </si>
  <si>
    <t>http://grad.uc.edu/student-life/awards/fulbright.html</t>
  </si>
  <si>
    <t>Pamela.Person@uc.edu</t>
  </si>
  <si>
    <t>https://ucdirectory.uc.edu/AZ_Index.asp?mode=A&amp;listnumber=10170-007</t>
  </si>
  <si>
    <t>University of Cincinnati Magazine (University Communications)</t>
  </si>
  <si>
    <t>http://magazine.uc.edu/</t>
  </si>
  <si>
    <t>magazine@uc.edu</t>
  </si>
  <si>
    <t>https://ucdirectory.uc.edu/AZ_Index.asp?mode=A&amp;listnumber=10000-154</t>
  </si>
  <si>
    <t>University of Cincinnati Medical Center</t>
  </si>
  <si>
    <t>513-584-1000</t>
  </si>
  <si>
    <t>http://uchealth.com/university-of-cincinnati-medical-center/</t>
  </si>
  <si>
    <t>https://ucdirectory.uc.edu/AZ_Index.asp?mode=A&amp;listnumber=10170-018</t>
  </si>
  <si>
    <t>Media Relations (University Relations)</t>
  </si>
  <si>
    <t>513-556-3001</t>
  </si>
  <si>
    <t>M.B.Reilly@UC.edu</t>
  </si>
  <si>
    <t>https://ucdirectory.uc.edu/AZ_Index.asp?mode=A&amp;listnumber=10160-008</t>
  </si>
  <si>
    <t>UC Office of Research Integrity</t>
  </si>
  <si>
    <t>513-558-5034</t>
  </si>
  <si>
    <t>513-558-4111</t>
  </si>
  <si>
    <t>http://researchintegrity.uc.edu/</t>
  </si>
  <si>
    <t>https://ucdirectory.uc.edu/AZ_Index.asp?mode=A&amp;listnumber=10067-015</t>
  </si>
  <si>
    <t>Police</t>
  </si>
  <si>
    <t xml:space="preserve"> Non Emergency</t>
  </si>
  <si>
    <t>EDWARDS3</t>
  </si>
  <si>
    <t>513-556-4959</t>
  </si>
  <si>
    <t>http://www.uc.edu/publicsafety/about/police.html</t>
  </si>
  <si>
    <t>https://ucdirectory.uc.edu/AZ_Index.asp?mode=A&amp;listnumber=10060-015</t>
  </si>
  <si>
    <t>Printing Services</t>
  </si>
  <si>
    <t>513-556-5043</t>
  </si>
  <si>
    <t>B-101</t>
  </si>
  <si>
    <t>FISHWICK</t>
  </si>
  <si>
    <t>513-556-5472</t>
  </si>
  <si>
    <t>http://www.healthnews.uc.edu/communications/printing/</t>
  </si>
  <si>
    <t>printing.services@uc.edu</t>
  </si>
  <si>
    <t>https://ucdirectory.uc.edu/AZ_Index.asp?mode=A&amp;listnumber=10170-001</t>
  </si>
  <si>
    <t>Information Services</t>
  </si>
  <si>
    <t xml:space="preserve"> Public Relations (University)</t>
  </si>
  <si>
    <t>https://ucdirectory.uc.edu/AZ_Index.asp?mode=A&amp;listnumber=10160-002</t>
  </si>
  <si>
    <t>UC Research Institute (UCRI)</t>
  </si>
  <si>
    <t>513-558-5509</t>
  </si>
  <si>
    <t>http://www.ucri.org</t>
  </si>
  <si>
    <t>https://ucdirectory.uc.edu/AZ_Index.asp?mode=A&amp;listnumber=10060-012</t>
  </si>
  <si>
    <t>UC RESEARCH Magazine (AHC Public Relations)</t>
  </si>
  <si>
    <t>513-558-4519</t>
  </si>
  <si>
    <t>SteD</t>
  </si>
  <si>
    <t>513-558-2910</t>
  </si>
  <si>
    <t>uchealthnews@uc.edu</t>
  </si>
  <si>
    <t>https://ucdirectory.uc.edu/AZ_Index.asp?mode=A&amp;listnumber=10155-072</t>
  </si>
  <si>
    <t>BearCast Radio</t>
  </si>
  <si>
    <t xml:space="preserve"> Request Line (Studio)</t>
  </si>
  <si>
    <t>513-556-4529</t>
  </si>
  <si>
    <t>http://www.bearcastmedia.com/</t>
  </si>
  <si>
    <t>https://ucdirectory.uc.edu/AZ_Index.asp?mode=A&amp;listnumber=10170-008</t>
  </si>
  <si>
    <t xml:space="preserve"> UC (University Communications) - Stylebook</t>
  </si>
  <si>
    <t>http://www.uc.edu/ucomm/resources/stylebook.html</t>
  </si>
  <si>
    <t>John.Bach@UC.edu</t>
  </si>
  <si>
    <t>https://ucdirectory.uc.edu/AZ_Index.asp?mode=A&amp;listnumber=10121-019</t>
  </si>
  <si>
    <t>Help Desk (UCIT)</t>
  </si>
  <si>
    <t>513-556-1006</t>
  </si>
  <si>
    <t>http://www.uc.edu/ucit/helpdesk/</t>
  </si>
  <si>
    <t>HelpDesk@uc.edu</t>
  </si>
  <si>
    <t>https://ucdirectory.uc.edu/AZ_Index.asp?mode=A&amp;listnumber=10074-045</t>
  </si>
  <si>
    <t xml:space="preserve"> Facilities Management - UC/Metro Program</t>
  </si>
  <si>
    <t>513-556-4319</t>
  </si>
  <si>
    <t>http://www.uc.edu/af/facilities/services/ucmetro.html</t>
  </si>
  <si>
    <t>facilities@uc.edu</t>
  </si>
  <si>
    <t>https://ucdirectory.uc.edu/AZ_Index.asp?mode=A&amp;listnumber=10148-014</t>
  </si>
  <si>
    <t>UCATS Club</t>
  </si>
  <si>
    <t>513-556-2582</t>
  </si>
  <si>
    <t>6thFl</t>
  </si>
  <si>
    <t>FIFTHTHIRD</t>
  </si>
  <si>
    <t>513-556-0629</t>
  </si>
  <si>
    <t>http://gobearcats.com/boosters/cinn-boosters-club.html</t>
  </si>
  <si>
    <t>https://ucdirectory.uc.edu/AZ_Index.asp?mode=A&amp;listnumber=10148-021</t>
  </si>
  <si>
    <t>UCATS</t>
  </si>
  <si>
    <t>513-556-4884</t>
  </si>
  <si>
    <t>https://ucdirectory.uc.edu/AZ_Index.asp?mode=A&amp;listnumber=10145-013</t>
  </si>
  <si>
    <t>Academic Affairs (UCBA)</t>
  </si>
  <si>
    <t>513-745-5660</t>
  </si>
  <si>
    <t>513-745-5780</t>
  </si>
  <si>
    <t>http://www.ucblueash.edu/offices/administrative/academic-affairs.html</t>
  </si>
  <si>
    <t>https://ucdirectory.uc.edu/AZ_Index.asp?mode=A&amp;listnumber=10145-019</t>
  </si>
  <si>
    <t>Admissions (UCBA)</t>
  </si>
  <si>
    <t>513-745-5700</t>
  </si>
  <si>
    <t>513-745-5768</t>
  </si>
  <si>
    <t>http://www.ucblueash.edu/admissions.html</t>
  </si>
  <si>
    <t>https://ucdirectory.uc.edu/AZ_Index.asp?mode=A&amp;listnumber=10145-012</t>
  </si>
  <si>
    <t>Advising (UCBA)</t>
  </si>
  <si>
    <t>513-745-5753</t>
  </si>
  <si>
    <t>http://www.ucblueash.edu/academics/advising.html</t>
  </si>
  <si>
    <t>advising@ucblueash.edu</t>
  </si>
  <si>
    <t>https://ucdirectory.uc.edu/AZ_Index.asp?mode=A&amp;listnumber=10145-020</t>
  </si>
  <si>
    <t>Allied Health Program (UCBA)</t>
  </si>
  <si>
    <t>513-936-1631</t>
  </si>
  <si>
    <t>BAWALT</t>
  </si>
  <si>
    <t>513-936-7113</t>
  </si>
  <si>
    <t>http://www.ucblueash.edu/academics/departments/allied-health.html</t>
  </si>
  <si>
    <t>https://ucdirectory.uc.edu/AZ_Index.asp?mode=A&amp;listnumber=10145-076</t>
  </si>
  <si>
    <t>Alumni (UCBA)</t>
  </si>
  <si>
    <t>513-936-1577</t>
  </si>
  <si>
    <t>513-936-1743</t>
  </si>
  <si>
    <t>http://www.ucblueash.edu/about/alumni.html</t>
  </si>
  <si>
    <t>https://ucdirectory.uc.edu/AZ_Index.asp?mode=A&amp;listnumber=10145-011</t>
  </si>
  <si>
    <t>Behavioral Science (UCBA)</t>
  </si>
  <si>
    <t>513-745-5655</t>
  </si>
  <si>
    <t>http://www.ucblueash.edu/academics/departments/behavioral.html</t>
  </si>
  <si>
    <t>https://ucdirectory.uc.edu/AZ_Index.asp?mode=A&amp;listnumber=10145-005</t>
  </si>
  <si>
    <t>Biology (UCBA)</t>
  </si>
  <si>
    <t>513-745-5615</t>
  </si>
  <si>
    <t>http://www.ucblueash.edu/academics/departments/biology.html</t>
  </si>
  <si>
    <t>https://ucdirectory.uc.edu/AZ_Index.asp?mode=A&amp;listnumber=10131-031</t>
  </si>
  <si>
    <t>Bookstore (UCBA)</t>
  </si>
  <si>
    <t>513-745-5610</t>
  </si>
  <si>
    <t>513-791-3753</t>
  </si>
  <si>
    <t>http://www.uc.edu/bookstore</t>
  </si>
  <si>
    <t>bookstore@uc.edu</t>
  </si>
  <si>
    <t>https://ucdirectory.uc.edu/AZ_Index.asp?mode=A&amp;listnumber=10145-066</t>
  </si>
  <si>
    <t>UCBA</t>
  </si>
  <si>
    <t xml:space="preserve"> Business Affairs</t>
  </si>
  <si>
    <t>513-936-1520</t>
  </si>
  <si>
    <t>513-936-7170</t>
  </si>
  <si>
    <t>http://www.ucblueash.edu/offices/administrative/business-affairs.html</t>
  </si>
  <si>
    <t>https://ucdirectory.uc.edu/AZ_Index.asp?mode=A&amp;listnumber=10145-006</t>
  </si>
  <si>
    <t>Business and Economics (UCBA)</t>
  </si>
  <si>
    <t>513-745-5699</t>
  </si>
  <si>
    <t>http://www.ucblueash.edu/academics/departments/business.html</t>
  </si>
  <si>
    <t>https://ucdirectory.uc.edu/AZ_Index.asp?mode=A&amp;listnumber=10131-042</t>
  </si>
  <si>
    <t xml:space="preserve"> Cafe</t>
  </si>
  <si>
    <t>513-936-1721</t>
  </si>
  <si>
    <t>https://ucdirectory.uc.edu/AZ_Index.asp?mode=A&amp;listnumber=10145-041</t>
  </si>
  <si>
    <t>Career Services (UCBA)</t>
  </si>
  <si>
    <t>513-745-5671</t>
  </si>
  <si>
    <t>513-792-8626</t>
  </si>
  <si>
    <t>http://www.ucblueash.edu/students/services/career-center.html</t>
  </si>
  <si>
    <t>https://ucdirectory.uc.edu/AZ_Index.asp?mode=A&amp;listnumber=10145-016</t>
  </si>
  <si>
    <t>Chemistry (UCBA)</t>
  </si>
  <si>
    <t>http://www.ucblueash.edu/academics/departments/chemistry.html</t>
  </si>
  <si>
    <t>https://ucdirectory.uc.edu/AZ_Index.asp?mode=A&amp;listnumber=10145-027</t>
  </si>
  <si>
    <t>English &amp; Communication (UCBA)</t>
  </si>
  <si>
    <t>http://www.ucblueash.edu/academics/departments/english.html</t>
  </si>
  <si>
    <t>https://ucdirectory.uc.edu/AZ_Index.asp?mode=A&amp;listnumber=10145-017</t>
  </si>
  <si>
    <t>Communications (UCBA)</t>
  </si>
  <si>
    <t>513-745-5685</t>
  </si>
  <si>
    <t>http://www.ucblueash.edu/offices/administrative/communications.html</t>
  </si>
  <si>
    <t>https://ucdirectory.uc.edu/AZ_Index.asp?mode=A&amp;listnumber=10145-045</t>
  </si>
  <si>
    <t>Computer Lab (UCBA)</t>
  </si>
  <si>
    <t>513-745-5718</t>
  </si>
  <si>
    <t>http://www.ucblueash.edu/resources/technology/labs.html</t>
  </si>
  <si>
    <t>https://ucdirectory.uc.edu/AZ_Index.asp?mode=A&amp;listnumber=10145-002</t>
  </si>
  <si>
    <t>DEAN-UCBA (Cady Short-Thompson</t>
  </si>
  <si>
    <t xml:space="preserve"> PhD)</t>
  </si>
  <si>
    <t>http://www.ucblueash.edu/offices/dean.html</t>
  </si>
  <si>
    <t>https://ucdirectory.uc.edu/AZ_Index.asp?mode=A&amp;listnumber=10145-007</t>
  </si>
  <si>
    <t>Dental Hygiene (UCBA)</t>
  </si>
  <si>
    <t>513-745-5630</t>
  </si>
  <si>
    <t>513-792-8623</t>
  </si>
  <si>
    <t>http://www.ucblueash.edu/academics/departments/dental-hygiene.html</t>
  </si>
  <si>
    <t>https://ucdirectory.uc.edu/AZ_Index.asp?mode=A&amp;listnumber=10145-039</t>
  </si>
  <si>
    <t>Disability Services (UCBA)</t>
  </si>
  <si>
    <t>513-792-8625</t>
  </si>
  <si>
    <t>112-E</t>
  </si>
  <si>
    <t>513-792-8624</t>
  </si>
  <si>
    <t>http://www.ucblueash.edu/disability_services/index.html</t>
  </si>
  <si>
    <t>https://ucdirectory.uc.edu/AZ_Index.asp?mode=A&amp;listnumber=10145-063</t>
  </si>
  <si>
    <t>Disability Services (UCBA) TDD/TTY</t>
  </si>
  <si>
    <t>513-745-8300</t>
  </si>
  <si>
    <t>https://ucdirectory.uc.edu/AZ_Index.asp?mode=A&amp;listnumber=10145-023</t>
  </si>
  <si>
    <t>Electronic Media Communications (UCBA)</t>
  </si>
  <si>
    <t>513-745-5717</t>
  </si>
  <si>
    <t>513-745-8305</t>
  </si>
  <si>
    <t>http://www.ucblueash.edu/academics/departments/emedia.html</t>
  </si>
  <si>
    <t>https://ucdirectory.uc.edu/AZ_Index.asp?mode=A&amp;listnumber=10145-083</t>
  </si>
  <si>
    <t>Events (UCBA)</t>
  </si>
  <si>
    <t>http://www.ucblueash.edu/offices/administrative/events.html</t>
  </si>
  <si>
    <t>https://ucdirectory.uc.edu/AZ_Index.asp?mode=A&amp;listnumber=10145-021</t>
  </si>
  <si>
    <t>Facilities (UCBA)</t>
  </si>
  <si>
    <t>513-745-5708</t>
  </si>
  <si>
    <t>http://www.ucblueash.edu/offices/administrative/facilities.html</t>
  </si>
  <si>
    <t>https://ucdirectory.uc.edu/AZ_Index.asp?mode=A&amp;listnumber=10145-026</t>
  </si>
  <si>
    <t>Financial Aid (UCBA)</t>
  </si>
  <si>
    <t>513-745-5740</t>
  </si>
  <si>
    <t>http://www.ucblueash.edu/admissions/financial/aid.html</t>
  </si>
  <si>
    <t>https://ucdirectory.uc.edu/AZ_Index.asp?mode=A&amp;listnumber=10145-009</t>
  </si>
  <si>
    <t>Foreign Languages (UCBA)</t>
  </si>
  <si>
    <t>http://www.ucblueash.edu/academics/departments/language.html</t>
  </si>
  <si>
    <t>https://ucdirectory.uc.edu/AZ_Index.asp?mode=A&amp;listnumber=10145-008</t>
  </si>
  <si>
    <t xml:space="preserve"> Philosophy - History</t>
  </si>
  <si>
    <t xml:space="preserve"> &amp; Political Science (UCBA)</t>
  </si>
  <si>
    <t>http://www.ucblueash.edu/academics/departments/history.html</t>
  </si>
  <si>
    <t>https://ucdirectory.uc.edu/AZ_Index.asp?mode=A&amp;listnumber=10145-018</t>
  </si>
  <si>
    <t>Information Technology (UCBA)</t>
  </si>
  <si>
    <t>513-745-8308</t>
  </si>
  <si>
    <t>http://www.ucblueash.edu/offices/services/information-technology.html</t>
  </si>
  <si>
    <t>https://ucdirectory.uc.edu/AZ_Index.asp?mode=A&amp;listnumber=10145-031</t>
  </si>
  <si>
    <t>Institutional Research (UCBA)</t>
  </si>
  <si>
    <t>513-745-5736</t>
  </si>
  <si>
    <t>http://www.ucblueash.edu/offices/administrative/institutional-research.html</t>
  </si>
  <si>
    <t>https://ucdirectory.uc.edu/AZ_Index.asp?mode=A&amp;listnumber=10145-053</t>
  </si>
  <si>
    <t>International Students (UCBA)</t>
  </si>
  <si>
    <t>513-745-5691</t>
  </si>
  <si>
    <t>http://www.ucblueash.edu/admissions/steps/international.html</t>
  </si>
  <si>
    <t>Helen.Kegler@UC.Edu</t>
  </si>
  <si>
    <t>https://ucdirectory.uc.edu/AZ_Index.asp?mode=A&amp;listnumber=10145-077</t>
  </si>
  <si>
    <t>Internships (UCBA)</t>
  </si>
  <si>
    <t>BAFLORY</t>
  </si>
  <si>
    <t>http://www.ucblueash.edu/academics/experiential/internships.html</t>
  </si>
  <si>
    <t>https://ucdirectory.uc.edu/AZ_Index.asp?mode=A&amp;listnumber=10145-022</t>
  </si>
  <si>
    <t>Library</t>
  </si>
  <si>
    <t xml:space="preserve"> UCBA</t>
  </si>
  <si>
    <t>513-745-5710</t>
  </si>
  <si>
    <t>513-745-5767</t>
  </si>
  <si>
    <t>http://www.libraries.uc.edu/ucba.html</t>
  </si>
  <si>
    <t>https://ucdirectory.uc.edu/AZ_Index.asp?mode=A&amp;listnumber=10145-037</t>
  </si>
  <si>
    <t>Math</t>
  </si>
  <si>
    <t xml:space="preserve"> Physics &amp; Computer Science (UCBA)</t>
  </si>
  <si>
    <t>513-745-5625</t>
  </si>
  <si>
    <t>http://www.ucblueash.edu/academics/departments/math-physics-cs.html</t>
  </si>
  <si>
    <t>https://ucdirectory.uc.edu/AZ_Index.asp?mode=A&amp;listnumber=10145-067</t>
  </si>
  <si>
    <t>Multicultural Affairs (UCBA)</t>
  </si>
  <si>
    <t>http://www.ucblueash.edu/offices/services/multicultural-affairs.html</t>
  </si>
  <si>
    <t>https://ucdirectory.uc.edu/AZ_Index.asp?mode=A&amp;listnumber=10145-079</t>
  </si>
  <si>
    <t xml:space="preserve"> Non Matriculated Students</t>
  </si>
  <si>
    <t>http://www.ucblueash.edu/admissions/steps/non-degree.html</t>
  </si>
  <si>
    <t>https://ucdirectory.uc.edu/AZ_Index.asp?mode=A&amp;listnumber=10145-014</t>
  </si>
  <si>
    <t>Nursing (UCBA)</t>
  </si>
  <si>
    <t>513-745-5665</t>
  </si>
  <si>
    <t>http://www.ucblueash.edu/academics/departments/nursing.html</t>
  </si>
  <si>
    <t>https://ucdirectory.uc.edu/AZ_Index.asp?mode=A&amp;listnumber=10145-080</t>
  </si>
  <si>
    <t>Orientation (UCBA)</t>
  </si>
  <si>
    <t>513-745-5773</t>
  </si>
  <si>
    <t>http://www.ucblueash.edu/students/new/orientation.html</t>
  </si>
  <si>
    <t>https://ucdirectory.uc.edu/AZ_Index.asp?mode=A&amp;listnumber=10145-071</t>
  </si>
  <si>
    <t>Placement Testing (UCBA)</t>
  </si>
  <si>
    <t>513-745-5783</t>
  </si>
  <si>
    <t>http://www.ucblueash.edu/admissions/placement.html</t>
  </si>
  <si>
    <t>https://ucdirectory.uc.edu/AZ_Index.asp?mode=A&amp;listnumber=10145-072</t>
  </si>
  <si>
    <t>Post Secondary Enrollment Options Program (PSEOP)(UCBA)</t>
  </si>
  <si>
    <t>http://www.ucblueash.edu/admissions/collegecreditplus.html</t>
  </si>
  <si>
    <t>https://ucdirectory.uc.edu/AZ_Index.asp?mode=A&amp;listnumber=10145-010</t>
  </si>
  <si>
    <t>Registration/Records (UCBA)</t>
  </si>
  <si>
    <t>513-745-5650</t>
  </si>
  <si>
    <t>http://www.ucblueash.edu/students/one-stop/class-registration.html</t>
  </si>
  <si>
    <t>https://ucdirectory.uc.edu/AZ_Index.asp?mode=A&amp;listnumber=10145-025</t>
  </si>
  <si>
    <t>Scholarships (UCBA)</t>
  </si>
  <si>
    <t>http://www.ucblueash.edu/admissions/financial/scholarships.html</t>
  </si>
  <si>
    <t>https://ucdirectory.uc.edu/AZ_Index.asp?mode=A&amp;listnumber=10145-074</t>
  </si>
  <si>
    <t>Science Lab (UCBA)</t>
  </si>
  <si>
    <t>513-936-1705</t>
  </si>
  <si>
    <t>http://www.ucblueash.edu/students/services/labs/science-lab.html</t>
  </si>
  <si>
    <t>https://ucdirectory.uc.edu/AZ_Index.asp?mode=A&amp;listnumber=10145-040</t>
  </si>
  <si>
    <t>Security (UCBA)</t>
  </si>
  <si>
    <t>513-745-5707</t>
  </si>
  <si>
    <t>http://www.ucblueash.edu/safety_security/</t>
  </si>
  <si>
    <t>https://ucdirectory.uc.edu/AZ_Index.asp?mode=A&amp;listnumber=10145-078</t>
  </si>
  <si>
    <t>Service Learning (UCBA)</t>
  </si>
  <si>
    <t>513-936-7125</t>
  </si>
  <si>
    <t>http://www.ucblueash.edu/academics/experiential/service.html</t>
  </si>
  <si>
    <t>https://ucdirectory.uc.edu/AZ_Index.asp?mode=A&amp;listnumber=10145-061</t>
  </si>
  <si>
    <t>Student Government (UCBA)</t>
  </si>
  <si>
    <t>513-745-5738</t>
  </si>
  <si>
    <t>http://www.ucblueash.edu/students/experience/organizations/government.html</t>
  </si>
  <si>
    <t>https://ucdirectory.uc.edu/AZ_Index.asp?mode=A&amp;listnumber=10145-064</t>
  </si>
  <si>
    <t>Student Life (UCBA)</t>
  </si>
  <si>
    <t>http://www.ucblueash.edu/offices/services/student-life.html</t>
  </si>
  <si>
    <t>https://ucdirectory.uc.edu/AZ_Index.asp?mode=A&amp;listnumber=10145-073</t>
  </si>
  <si>
    <t>Study Abroad (UCBA)</t>
  </si>
  <si>
    <t>513-745-5764</t>
  </si>
  <si>
    <t>http://www.ucblueash.edu/academics/study-abroad.html</t>
  </si>
  <si>
    <t>michael.roos@uc.edu</t>
  </si>
  <si>
    <t>https://ucdirectory.uc.edu/AZ_Index.asp?mode=A&amp;listnumber=10145-004</t>
  </si>
  <si>
    <t>Tour</t>
  </si>
  <si>
    <t xml:space="preserve"> UC Blue Ash</t>
  </si>
  <si>
    <t>http://www.ucblueash.edu/about/visit.html</t>
  </si>
  <si>
    <t>https://ucdirectory.uc.edu/AZ_Index.asp?mode=A&amp;listnumber=10145-081</t>
  </si>
  <si>
    <t>Transfer Students (UCBA)</t>
  </si>
  <si>
    <t>http://www.ucblueash.edu/students/new/transfer.html</t>
  </si>
  <si>
    <t>https://ucdirectory.uc.edu/AZ_Index.asp?mode=A&amp;listnumber=10169-105</t>
  </si>
  <si>
    <t>UCC-IT Pros (CLER)</t>
  </si>
  <si>
    <t>http://www.ucclermont.edu/students/student_org.html</t>
  </si>
  <si>
    <t>https://ucdirectory.uc.edu/AZ_Index.asp?mode=A&amp;listnumber=10120-309</t>
  </si>
  <si>
    <t>Corrections Institute (CECH)</t>
  </si>
  <si>
    <t>513-556-1913</t>
  </si>
  <si>
    <t>DYER</t>
  </si>
  <si>
    <t>http://www.uc.edu/corrections.html</t>
  </si>
  <si>
    <t>https://ucdirectory.uc.edu/AZ_Index.asp?mode=A&amp;listnumber=10136-015</t>
  </si>
  <si>
    <t>Uptown Crossing Community Urban Redevelopment Corporation (UCCURC)</t>
  </si>
  <si>
    <t>http://www.uc.edu/af/commdev/UCCURC.html</t>
  </si>
  <si>
    <t>https://ucdirectory.uc.edu/AZ_Index.asp?mode=A&amp;listnumber=10121-103</t>
  </si>
  <si>
    <t>UCFileSpace (UCIT)</t>
  </si>
  <si>
    <t>https://ucfilespace.uc.edu/</t>
  </si>
  <si>
    <t>UCFShelp@UC.Edu</t>
  </si>
  <si>
    <t>https://ucdirectory.uc.edu/AZ_Index.asp?mode=A&amp;listnumber=10121-001</t>
  </si>
  <si>
    <t>UCIT</t>
  </si>
  <si>
    <t>http://www.uc.edu/ucit/</t>
  </si>
  <si>
    <t>https://ucdirectory.uc.edu/AZ_Index.asp?mode=A&amp;listnumber=10121-062</t>
  </si>
  <si>
    <t>Computer Lab</t>
  </si>
  <si>
    <t xml:space="preserve"> UCIT @ Langsam</t>
  </si>
  <si>
    <t>513-556-0168</t>
  </si>
  <si>
    <t>LANGSAM</t>
  </si>
  <si>
    <t>http://labs.uc.edu/labHours.php</t>
  </si>
  <si>
    <t>https://ucdirectory.uc.edu/AZ_Index.asp?mode=A&amp;listnumber=10121-123</t>
  </si>
  <si>
    <t>Academic Services (UCIT)</t>
  </si>
  <si>
    <t>513-556-1234</t>
  </si>
  <si>
    <t>Zimmer</t>
  </si>
  <si>
    <t>https://ucdirectory.uc.edu/AZ_Index.asp?mode=A&amp;listnumber=10121-130</t>
  </si>
  <si>
    <t>App Lab on Mainstreet (UCIT)</t>
  </si>
  <si>
    <t>513-558-2098</t>
  </si>
  <si>
    <t>http://www.uc.edu/ucit/services/app-lab.html</t>
  </si>
  <si>
    <t>https://ucdirectory.uc.edu/AZ_Index.asp?mode=A&amp;listnumber=10121-102</t>
  </si>
  <si>
    <t>Data Warehouse (UCIT)</t>
  </si>
  <si>
    <t>513-556-9379</t>
  </si>
  <si>
    <t>https://ucdirectory.uc.edu/AZ_Index.asp?mode=A&amp;listnumber=10121-002</t>
  </si>
  <si>
    <t>Blackboard (UCIT)</t>
  </si>
  <si>
    <t>https://canopy.uc.edu/webapps/portal/frameset.jsp</t>
  </si>
  <si>
    <t>helpdesk@uc.edu</t>
  </si>
  <si>
    <t>https://ucdirectory.uc.edu/AZ_Index.asp?mode=A&amp;listnumber=10121-121</t>
  </si>
  <si>
    <t>Business Applications (UCIT)</t>
  </si>
  <si>
    <t>513-558-9869</t>
  </si>
  <si>
    <t>https://ucdirectory.uc.edu/AZ_Index.asp?mode=A&amp;listnumber=10121-006</t>
  </si>
  <si>
    <t>Canopy (UCIT)</t>
  </si>
  <si>
    <t>https://www.uc.edu/canopy.html</t>
  </si>
  <si>
    <t>https://ucdirectory.uc.edu/AZ_Index.asp?mode=A&amp;listnumber=10121-072</t>
  </si>
  <si>
    <t>Center for Simulations &amp; Virtual Environments Research (UCSIM)(UCIT)</t>
  </si>
  <si>
    <t>513-556-8562</t>
  </si>
  <si>
    <t>http://ucsim.uc.edu/</t>
  </si>
  <si>
    <t>ucsim@uc.edu</t>
  </si>
  <si>
    <t>https://ucdirectory.uc.edu/AZ_Index.asp?mode=A&amp;listnumber=10121-010</t>
  </si>
  <si>
    <t xml:space="preserve"> 31 MCMICKEN (UCIT)</t>
  </si>
  <si>
    <t>513-556-3891</t>
  </si>
  <si>
    <t>MCMICKEN</t>
  </si>
  <si>
    <t>https://ucdirectory.uc.edu/AZ_Index.asp?mode=A&amp;listnumber=10121-071</t>
  </si>
  <si>
    <t>Production Requests</t>
  </si>
  <si>
    <t>513-556-0037</t>
  </si>
  <si>
    <t>G-95</t>
  </si>
  <si>
    <t>https://ucdirectory.uc.edu/AZ_Index.asp?mode=A&amp;listnumber=10121-021</t>
  </si>
  <si>
    <t>Phone Services (UCIT)</t>
  </si>
  <si>
    <t>https://ucdirectory.uc.edu/AZ_Index.asp?mode=A&amp;listnumber=10121-016</t>
  </si>
  <si>
    <t>Course Evaluations (UCIT)</t>
  </si>
  <si>
    <t>513-556-1602</t>
  </si>
  <si>
    <t>http://www.uc.edu/ucit/faculty-staff/course-evaluations.html</t>
  </si>
  <si>
    <t>blackboard@uc.edu</t>
  </si>
  <si>
    <t>https://ucdirectory.uc.edu/AZ_Index.asp?mode=A&amp;listnumber=10121-122</t>
  </si>
  <si>
    <t>Data &amp; Integration Services (UCIT)</t>
  </si>
  <si>
    <t>https://ucdirectory.uc.edu/AZ_Index.asp?mode=A&amp;listnumber=10121-045</t>
  </si>
  <si>
    <t>Data Storage and Servers (UCIT)</t>
  </si>
  <si>
    <t>513-556-9050</t>
  </si>
  <si>
    <t>513-556-2199</t>
  </si>
  <si>
    <t>http://www.uc.edu/ucit/services/data-storage.html</t>
  </si>
  <si>
    <t>https://ucdirectory.uc.edu/AZ_Index.asp?mode=A&amp;listnumber=10121-088</t>
  </si>
  <si>
    <t>Directory Services</t>
  </si>
  <si>
    <t xml:space="preserve"> UCIT</t>
  </si>
  <si>
    <t>513-556-1917</t>
  </si>
  <si>
    <t>http://ucdirectory.uc.edu</t>
  </si>
  <si>
    <t>https://ucdirectory.uc.edu/AZ_Index.asp?mode=A&amp;listnumber=10121-042</t>
  </si>
  <si>
    <t>E-Mail (Faculty/Staff)(UCIT)</t>
  </si>
  <si>
    <t>513-556-2042</t>
  </si>
  <si>
    <t>http://www.uc.edu/ucit/faculty-staff/email-faculty-staff.html</t>
  </si>
  <si>
    <t>https://ucdirectory.uc.edu/AZ_Index.asp?mode=A&amp;listnumber=10121-041</t>
  </si>
  <si>
    <t>E-Mail (Students)(UCIT)</t>
  </si>
  <si>
    <t>http://www.uc.edu/ucit/students/email.html</t>
  </si>
  <si>
    <t>https://ucdirectory.uc.edu/AZ_Index.asp?mode=A&amp;listnumber=10121-013</t>
  </si>
  <si>
    <t>Electronic Classroom Support Services (ECSS)(UCIT)</t>
  </si>
  <si>
    <t>513-556-1977</t>
  </si>
  <si>
    <t>300C</t>
  </si>
  <si>
    <t>513-556-0907</t>
  </si>
  <si>
    <t>http://www.uc.edu/ucit/faculty-staff/electronic-classrooms.html</t>
  </si>
  <si>
    <t>examgrad@uc.edu</t>
  </si>
  <si>
    <t>https://ucdirectory.uc.edu/AZ_Index.asp?mode=A&amp;listnumber=10121-131</t>
  </si>
  <si>
    <t>Enterprise Desktop Services (UCIT)</t>
  </si>
  <si>
    <t>https://ucdirectory.uc.edu/AZ_Index.asp?mode=A&amp;listnumber=10121-127</t>
  </si>
  <si>
    <t>Enterprise IT Architecture (UCIT)</t>
  </si>
  <si>
    <t>513-556-2293</t>
  </si>
  <si>
    <t>VPCLIBRY</t>
  </si>
  <si>
    <t>https://ucdirectory.uc.edu/AZ_Index.asp?mode=A&amp;listnumber=10121-009</t>
  </si>
  <si>
    <t>Exam Grading (UCIT)</t>
  </si>
  <si>
    <t>513-556-1341</t>
  </si>
  <si>
    <t>http://www.uc.edu/ucit/faculty-staff/exam-grading.html</t>
  </si>
  <si>
    <t>examgrading@uc.edu</t>
  </si>
  <si>
    <t>https://ucdirectory.uc.edu/AZ_Index.asp?mode=A&amp;listnumber=10121-118</t>
  </si>
  <si>
    <t>Get Online (Faculty/Staff)(UCIT)</t>
  </si>
  <si>
    <t>http://www.uc.edu/ucit/faculty-staff/get-online.html</t>
  </si>
  <si>
    <t>https://ucdirectory.uc.edu/AZ_Index.asp?mode=A&amp;listnumber=10121-117</t>
  </si>
  <si>
    <t>Get Online (Students)(UCIT)</t>
  </si>
  <si>
    <t>http://www.uc.edu/ucit/students/get-online.html</t>
  </si>
  <si>
    <t>https://ucdirectory.uc.edu/AZ_Index.asp?mode=A&amp;listnumber=10121-116</t>
  </si>
  <si>
    <t>GetIT (Faculty/Staff)(UCIT On-line ordering)</t>
  </si>
  <si>
    <t>1st</t>
  </si>
  <si>
    <t>https://ucdirectory.uc.edu/AZ_Index.asp?mode=A&amp;listnumber=10121-018</t>
  </si>
  <si>
    <t>Help Desk (UCIT) (Toll Free Number)(</t>
  </si>
  <si>
    <t>https://ucdirectory.uc.edu/AZ_Index.asp?mode=A&amp;listnumber=10121-093</t>
  </si>
  <si>
    <t>Identity Management (UCIT)</t>
  </si>
  <si>
    <t>https://ucdirectory.uc.edu/AZ_Index.asp?mode=A&amp;listnumber=10121-126</t>
  </si>
  <si>
    <t>Infrastructure Design (UCIT)</t>
  </si>
  <si>
    <t>513-556-2076</t>
  </si>
  <si>
    <t>https://ucdirectory.uc.edu/AZ_Index.asp?mode=A&amp;listnumber=10121-022</t>
  </si>
  <si>
    <t>Instructional &amp; Research Computing (IRC)(UCIT)</t>
  </si>
  <si>
    <t>https://ucdirectory.uc.edu/AZ_Index.asp?mode=A&amp;listnumber=10121-092</t>
  </si>
  <si>
    <t xml:space="preserve"> Instructional Design and Content - UCIT</t>
  </si>
  <si>
    <t>513-558-0430</t>
  </si>
  <si>
    <t>513-556-1208</t>
  </si>
  <si>
    <t>http://www.uc.edu/ucit/faculty-staff/idac.html</t>
  </si>
  <si>
    <t>id@uc.edu</t>
  </si>
  <si>
    <t>https://ucdirectory.uc.edu/AZ_Index.asp?mode=A&amp;listnumber=10121-128</t>
  </si>
  <si>
    <t>IT Research and Development (UCIT)</t>
  </si>
  <si>
    <t>513-556-0874</t>
  </si>
  <si>
    <t>https://ucdirectory.uc.edu/AZ_Index.asp?mode=A&amp;listnumber=10121-132</t>
  </si>
  <si>
    <t>IT@UC Service Management (UCIT)</t>
  </si>
  <si>
    <t>513-558-4987</t>
  </si>
  <si>
    <t>https://ucdirectory.uc.edu/AZ_Index.asp?mode=A&amp;listnumber=10121-106</t>
  </si>
  <si>
    <t>Lynda (UCIT)</t>
  </si>
  <si>
    <t>http://www.uc.edu/ucit/learningtechnologies/lynda.html</t>
  </si>
  <si>
    <t>https://ucdirectory.uc.edu/AZ_Index.asp?mode=A&amp;listnumber=10121-020</t>
  </si>
  <si>
    <t>Network &amp; Telecommunication Services (UCIT)</t>
  </si>
  <si>
    <t>https://ucdirectory.uc.edu/AZ_Index.asp?mode=A&amp;listnumber=10121-007</t>
  </si>
  <si>
    <t xml:space="preserve"> Central Log In (Help Desk)(UCIT) - Password Self-Service</t>
  </si>
  <si>
    <t>4thFL</t>
  </si>
  <si>
    <t>https://www.uc.edu/PSS/jsps/login/Login.jsf</t>
  </si>
  <si>
    <t>https://ucdirectory.uc.edu/AZ_Index.asp?mode=A&amp;listnumber=10121-119</t>
  </si>
  <si>
    <t>Project Management (UCIT)</t>
  </si>
  <si>
    <t>513-556-9089</t>
  </si>
  <si>
    <t>http://www.uc.edu/ucit/services/project-management.html</t>
  </si>
  <si>
    <t>UCIT-PMO@ucmail.uc.edu.</t>
  </si>
  <si>
    <t>https://ucdirectory.uc.edu/AZ_Index.asp?mode=A&amp;listnumber=10121-091</t>
  </si>
  <si>
    <t>ResNet (UCIT)</t>
  </si>
  <si>
    <t>http://www.uc.edu/ucit/helpdesk/resnet.html</t>
  </si>
  <si>
    <t>resnet@uc.edu</t>
  </si>
  <si>
    <t>https://ucdirectory.uc.edu/AZ_Index.asp?mode=A&amp;listnumber=10121-008</t>
  </si>
  <si>
    <t>Sharepoint (UCIT)</t>
  </si>
  <si>
    <t>http://www.uc.edu/ucit/services/sharepoint.html</t>
  </si>
  <si>
    <t>https://ucdirectory.uc.edu/AZ_Index.asp?mode=A&amp;listnumber=10121-129</t>
  </si>
  <si>
    <t>Software Development &amp; Maintenance (UCIT)</t>
  </si>
  <si>
    <t>513-558-0223</t>
  </si>
  <si>
    <t>https://ucdirectory.uc.edu/AZ_Index.asp?mode=A&amp;listnumber=10121-080</t>
  </si>
  <si>
    <t>Software Licensing (Faculty/Staff)(UCIT)</t>
  </si>
  <si>
    <t>513-556-9135</t>
  </si>
  <si>
    <t>https://www.uc.edu/ucit/faculty-staff/software.html</t>
  </si>
  <si>
    <t>https://ucdirectory.uc.edu/AZ_Index.asp?mode=A&amp;listnumber=10121-081</t>
  </si>
  <si>
    <t>Software Licensing (Students)(UCIT)</t>
  </si>
  <si>
    <t>https://www.uc.edu/ucit/students/software.html</t>
  </si>
  <si>
    <t>https://ucdirectory.uc.edu/AZ_Index.asp?mode=A&amp;listnumber=10121-023</t>
  </si>
  <si>
    <t>GetIT - Student On-line ordering (UCIT)</t>
  </si>
  <si>
    <t>513-556-4670</t>
  </si>
  <si>
    <t>http://www.uc.edu/ucit/students/student-getit.html</t>
  </si>
  <si>
    <t>getit@uc.edu</t>
  </si>
  <si>
    <t>https://ucdirectory.uc.edu/AZ_Index.asp?mode=A&amp;listnumber=10121-124</t>
  </si>
  <si>
    <t>Systems &amp; Device Management (UCIT)</t>
  </si>
  <si>
    <t>513-556-9020</t>
  </si>
  <si>
    <t>https://ucdirectory.uc.edu/AZ_Index.asp?mode=A&amp;listnumber=10121-037</t>
  </si>
  <si>
    <t>Telephone Installation (UCIT)</t>
  </si>
  <si>
    <t>http://www.uc.edu/ucit/phone.html</t>
  </si>
  <si>
    <t>https://ucdirectory.uc.edu/AZ_Index.asp?mode=A&amp;listnumber=10121-027</t>
  </si>
  <si>
    <t>Telephone Repairs (UCIT)</t>
  </si>
  <si>
    <t>http://www.uc.edu/ucit/helpdesk.html</t>
  </si>
  <si>
    <t>https://ucdirectory.uc.edu/AZ_Index.asp?mode=A&amp;listnumber=10050-006</t>
  </si>
  <si>
    <t>Neuroscience Clinical Trials Study (Psychiatry)(MED)</t>
  </si>
  <si>
    <t>513-558-5112</t>
  </si>
  <si>
    <t>558-2661</t>
  </si>
  <si>
    <t>https://ucdirectory.uc.edu/AZ_Index.asp?mode=A&amp;listnumber=10166-004</t>
  </si>
  <si>
    <t>513-556-2890</t>
  </si>
  <si>
    <t>http://www.uc.edu/parents/</t>
  </si>
  <si>
    <t>parents.association@uc.edu</t>
  </si>
  <si>
    <t>https://ucdirectory.uc.edu/AZ_Index.asp?mode=A&amp;listnumber=10042-003</t>
  </si>
  <si>
    <t>University Funding Board (SALD)</t>
  </si>
  <si>
    <t>513-556-1195</t>
  </si>
  <si>
    <t>513-556-4477</t>
  </si>
  <si>
    <t>http://sites.ucfilespace.uc.edu/sg/ufb</t>
  </si>
  <si>
    <t>https://ucdirectory.uc.edu/AZ_Index.asp?mode=A&amp;listnumber=10136-013</t>
  </si>
  <si>
    <t>University Heights Community Redevelopment Corporation (UHCURC)</t>
  </si>
  <si>
    <t>http://www.uc.edu/af/commdev/UHCURC.html</t>
  </si>
  <si>
    <t>https://ucdirectory.uc.edu/AZ_Index.asp?mode=A&amp;listnumber=10021-001</t>
  </si>
  <si>
    <t>University Health Services (UHS)</t>
  </si>
  <si>
    <t>http://www.uc.edu/uhs/</t>
  </si>
  <si>
    <t>https://ucdirectory.uc.edu/AZ_Index.asp?mode=A&amp;listnumber=10021-008</t>
  </si>
  <si>
    <t>Allergy Injections (UHS)</t>
  </si>
  <si>
    <t>https://ucdirectory.uc.edu/AZ_Index.asp?mode=A&amp;listnumber=10021-022</t>
  </si>
  <si>
    <t>Dermatology Clinic</t>
  </si>
  <si>
    <t>http://www.uc.edu/uhs/clinics/services/dermatology_clinic.html</t>
  </si>
  <si>
    <t>https://ucdirectory.uc.edu/AZ_Index.asp?mode=A&amp;listnumber=10021-011</t>
  </si>
  <si>
    <t>Employee Disability Management Services (UHS)</t>
  </si>
  <si>
    <t>513-584-4482</t>
  </si>
  <si>
    <t>http://www.uc.edu/uhs/employee_disabilityservices.html</t>
  </si>
  <si>
    <t>https://ucdirectory.uc.edu/AZ_Index.asp?mode=A&amp;listnumber=10021-101</t>
  </si>
  <si>
    <t>Environmental Health &amp; Safety Operations (OSHA)</t>
  </si>
  <si>
    <t>513-556-4968</t>
  </si>
  <si>
    <t>513-556-4981</t>
  </si>
  <si>
    <t>http://ehs.uc.edu/</t>
  </si>
  <si>
    <t>https://ucdirectory.uc.edu/AZ_Index.asp?mode=A&amp;listnumber=10021-002</t>
  </si>
  <si>
    <t>Lindner Health Clinic (UHS)</t>
  </si>
  <si>
    <t>https://ucdirectory.uc.edu/AZ_Index.asp?mode=A&amp;listnumber=10021-014</t>
  </si>
  <si>
    <t>Immunization (UHS) - East Campus</t>
  </si>
  <si>
    <t>http://www.uc.edu/uhs/medical_health_professionimmunizationrequirements.html</t>
  </si>
  <si>
    <t>https://ucdirectory.uc.edu/AZ_Index.asp?mode=A&amp;listnumber=10021-018</t>
  </si>
  <si>
    <t>Lab (UHS)</t>
  </si>
  <si>
    <t>https://ucdirectory.uc.edu/AZ_Index.asp?mode=A&amp;listnumber=10021-004</t>
  </si>
  <si>
    <t>Mental Health (UHS)</t>
  </si>
  <si>
    <t>http://www.uc.edu/uhs/mental_health.html</t>
  </si>
  <si>
    <t>https://ucdirectory.uc.edu/AZ_Index.asp?mode=A&amp;listnumber=10021-015</t>
  </si>
  <si>
    <t>New Students Health Checklist (UHS)</t>
  </si>
  <si>
    <t>http://www.uc.edu/uhs/welcome_new_students.html</t>
  </si>
  <si>
    <t>https://ucdirectory.uc.edu/AZ_Index.asp?mode=A&amp;listnumber=10021-019</t>
  </si>
  <si>
    <t>Optometry (UHS)</t>
  </si>
  <si>
    <t>http://www.uc.edu/uhs/clinics/services/optometry.html</t>
  </si>
  <si>
    <t>https://ucdirectory.uc.edu/AZ_Index.asp?mode=A&amp;listnumber=10021-006</t>
  </si>
  <si>
    <t>Pharmacy (UHS)</t>
  </si>
  <si>
    <t>513-556-6091</t>
  </si>
  <si>
    <t>http://www.uc.edu/uhs/pharmacy.html</t>
  </si>
  <si>
    <t>https://ucdirectory.uc.edu/AZ_Index.asp?mode=A&amp;listnumber=10021-007</t>
  </si>
  <si>
    <t>Physicals (Students)(UHS)</t>
  </si>
  <si>
    <t>https://ucdirectory.uc.edu/AZ_Index.asp?mode=A&amp;listnumber=10021-012</t>
  </si>
  <si>
    <t>Request Medical Records</t>
  </si>
  <si>
    <t>http://www.uc.edu/uhs/request_medical_records.html</t>
  </si>
  <si>
    <t>https://ucdirectory.uc.edu/AZ_Index.asp?mode=A&amp;listnumber=10021-013</t>
  </si>
  <si>
    <t>https://ucdirectory.uc.edu/AZ_Index.asp?mode=A&amp;listnumber=10021-009</t>
  </si>
  <si>
    <t>Student Health Insurance (UHS)</t>
  </si>
  <si>
    <t>513-556-6868</t>
  </si>
  <si>
    <t>513-556-6655</t>
  </si>
  <si>
    <t>http://www.uc.edu/uhs/student_health_insurance.html</t>
  </si>
  <si>
    <t>https://ucdirectory.uc.edu/AZ_Index.asp?mode=A&amp;listnumber=10021-020</t>
  </si>
  <si>
    <t>Travel Health</t>
  </si>
  <si>
    <t>http://www.uc.edu/uhs/clinics/services/travel.html</t>
  </si>
  <si>
    <t>https://ucdirectory.uc.edu/AZ_Index.asp?mode=A&amp;listnumber=10021-021</t>
  </si>
  <si>
    <t>https://ucdirectory.uc.edu/AZ_Index.asp?mode=A&amp;listnumber=10116-135</t>
  </si>
  <si>
    <t>Ultrasonic Imaging Laboratory (CEAS)</t>
  </si>
  <si>
    <t>513-556-4043</t>
  </si>
  <si>
    <t>http://www.ase.uc.edu/USIL/</t>
  </si>
  <si>
    <t>https://ucdirectory.uc.edu/AZ_Index.asp?mode=A&amp;listnumber=10002-006</t>
  </si>
  <si>
    <t xml:space="preserve"> Human Resources - Unclassified Employment</t>
  </si>
  <si>
    <t>https://www.jobsatuc.com/</t>
  </si>
  <si>
    <t>https://ucdirectory.uc.edu/AZ_Index.asp?mode=A&amp;listnumber=10004-021</t>
  </si>
  <si>
    <t xml:space="preserve"> Center for (A&amp;S) - Exploratory Studies</t>
  </si>
  <si>
    <t>513-556-6540</t>
  </si>
  <si>
    <t>2ndFl</t>
  </si>
  <si>
    <t>513-556-2343</t>
  </si>
  <si>
    <t>http://www.uc.edu/explore/</t>
  </si>
  <si>
    <t>explore@uc.edu</t>
  </si>
  <si>
    <t>https://ucdirectory.uc.edu/AZ_Index.asp?mode=A&amp;listnumber=10155-028</t>
  </si>
  <si>
    <t>Admissions and Student Services (CCM)</t>
  </si>
  <si>
    <t>513-556-5463</t>
  </si>
  <si>
    <t>513-556-1028</t>
  </si>
  <si>
    <t>http://ccm.uc.edu/admissions.html</t>
  </si>
  <si>
    <t>https://ucdirectory.uc.edu/AZ_Index.asp?mode=A&amp;listnumber=10004-014</t>
  </si>
  <si>
    <t>Student Affairs (A&amp;S)</t>
  </si>
  <si>
    <t>513-556-5860</t>
  </si>
  <si>
    <t>513-556-3477</t>
  </si>
  <si>
    <t>http://www.artsci.uc.edu/students/undergrad.html</t>
  </si>
  <si>
    <t>https://ucdirectory.uc.edu/AZ_Index.asp?mode=A&amp;listnumber=10004-017</t>
  </si>
  <si>
    <t>Undergraduate Affairs and Advising (A&amp;S)</t>
  </si>
  <si>
    <t>http://www.artsci.uc.edu/students/undergrad/advising.html</t>
  </si>
  <si>
    <t>artsci.advising@uc.edu</t>
  </si>
  <si>
    <t>https://ucdirectory.uc.edu/AZ_Index.asp?mode=A&amp;listnumber=10018-003</t>
  </si>
  <si>
    <t xml:space="preserve"> UC Alumni Association - Undergraduate Legacy Scholarship</t>
  </si>
  <si>
    <t>http://www.uc.edu/alumni/resources/scholarships.html</t>
  </si>
  <si>
    <t>https://ucdirectory.uc.edu/AZ_Index.asp?mode=A&amp;listnumber=10190-036</t>
  </si>
  <si>
    <t>Undergraduate Programs (DAAP)</t>
  </si>
  <si>
    <t>513-556-1376</t>
  </si>
  <si>
    <t>ARONOFF</t>
  </si>
  <si>
    <t>http://daap.uc.edu/academics.html</t>
  </si>
  <si>
    <t>https://ucdirectory.uc.edu/AZ_Index.asp?mode=A&amp;listnumber=10135-007</t>
  </si>
  <si>
    <t>Undergraduate Programs (LCB)</t>
  </si>
  <si>
    <t>513-556-7030</t>
  </si>
  <si>
    <t>LINDNER</t>
  </si>
  <si>
    <t>513-556-7068</t>
  </si>
  <si>
    <t>http://business.uc.edu/news/departments/undergraduate-programs.html</t>
  </si>
  <si>
    <t>https://ucdirectory.uc.edu/AZ_Index.asp?mode=A&amp;listnumber=10127-022</t>
  </si>
  <si>
    <t xml:space="preserve"> Scholarly Endeavors and Creative Practice - Undergraduate Research</t>
  </si>
  <si>
    <t xml:space="preserve"> The Office of (URSC)</t>
  </si>
  <si>
    <t>http://www.uc.edu/propractice/URSC.html</t>
  </si>
  <si>
    <t>https://ucdirectory.uc.edu/AZ_Index.asp?mode=A&amp;listnumber=10004-010</t>
  </si>
  <si>
    <t>Undergraduate</t>
  </si>
  <si>
    <t xml:space="preserve"> Physics (A&amp;S)</t>
  </si>
  <si>
    <t>513-556-0501</t>
  </si>
  <si>
    <t>GEO-PHYS</t>
  </si>
  <si>
    <t>513-556-3425</t>
  </si>
  <si>
    <t>http://www.artsci.uc.edu/departments/physics.html</t>
  </si>
  <si>
    <t>https://ucdirectory.uc.edu/AZ_Index.asp?mode=A&amp;listnumber=10002-011</t>
  </si>
  <si>
    <t>Labor Relations and Policy Development</t>
  </si>
  <si>
    <t>http://www.uc.edu/hr/lrpd.html</t>
  </si>
  <si>
    <t>EmpLabor@uc.edu</t>
  </si>
  <si>
    <t>https://ucdirectory.uc.edu/AZ_Index.asp?mode=A&amp;listnumber=10002-032</t>
  </si>
  <si>
    <t>Unemployment Compensation (Human Resources)</t>
  </si>
  <si>
    <t>513-556-0143</t>
  </si>
  <si>
    <t>https://ucdirectory.uc.edu/AZ_Index.asp?mode=A&amp;listnumber=10000-122</t>
  </si>
  <si>
    <t>https://ucdirectory.uc.edu/AZ_Index.asp?mode=A&amp;listnumber=10093-002</t>
  </si>
  <si>
    <t>American Association of University Professors (AAUP)</t>
  </si>
  <si>
    <t>513-556-6861</t>
  </si>
  <si>
    <t>DABNEY</t>
  </si>
  <si>
    <t>513-556-2048</t>
  </si>
  <si>
    <t>http://www.aaupuc.org</t>
  </si>
  <si>
    <t>aaupuc1@ucmail.uc.edu</t>
  </si>
  <si>
    <t>https://ucdirectory.uc.edu/AZ_Index.asp?mode=A&amp;listnumber=10071-005</t>
  </si>
  <si>
    <t>University Architect (Planning + Design + Construction)</t>
  </si>
  <si>
    <t>513-556-1933</t>
  </si>
  <si>
    <t>513-556-2216</t>
  </si>
  <si>
    <t>http://www.uc.edu/af/pdc.html</t>
  </si>
  <si>
    <t>https://ucdirectory.uc.edu/AZ_Index.asp?mode=A&amp;listnumber=10088-020</t>
  </si>
  <si>
    <t xml:space="preserve"> Archives &amp; Rare Books (Blegen)</t>
  </si>
  <si>
    <t>513-556-1959</t>
  </si>
  <si>
    <t>BLEGEN</t>
  </si>
  <si>
    <t>http://www.libraries.uc.edu/arb/collections/university-archives.html</t>
  </si>
  <si>
    <t>https://ucdirectory.uc.edu/AZ_Index.asp?mode=A&amp;listnumber=10170-015</t>
  </si>
  <si>
    <t>University Communications</t>
  </si>
  <si>
    <t>https://ucdirectory.uc.edu/AZ_Index.asp?mode=A&amp;listnumber=10170-002</t>
  </si>
  <si>
    <t>Branding Initiative &amp; Standards (University Communications)</t>
  </si>
  <si>
    <t>http://www.uc.edu/ucomm/branding.html</t>
  </si>
  <si>
    <t>angela.klocke@uc.edu</t>
  </si>
  <si>
    <t>https://ucdirectory.uc.edu/AZ_Index.asp?mode=A&amp;listnumber=10170-006</t>
  </si>
  <si>
    <t>University E-Currents (University Communications)</t>
  </si>
  <si>
    <t>http://www.uc.edu/ucomm/resources/publications.html</t>
  </si>
  <si>
    <t>e-currents@uc.edu</t>
  </si>
  <si>
    <t>https://ucdirectory.uc.edu/AZ_Index.asp?mode=A&amp;listnumber=10170-013</t>
  </si>
  <si>
    <t>University Publications (University Communications)</t>
  </si>
  <si>
    <t>https://ucdirectory.uc.edu/AZ_Index.asp?mode=A&amp;listnumber=10131-052</t>
  </si>
  <si>
    <t xml:space="preserve"> Campus View - Cafe</t>
  </si>
  <si>
    <t>513-558-4642</t>
  </si>
  <si>
    <t>513-556-2606</t>
  </si>
  <si>
    <t>ucfood@uc.edu</t>
  </si>
  <si>
    <t>https://ucdirectory.uc.edu/AZ_Index.asp?mode=A&amp;listnumber=10131-048</t>
  </si>
  <si>
    <t>Stadium View Cafe</t>
  </si>
  <si>
    <t>513-556-4112</t>
  </si>
  <si>
    <t>RECCENTR</t>
  </si>
  <si>
    <t>http://www.uc.edu/food/dining_centers.html</t>
  </si>
  <si>
    <t>https://ucdirectory.uc.edu/AZ_Index.asp?mode=A&amp;listnumber=10131-050</t>
  </si>
  <si>
    <t>University Dining Svcs</t>
  </si>
  <si>
    <t>513-556-4108</t>
  </si>
  <si>
    <t>https://ucdirectory.uc.edu/AZ_Index.asp?mode=A&amp;listnumber=10131-060</t>
  </si>
  <si>
    <t xml:space="preserve"> MarketPointe at Siddall - University Dining Svcs</t>
  </si>
  <si>
    <t>513-556-2115</t>
  </si>
  <si>
    <t>SIDDALL</t>
  </si>
  <si>
    <t>https://ucdirectory.uc.edu/AZ_Index.asp?mode=A&amp;listnumber=10091-001</t>
  </si>
  <si>
    <t>University Honors Program</t>
  </si>
  <si>
    <t>513-556-6254</t>
  </si>
  <si>
    <t>http://www.uc.edu/honors/</t>
  </si>
  <si>
    <t>honors@uc.edu</t>
  </si>
  <si>
    <t>https://ucdirectory.uc.edu/AZ_Index.asp?mode=A&amp;listnumber=10166-120</t>
  </si>
  <si>
    <t>University Judicial Affairs (Student Conduct)</t>
  </si>
  <si>
    <t>513-556-6814</t>
  </si>
  <si>
    <t>745-D</t>
  </si>
  <si>
    <t>513-556-1458</t>
  </si>
  <si>
    <t>http://www.uc.edu/conduct/</t>
  </si>
  <si>
    <t>Judsaffs@uc.edu</t>
  </si>
  <si>
    <t>https://ucdirectory.uc.edu/AZ_Index.asp?mode=A&amp;listnumber=10000-009</t>
  </si>
  <si>
    <t>University of Cincinnati (Main Number)</t>
  </si>
  <si>
    <t>http://www.uc.edu/</t>
  </si>
  <si>
    <t>https://ucdirectory.uc.edu/AZ_Index.asp?mode=A&amp;listnumber=10088-015</t>
  </si>
  <si>
    <t>Information Desk</t>
  </si>
  <si>
    <t xml:space="preserve"> Langsam Library</t>
  </si>
  <si>
    <t>513-556-1424</t>
  </si>
  <si>
    <t>http://libraries.uc.edu/</t>
  </si>
  <si>
    <t>https://ucdirectory.uc.edu/AZ_Index.asp?mode=A&amp;listnumber=10201-001</t>
  </si>
  <si>
    <t>University Park Apartments</t>
  </si>
  <si>
    <t>513-558-3000</t>
  </si>
  <si>
    <t>****</t>
  </si>
  <si>
    <t>UNIPKAPTN</t>
  </si>
  <si>
    <t>513-558-3379</t>
  </si>
  <si>
    <t>http://www.upacincinnati.com/</t>
  </si>
  <si>
    <t>cincinnati@edrtrust.com</t>
  </si>
  <si>
    <t>https://ucdirectory.uc.edu/AZ_Index.asp?mode=A&amp;listnumber=10136-014</t>
  </si>
  <si>
    <t>Uptown Consortium</t>
  </si>
  <si>
    <t>http://www.uc.edu/af/commdev/uptown.html</t>
  </si>
  <si>
    <t>https://ucdirectory.uc.edu/AZ_Index.asp?mode=A&amp;listnumber=10120-008</t>
  </si>
  <si>
    <t>Upward Bound (CECH)</t>
  </si>
  <si>
    <t>513-556-1625</t>
  </si>
  <si>
    <t>TEACHERS</t>
  </si>
  <si>
    <t>http://www.uc.edu/upwardbound.html</t>
  </si>
  <si>
    <t>https://ucdirectory.uc.edu/AZ_Index.asp?mode=A&amp;listnumber=10169-107</t>
  </si>
  <si>
    <t>Upward Bound (CLER)</t>
  </si>
  <si>
    <t>513-558-7432</t>
  </si>
  <si>
    <t>A190</t>
  </si>
  <si>
    <t>CLERUCEAST1</t>
  </si>
  <si>
    <t>513-732-1534</t>
  </si>
  <si>
    <t>http://www.ucclermont.edu/about/ub.html</t>
  </si>
  <si>
    <t>https://ucdirectory.uc.edu/AZ_Index.asp?mode=A&amp;listnumber=10134-003</t>
  </si>
  <si>
    <t>Urban Morgan Institute for Human Rights (LAW)</t>
  </si>
  <si>
    <t>513-556-0068</t>
  </si>
  <si>
    <t>513-556-2391</t>
  </si>
  <si>
    <t>http://www.law.uc.edu/human-rights</t>
  </si>
  <si>
    <t>https://ucdirectory.uc.edu/AZ_Index.asp?mode=A&amp;listnumber=10190-038</t>
  </si>
  <si>
    <t>Urban Studies (DAAP)</t>
  </si>
  <si>
    <t>513-556-4943</t>
  </si>
  <si>
    <t>513-556-1274</t>
  </si>
  <si>
    <t>http://daap.uc.edu/academics/planning/bs_urban_studies.html</t>
  </si>
  <si>
    <t>https://ucdirectory.uc.edu/AZ_Index.asp?mode=A&amp;listnumber=10062-004</t>
  </si>
  <si>
    <t>Female Pelvic Medicine and Reconstructive Surgery (Urogynecology)(OB/GYN)(MED)</t>
  </si>
  <si>
    <t>513-475-5765</t>
  </si>
  <si>
    <t>513-272-7084</t>
  </si>
  <si>
    <t>http://www.med.uc.edu/obgyn/divisions/FPMRS/about.aspx</t>
  </si>
  <si>
    <t>https://ucdirectory.uc.edu/AZ_Index.asp?mode=A&amp;listnumber=10056-027</t>
  </si>
  <si>
    <t>Urology (Surgery)(MED)</t>
  </si>
  <si>
    <t>513-558-0983</t>
  </si>
  <si>
    <t>513-558-3575</t>
  </si>
  <si>
    <t>http://surgery.uc.edu/Divisions/Urology/Urology%20main.html</t>
  </si>
  <si>
    <t>perri.wright@uc.edu</t>
  </si>
  <si>
    <t>https://ucdirectory.uc.edu/AZ_Index.asp?mode=A&amp;listnumber=10056-026</t>
  </si>
  <si>
    <t>Urology Academic &amp; Residency Program (MED)</t>
  </si>
  <si>
    <t>http://surgery.uc.edu/content/Education/Urology%20Residency.html</t>
  </si>
  <si>
    <t>https://ucdirectory.uc.edu/AZ_Index.asp?mode=A&amp;listnumber=10154-023</t>
  </si>
  <si>
    <t>Utility Garage</t>
  </si>
  <si>
    <t>513-558-8372</t>
  </si>
  <si>
    <t>513-961-0129</t>
  </si>
  <si>
    <t>https://ucdirectory.uc.edu/AZ_Index.asp?mode=A&amp;listnumber=10044-001</t>
  </si>
  <si>
    <t>Utility Systems &amp; Technical Support (Facilities)</t>
  </si>
  <si>
    <t>513-558-1799</t>
  </si>
  <si>
    <t>CENTUTIL</t>
  </si>
  <si>
    <t>513-558-1739</t>
  </si>
  <si>
    <t>http://www.uc.edu/af/utilities.html</t>
  </si>
  <si>
    <t>https://ucdirectory.uc.edu/AZ_Index.asp?mode=A&amp;listnumber=10169-133</t>
  </si>
  <si>
    <t>Tabletop Gaming Association (CLER)</t>
  </si>
  <si>
    <t>https://ucdirectory.uc.edu/AZ_Index.asp?mode=A&amp;listnumber=10131-079</t>
  </si>
  <si>
    <t>Taco Bell</t>
  </si>
  <si>
    <t>513-556-2835</t>
  </si>
  <si>
    <t>Level2</t>
  </si>
  <si>
    <t>https://ucdirectory.uc.edu/AZ_Index.asp?mode=A&amp;listnumber=10004-082</t>
  </si>
  <si>
    <t>Charles Phelps Taft Research Center (A&amp;S)</t>
  </si>
  <si>
    <t>513-556-0675</t>
  </si>
  <si>
    <t>513-558-7136</t>
  </si>
  <si>
    <t>http://www.artsci.uc.edu/taft</t>
  </si>
  <si>
    <t>taftcenter@uc.edu</t>
  </si>
  <si>
    <t>https://ucdirectory.uc.edu/AZ_Index.asp?mode=A&amp;listnumber=10002-033</t>
  </si>
  <si>
    <t>Talent Acquisition (Human Resources)</t>
  </si>
  <si>
    <t>http://www.uc.edu/hr/talent-acquisition.html</t>
  </si>
  <si>
    <t>recruiting@uc.edu</t>
  </si>
  <si>
    <t>https://ucdirectory.uc.edu/AZ_Index.asp?mode=A&amp;listnumber=10105-001</t>
  </si>
  <si>
    <t>Employment</t>
  </si>
  <si>
    <t xml:space="preserve"> Student (Career Development Center)</t>
  </si>
  <si>
    <t>513-556-3471</t>
  </si>
  <si>
    <t>513-556-0650</t>
  </si>
  <si>
    <t>http://www.uc.edu/career/</t>
  </si>
  <si>
    <t>https://ucdirectory.uc.edu/AZ_Index.asp?mode=A&amp;listnumber=10128-001</t>
  </si>
  <si>
    <t>Leather Research Laboratory</t>
  </si>
  <si>
    <t>513-242-6300</t>
  </si>
  <si>
    <t>CENTHILL-C</t>
  </si>
  <si>
    <t>513-242-9797</t>
  </si>
  <si>
    <t>https://ucdirectory.uc.edu/AZ_Index.asp?mode=A&amp;listnumber=10120-310</t>
  </si>
  <si>
    <t>Transition and Access Program (TAP)(CECH)</t>
  </si>
  <si>
    <t>513-556-3600</t>
  </si>
  <si>
    <t>http://cech.uc.edu/education/tap.html</t>
  </si>
  <si>
    <t>https://ucdirectory.uc.edu/AZ_Index.asp?mode=A&amp;listnumber=10155-029</t>
  </si>
  <si>
    <t xml:space="preserve"> Production and Arts Administration - Theatre Arts</t>
  </si>
  <si>
    <t xml:space="preserve"> Division of (TAPAA)(CCM)</t>
  </si>
  <si>
    <t>513-556-5803</t>
  </si>
  <si>
    <t>http://ccm.uc.edu/theatre.html</t>
  </si>
  <si>
    <t>https://ucdirectory.uc.edu/AZ_Index.asp?mode=A&amp;listnumber=10046-021</t>
  </si>
  <si>
    <t>Tax Compliance</t>
  </si>
  <si>
    <t xml:space="preserve"> UC (Finance)</t>
  </si>
  <si>
    <t>513-556-5899</t>
  </si>
  <si>
    <t>513-556-2504</t>
  </si>
  <si>
    <t>https://ucdirectory.uc.edu/AZ_Index.asp?mode=A&amp;listnumber=10166-014</t>
  </si>
  <si>
    <t>Disability Services (Uptown Campus) TTY</t>
  </si>
  <si>
    <t>513-556-3277</t>
  </si>
  <si>
    <t>513-556-1383</t>
  </si>
  <si>
    <t>http://www.uc.edu/aess/disability.html</t>
  </si>
  <si>
    <t>dso@uc.edu</t>
  </si>
  <si>
    <t>https://ucdirectory.uc.edu/AZ_Index.asp?mode=A&amp;listnumber=10120-121</t>
  </si>
  <si>
    <t>TTD</t>
  </si>
  <si>
    <t xml:space="preserve"> Special Education (CECH)</t>
  </si>
  <si>
    <t>https://ucdirectory.uc.edu/AZ_Index.asp?mode=A&amp;listnumber=10120-001</t>
  </si>
  <si>
    <t xml:space="preserve"> Education - COLLEGE</t>
  </si>
  <si>
    <t xml:space="preserve"> Criminal Justice and Human Services (See CECH)</t>
  </si>
  <si>
    <t>513-556-4307</t>
  </si>
  <si>
    <t>(516)556-2483</t>
  </si>
  <si>
    <t>http://cech.uc.edu/</t>
  </si>
  <si>
    <t>https://ucdirectory.uc.edu/AZ_Index.asp?mode=A&amp;listnumber=10127-002</t>
  </si>
  <si>
    <t xml:space="preserve"> The Ctr for (CET&amp;L) - Enhancement of Teaching &amp; Learning</t>
  </si>
  <si>
    <t>513-556-9319</t>
  </si>
  <si>
    <t>513-556-2261</t>
  </si>
  <si>
    <t>http://www.uc.edu/cetl.html</t>
  </si>
  <si>
    <t>cetl@uc.edu</t>
  </si>
  <si>
    <t>https://ucdirectory.uc.edu/AZ_Index.asp?mode=A&amp;listnumber=10045-011</t>
  </si>
  <si>
    <t>Collections and Resources</t>
  </si>
  <si>
    <t xml:space="preserve"> Law Library</t>
  </si>
  <si>
    <t>513-556-0156</t>
  </si>
  <si>
    <t>3rdFl.</t>
  </si>
  <si>
    <t>513-556-6265</t>
  </si>
  <si>
    <t>http://www.law.uc.edu/library/</t>
  </si>
  <si>
    <t>https://ucdirectory.uc.edu/AZ_Index.asp?mode=A&amp;listnumber=10160-009</t>
  </si>
  <si>
    <t>Intellectual Property Office (IPO)</t>
  </si>
  <si>
    <t>513-558-6293</t>
  </si>
  <si>
    <t>513-558-2296</t>
  </si>
  <si>
    <t>http://www.ipo.uc.edu/</t>
  </si>
  <si>
    <t>https://ucdirectory.uc.edu/AZ_Index.asp?mode=A&amp;listnumber=10088-003</t>
  </si>
  <si>
    <t>Electronic Resources</t>
  </si>
  <si>
    <t>513-556-1440</t>
  </si>
  <si>
    <t>https://ucdirectory.uc.edu/AZ_Index.asp?mode=A&amp;listnumber=10169-114</t>
  </si>
  <si>
    <t>Help Desk Technology (CLER)</t>
  </si>
  <si>
    <t>513-732-5216</t>
  </si>
  <si>
    <t>118-A</t>
  </si>
  <si>
    <t>http://www.ucclermont.edu/about/tech_serv.html</t>
  </si>
  <si>
    <t>https://ucdirectory.uc.edu/AZ_Index.asp?mode=A&amp;listnumber=10169-037</t>
  </si>
  <si>
    <t>Technology Services (CLER)</t>
  </si>
  <si>
    <t>513-558-7441</t>
  </si>
  <si>
    <t>9C</t>
  </si>
  <si>
    <t>513-732-5320</t>
  </si>
  <si>
    <t>https://ucdirectory.uc.edu/AZ_Index.asp?mode=A&amp;listnumber=10113-005</t>
  </si>
  <si>
    <t>Teen Learning (Continuing Educ)</t>
  </si>
  <si>
    <t>http://www.uc.edu/ce/honors.html</t>
  </si>
  <si>
    <t>https://ucdirectory.uc.edu/AZ_Index.asp?mode=A&amp;listnumber=10004-008</t>
  </si>
  <si>
    <t>Physics (A&amp;S)</t>
  </si>
  <si>
    <t>https://ucdirectory.uc.edu/AZ_Index.asp?mode=A&amp;listnumber=10134-007</t>
  </si>
  <si>
    <t>Tenant Information Project (LAW)</t>
  </si>
  <si>
    <t>513-556-0053</t>
  </si>
  <si>
    <t>http://www.law.uc.edu/tip</t>
  </si>
  <si>
    <t>https://ucdirectory.uc.edu/AZ_Index.asp?mode=A&amp;listnumber=10148-052</t>
  </si>
  <si>
    <t>Tennis Camp</t>
  </si>
  <si>
    <t>513-556-3396</t>
  </si>
  <si>
    <t>https://ucdirectory.uc.edu/AZ_Index.asp?mode=A&amp;listnumber=10148-032</t>
  </si>
  <si>
    <t>Tennis</t>
  </si>
  <si>
    <t>513-556-0558</t>
  </si>
  <si>
    <t>513-556-2209</t>
  </si>
  <si>
    <t>http://www.gobearcats.com/sports/w-tennis/cinn-w-tennis-body.html</t>
  </si>
  <si>
    <t>https://ucdirectory.uc.edu/AZ_Index.asp?mode=A&amp;listnumber=10169-111</t>
  </si>
  <si>
    <t>Testing Center (CLER)</t>
  </si>
  <si>
    <t>513-732-5219</t>
  </si>
  <si>
    <t>http://www.ucclermont.edu/students/test_center.html</t>
  </si>
  <si>
    <t>Clermont.Assessment@uc.edu</t>
  </si>
  <si>
    <t>https://ucdirectory.uc.edu/AZ_Index.asp?mode=A&amp;listnumber=10166-029</t>
  </si>
  <si>
    <t>Testing Services Department</t>
  </si>
  <si>
    <t>513-556-7173</t>
  </si>
  <si>
    <t>513-556-1064</t>
  </si>
  <si>
    <t>http://www.uc.edu/testingservices/</t>
  </si>
  <si>
    <t>testing@uc.edu</t>
  </si>
  <si>
    <t>https://ucdirectory.uc.edu/AZ_Index.asp?mode=A&amp;listnumber=10166-030</t>
  </si>
  <si>
    <t xml:space="preserve"> Graduate Entrance Exam - Testing Services</t>
  </si>
  <si>
    <t>https://ucdirectory.uc.edu/AZ_Index.asp?mode=A&amp;listnumber=10121-005</t>
  </si>
  <si>
    <t>Emergency Text Messaging (Faculty/Staff)(Nixle)</t>
  </si>
  <si>
    <t>http://www.uc.edu/ucit/phone/emergencytextmsg.html</t>
  </si>
  <si>
    <t>https://ucdirectory.uc.edu/AZ_Index.asp?mode=A&amp;listnumber=10121-004</t>
  </si>
  <si>
    <t>Emergency Text Messaging (Students)(Nixle)</t>
  </si>
  <si>
    <t>http://www.uc.edu/ucit/students/emergency-text-messaging.html</t>
  </si>
  <si>
    <t>https://ucdirectory.uc.edu/AZ_Index.asp?mode=A&amp;listnumber=10131-008</t>
  </si>
  <si>
    <t xml:space="preserve"> Bookstore - Textbooks</t>
  </si>
  <si>
    <t>513-556-1400</t>
  </si>
  <si>
    <t>513-556-5555</t>
  </si>
  <si>
    <t>https://ucdirectory.uc.edu/AZ_Index.asp?mode=A&amp;listnumber=10131-065</t>
  </si>
  <si>
    <t>Cinema Showtimes (Recording)</t>
  </si>
  <si>
    <t>513-556-3456</t>
  </si>
  <si>
    <t>513-556-2572</t>
  </si>
  <si>
    <t>http://www.uc.edu/mainstreet/tuc/things_to_do/cinema.html</t>
  </si>
  <si>
    <t>https://ucdirectory.uc.edu/AZ_Index.asp?mode=A&amp;listnumber=10155-045</t>
  </si>
  <si>
    <t>Theatre Design &amp; Production (CCM)</t>
  </si>
  <si>
    <t>513-556-9440</t>
  </si>
  <si>
    <t>http://ccm.uc.edu/theatre/tdp.html</t>
  </si>
  <si>
    <t>https://ucdirectory.uc.edu/AZ_Index.asp?mode=A&amp;listnumber=10120-103</t>
  </si>
  <si>
    <t>Gen-1 Theme House @ Stratford Heights (CECH)</t>
  </si>
  <si>
    <t>513-556-3619</t>
  </si>
  <si>
    <t>http://www.uc.edu/gen-1-theme-house.html</t>
  </si>
  <si>
    <t>robert.suess@uc.edu</t>
  </si>
  <si>
    <t>https://ucdirectory.uc.edu/AZ_Index.asp?mode=A&amp;listnumber=10154-030</t>
  </si>
  <si>
    <t>Therapeutic Apheresis</t>
  </si>
  <si>
    <t>513-558-1200</t>
  </si>
  <si>
    <t>513-558-1300</t>
  </si>
  <si>
    <t>http://www.hoxworth.org/patient-services/therapeutic-apheresis.html</t>
  </si>
  <si>
    <t>https://ucdirectory.uc.edu/AZ_Index.asp?mode=A&amp;listnumber=10166-126</t>
  </si>
  <si>
    <t>Think About It</t>
  </si>
  <si>
    <t>513-556-3349</t>
  </si>
  <si>
    <t>http://www.uc.edu/titleix/thinkaboutit.html</t>
  </si>
  <si>
    <t>https://ucdirectory.uc.edu/AZ_Index.asp?mode=A&amp;listnumber=10056-016</t>
  </si>
  <si>
    <t>Thoracic Surgery (MED)</t>
  </si>
  <si>
    <t>513-584-1387</t>
  </si>
  <si>
    <t>513-584-1745</t>
  </si>
  <si>
    <t>http://surgery.uc.edu/Divisions/Thoracic/Thoracic%20main.html</t>
  </si>
  <si>
    <t>https://ucdirectory.uc.edu/AZ_Index.asp?mode=A&amp;listnumber=10050-005</t>
  </si>
  <si>
    <t>Threat Assessment</t>
  </si>
  <si>
    <t xml:space="preserve"> Center for (Psychiatry)(MED)</t>
  </si>
  <si>
    <t>513-558-3951</t>
  </si>
  <si>
    <t>513-558-4805</t>
  </si>
  <si>
    <t>https://ucdirectory.uc.edu/AZ_Index.asp?mode=A&amp;listnumber=10148-012</t>
  </si>
  <si>
    <t xml:space="preserve"> Athletics - Tickets</t>
  </si>
  <si>
    <t>513-556-2287</t>
  </si>
  <si>
    <t>http://gobearcats.com/tickets/cinn-tickets.html</t>
  </si>
  <si>
    <t>uc.tickets@uc.edu</t>
  </si>
  <si>
    <t>https://ucdirectory.uc.edu/AZ_Index.asp?mode=A&amp;listnumber=10131-061</t>
  </si>
  <si>
    <t>Cinema (TUC)</t>
  </si>
  <si>
    <t>https://ucdirectory.uc.edu/AZ_Index.asp?mode=A&amp;listnumber=10155-022</t>
  </si>
  <si>
    <t xml:space="preserve"> Colg-Conservatory of Music (CCM) - Tickets</t>
  </si>
  <si>
    <t>513-556-4183</t>
  </si>
  <si>
    <t>3885A</t>
  </si>
  <si>
    <t>513-556-9988</t>
  </si>
  <si>
    <t>http://ccm.uc.edu/boxoffice.html</t>
  </si>
  <si>
    <t>boxoff@uc.edu</t>
  </si>
  <si>
    <t>https://ucdirectory.uc.edu/AZ_Index.asp?mode=A&amp;listnumber=10000-007</t>
  </si>
  <si>
    <t xml:space="preserve"> LifeCenter - Organ Donor Network</t>
  </si>
  <si>
    <t>513-558-5555</t>
  </si>
  <si>
    <t>VERNON</t>
  </si>
  <si>
    <t>http://www.lifepassiton.org</t>
  </si>
  <si>
    <t>info@.lifepassiton.org</t>
  </si>
  <si>
    <t>https://ucdirectory.uc.edu/AZ_Index.asp?mode=A&amp;listnumber=10165-009</t>
  </si>
  <si>
    <t>Transfer &amp; Lifelong Learning Center (TLLC)(Admissions)</t>
  </si>
  <si>
    <t>513-556-2247</t>
  </si>
  <si>
    <t>http://admissions.uc.edu/transfer.html</t>
  </si>
  <si>
    <t>Transfer@UC.Edu</t>
  </si>
  <si>
    <t>https://ucdirectory.uc.edu/AZ_Index.asp?mode=A&amp;listnumber=10018-002</t>
  </si>
  <si>
    <t xml:space="preserve"> Alumni Center( - Toll Free</t>
  </si>
  <si>
    <t>http://www.uc.edu/alumni.html</t>
  </si>
  <si>
    <t>https://ucdirectory.uc.edu/AZ_Index.asp?mode=A&amp;listnumber=10136-006</t>
  </si>
  <si>
    <t>Anonymous Reporting Hotline (Internal Audit)(Toll Free Number)(</t>
  </si>
  <si>
    <t>http://www.uc.edu/af/instcompliance.html</t>
  </si>
  <si>
    <t>https://ucdirectory.uc.edu/AZ_Index.asp?mode=A&amp;listnumber=10023-002</t>
  </si>
  <si>
    <t xml:space="preserve"> Army (Toll Free Number)( - ROTC</t>
  </si>
  <si>
    <t>1100P</t>
  </si>
  <si>
    <t>http://www.uc.edu/armyrotc/</t>
  </si>
  <si>
    <t>armyrotc@uc.edu</t>
  </si>
  <si>
    <t>https://ucdirectory.uc.edu/AZ_Index.asp?mode=A&amp;listnumber=10154-020</t>
  </si>
  <si>
    <t>Hoxworth</t>
  </si>
  <si>
    <t>https://ucdirectory.uc.edu/AZ_Index.asp?mode=A&amp;listnumber=10154-021</t>
  </si>
  <si>
    <t>Hoxworth Blood Center</t>
  </si>
  <si>
    <t>https://ucdirectory.uc.edu/AZ_Index.asp?mode=A&amp;listnumber=10148-031</t>
  </si>
  <si>
    <t>Track and Field</t>
  </si>
  <si>
    <t>513-556-0562</t>
  </si>
  <si>
    <t>http://gobearcats.com/sports/c-track/cinn-c-track-body.html</t>
  </si>
  <si>
    <t>https://ucdirectory.uc.edu/AZ_Index.asp?mode=A&amp;listnumber=10148-053</t>
  </si>
  <si>
    <t>Track Camp</t>
  </si>
  <si>
    <t>http://www.gobearcats.com/sports/c-track/spec-rel/track_camps.html</t>
  </si>
  <si>
    <t>https://ucdirectory.uc.edu/AZ_Index.asp?mode=A&amp;listnumber=10148-056</t>
  </si>
  <si>
    <t>Track</t>
  </si>
  <si>
    <t xml:space="preserve"> Women's</t>
  </si>
  <si>
    <t>513-556-1507</t>
  </si>
  <si>
    <t>60WCHARL</t>
  </si>
  <si>
    <t>https://ucdirectory.uc.edu/AZ_Index.asp?mode=A&amp;listnumber=10131-235</t>
  </si>
  <si>
    <t>Trademarks and Licensing</t>
  </si>
  <si>
    <t>513-556-5072</t>
  </si>
  <si>
    <t>200E</t>
  </si>
  <si>
    <t>http://www.uc.edu/licensing/</t>
  </si>
  <si>
    <t>martin.ludwig@uc.edu</t>
  </si>
  <si>
    <t>https://ucdirectory.uc.edu/AZ_Index.asp?mode=A&amp;listnumber=10002-019</t>
  </si>
  <si>
    <t>Training (Human Resources)</t>
  </si>
  <si>
    <t>http://www.uc.edu/hr/training.html</t>
  </si>
  <si>
    <t>https://ucdirectory.uc.edu/AZ_Index.asp?mode=A&amp;listnumber=10148-018</t>
  </si>
  <si>
    <t>Sports Medicine</t>
  </si>
  <si>
    <t>513-556-4352</t>
  </si>
  <si>
    <t>513-556-0691</t>
  </si>
  <si>
    <t>http://gobearcats.com/school-bio/uc-athletic-training-main.html</t>
  </si>
  <si>
    <t>https://ucdirectory.uc.edu/AZ_Index.asp?mode=A&amp;listnumber=10006-007</t>
  </si>
  <si>
    <t>Transcripts (Recording)</t>
  </si>
  <si>
    <t>513-556-9912</t>
  </si>
  <si>
    <t>http://www.uc.edu/registrar/</t>
  </si>
  <si>
    <t>https://ucdirectory.uc.edu/AZ_Index.asp?mode=A&amp;listnumber=10006-006</t>
  </si>
  <si>
    <t>Student Records</t>
  </si>
  <si>
    <t xml:space="preserve"> Registrar - One Stop Student Service Center</t>
  </si>
  <si>
    <t>513-556-8000</t>
  </si>
  <si>
    <t>https://ucdirectory.uc.edu/AZ_Index.asp?mode=A&amp;listnumber=10116-005</t>
  </si>
  <si>
    <t>Transfer Students (CEAS)</t>
  </si>
  <si>
    <t>513-556-3465</t>
  </si>
  <si>
    <t>BALDWIN</t>
  </si>
  <si>
    <t>513-556-5007</t>
  </si>
  <si>
    <t>http://www.ceas.uc.edu/future_students/Admissions/transfer.html</t>
  </si>
  <si>
    <t>https://ucdirectory.uc.edu/AZ_Index.asp?mode=A&amp;listnumber=10132-015</t>
  </si>
  <si>
    <t>Transfusion and Transplant Sciences (CAHS)</t>
  </si>
  <si>
    <t>513-558-1271</t>
  </si>
  <si>
    <t>FRENCH-EAST</t>
  </si>
  <si>
    <t>https://ucdirectory.uc.edu/AZ_Index.asp?mode=A&amp;listnumber=10154-027</t>
  </si>
  <si>
    <t>Transfusion Services</t>
  </si>
  <si>
    <t>513-636-4508</t>
  </si>
  <si>
    <t>CHMC</t>
  </si>
  <si>
    <t>513-636-8851</t>
  </si>
  <si>
    <t>http://www.hoxworth.org/patient-services/transfusion.html</t>
  </si>
  <si>
    <t>https://ucdirectory.uc.edu/AZ_Index.asp?mode=A&amp;listnumber=10056-003</t>
  </si>
  <si>
    <t>Transplant Surgery (MED)</t>
  </si>
  <si>
    <t>513-558-6001</t>
  </si>
  <si>
    <t>513-558-7040</t>
  </si>
  <si>
    <t>http://surgery.uc.edu/Divisions/Transplantation/Transplantation%20Main.html</t>
  </si>
  <si>
    <t>https://ucdirectory.uc.edu/AZ_Index.asp?mode=A&amp;listnumber=10154-013</t>
  </si>
  <si>
    <t>Transplantation Immunology</t>
  </si>
  <si>
    <t>513-558-1500</t>
  </si>
  <si>
    <t>513-558-1522</t>
  </si>
  <si>
    <t>http://www.hoxworth.org/lab-services/transplantation.html</t>
  </si>
  <si>
    <t>https://ucdirectory.uc.edu/AZ_Index.asp?mode=A&amp;listnumber=10056-017</t>
  </si>
  <si>
    <t>Trauma and Critical Care (Surgery)(MED)</t>
  </si>
  <si>
    <t>513-558-5661</t>
  </si>
  <si>
    <t>SRU</t>
  </si>
  <si>
    <t>513-558-3136</t>
  </si>
  <si>
    <t>http://surgery.uc.edu/Divisions/Trauma/trauma%20main.html</t>
  </si>
  <si>
    <t>https://ucdirectory.uc.edu/AZ_Index.asp?mode=A&amp;listnumber=10046-009</t>
  </si>
  <si>
    <t>Travel &amp; Direct Payments (Accounts Payable)</t>
  </si>
  <si>
    <t>513-556-6746</t>
  </si>
  <si>
    <t>513-556-3000</t>
  </si>
  <si>
    <t>http://www.uc.edu/af/controller/acctpayable.html</t>
  </si>
  <si>
    <t>https://ucdirectory.uc.edu/AZ_Index.asp?mode=A&amp;listnumber=10046-002</t>
  </si>
  <si>
    <t>Treasurer</t>
  </si>
  <si>
    <t xml:space="preserve"> Office of the</t>
  </si>
  <si>
    <t>513-556-4510</t>
  </si>
  <si>
    <t>http://www.uc.edu/af/treasurer.html</t>
  </si>
  <si>
    <t>https://ucdirectory.uc.edu/AZ_Index.asp?mode=A&amp;listnumber=10116-085</t>
  </si>
  <si>
    <t>Student Tribunal (CEAS)</t>
  </si>
  <si>
    <t>513-556-5439</t>
  </si>
  <si>
    <t>513-556-0757</t>
  </si>
  <si>
    <t>http://tribunal.uc.edu/</t>
  </si>
  <si>
    <t>https://ucdirectory.uc.edu/AZ_Index.asp?mode=A&amp;listnumber=10169-051</t>
  </si>
  <si>
    <t>Student Tribunal (CLER)</t>
  </si>
  <si>
    <t>https://ucdirectory.uc.edu/AZ_Index.asp?mode=A&amp;listnumber=10147-001</t>
  </si>
  <si>
    <t>Board of Trustees</t>
  </si>
  <si>
    <t>http://www.uc.edu/trustees/</t>
  </si>
  <si>
    <t>board.trustees@uc.edu</t>
  </si>
  <si>
    <t>https://ucdirectory.uc.edu/AZ_Index.asp?mode=A&amp;listnumber=10131-039</t>
  </si>
  <si>
    <t>Bearcat Card</t>
  </si>
  <si>
    <t>513-556-2000</t>
  </si>
  <si>
    <t>http://www.uc.edu/bearcatcard/</t>
  </si>
  <si>
    <t>bearcatcard@uc.edu</t>
  </si>
  <si>
    <t>https://ucdirectory.uc.edu/AZ_Index.asp?mode=A&amp;listnumber=10131-012</t>
  </si>
  <si>
    <t xml:space="preserve"> Information - Bookstore</t>
  </si>
  <si>
    <t>513-556-1700</t>
  </si>
  <si>
    <t>https://ucdirectory.uc.edu/AZ_Index.asp?mode=A&amp;listnumber=10131-024</t>
  </si>
  <si>
    <t>Burger King</t>
  </si>
  <si>
    <t>513-556-2522</t>
  </si>
  <si>
    <t>https://ucdirectory.uc.edu/AZ_Index.asp?mode=A&amp;listnumber=10131-003</t>
  </si>
  <si>
    <t>Catskeller (TUC)</t>
  </si>
  <si>
    <t>513-556-9358</t>
  </si>
  <si>
    <t>http://www.uc.edu/catskeller</t>
  </si>
  <si>
    <t>https://ucdirectory.uc.edu/AZ_Index.asp?mode=A&amp;listnumber=10131-023</t>
  </si>
  <si>
    <t xml:space="preserve"> Classic Fare (TUC) - Catering</t>
  </si>
  <si>
    <t>513-556-3135</t>
  </si>
  <si>
    <t>513-556-5255</t>
  </si>
  <si>
    <t>http://www.uc.edu/food/catering.html</t>
  </si>
  <si>
    <t>classicfareuc@aramark.com</t>
  </si>
  <si>
    <t>https://ucdirectory.uc.edu/AZ_Index.asp?mode=A&amp;listnumber=10131-077</t>
  </si>
  <si>
    <t xml:space="preserve"> ExpressMart - MainStreet</t>
  </si>
  <si>
    <t>513-556-2103</t>
  </si>
  <si>
    <t>https://ucdirectory.uc.edu/AZ_Index.asp?mode=A&amp;listnumber=10131-062</t>
  </si>
  <si>
    <t xml:space="preserve"> TUC - Food Court</t>
  </si>
  <si>
    <t>https://ucdirectory.uc.edu/AZ_Index.asp?mode=A&amp;listnumber=10131-040</t>
  </si>
  <si>
    <t>Greens to Go</t>
  </si>
  <si>
    <t>513-556-0436</t>
  </si>
  <si>
    <t>https://ucdirectory.uc.edu/AZ_Index.asp?mode=A&amp;listnumber=10131-066</t>
  </si>
  <si>
    <t>MainStreet</t>
  </si>
  <si>
    <t>http://www.uc.edu/mainstreet</t>
  </si>
  <si>
    <t>https://ucdirectory.uc.edu/AZ_Index.asp?mode=A&amp;listnumber=10131-078</t>
  </si>
  <si>
    <t>Papa John's Pizza</t>
  </si>
  <si>
    <t>513-556-0473</t>
  </si>
  <si>
    <t>https://ucdirectory.uc.edu/AZ_Index.asp?mode=A&amp;listnumber=10131-303</t>
  </si>
  <si>
    <t>PNC Bank (TUC)</t>
  </si>
  <si>
    <t>513-569-4190</t>
  </si>
  <si>
    <t>http://www.uc.edu/mainstreet/pnc_branch_hours.html</t>
  </si>
  <si>
    <t>https://ucdirectory.uc.edu/AZ_Index.asp?mode=A&amp;listnumber=10131-021</t>
  </si>
  <si>
    <t>Quick Mick's Cafe</t>
  </si>
  <si>
    <t>https://ucdirectory.uc.edu/AZ_Index.asp?mode=A&amp;listnumber=10000-029</t>
  </si>
  <si>
    <t>https://ucdirectory.uc.edu/AZ_Index.asp?mode=A&amp;listnumber=10002-015</t>
  </si>
  <si>
    <t xml:space="preserve"> Human Resources - Tuition Remission</t>
  </si>
  <si>
    <t>http://www.uc.edu/hr/benefits/tuition_remission.html</t>
  </si>
  <si>
    <t>https://ucdirectory.uc.edu/AZ_Index.asp?mode=A&amp;listnumber=10131-232</t>
  </si>
  <si>
    <t>Turner Hall (Residence Hall)</t>
  </si>
  <si>
    <t>513-556-3925</t>
  </si>
  <si>
    <t>513-861-6816</t>
  </si>
  <si>
    <t>http://www.uc.edu/uchousing/residence_halls/turner.html</t>
  </si>
  <si>
    <t>UCHousing@uc.edu</t>
  </si>
  <si>
    <t>https://ucdirectory.uc.edu/AZ_Index.asp?mode=A&amp;listnumber=10169-087</t>
  </si>
  <si>
    <t>S.H.O.C.K.</t>
  </si>
  <si>
    <t xml:space="preserve"> Clermont</t>
  </si>
  <si>
    <t>http://www.clc.uc.edu/</t>
  </si>
  <si>
    <t>https://ucdirectory.uc.edu/AZ_Index.asp?mode=A&amp;listnumber=10042-002</t>
  </si>
  <si>
    <t>Student Activities Board (SAB)(SALD)</t>
  </si>
  <si>
    <t>513-556-6103</t>
  </si>
  <si>
    <t>http://www.uc.edu/sald/</t>
  </si>
  <si>
    <t>sab@mail.uc.edu</t>
  </si>
  <si>
    <t>https://ucdirectory.uc.edu/AZ_Index.asp?mode=A&amp;listnumber=10169-140</t>
  </si>
  <si>
    <t>Sacred Journeys (CLER)</t>
  </si>
  <si>
    <t>https://ucdirectory.uc.edu/AZ_Index.asp?mode=A&amp;listnumber=10166-031</t>
  </si>
  <si>
    <t>Student Advisory Committee on University Budget (SACUB)</t>
  </si>
  <si>
    <t>513-556-6049</t>
  </si>
  <si>
    <t>513-556-6727</t>
  </si>
  <si>
    <t>http://www.uc.edu/sacub.html</t>
  </si>
  <si>
    <t>https://ucdirectory.uc.edu/AZ_Index.asp?mode=A&amp;listnumber=10067-001</t>
  </si>
  <si>
    <t>Public Safety</t>
  </si>
  <si>
    <t>513-556-4900</t>
  </si>
  <si>
    <t>513-556-4940</t>
  </si>
  <si>
    <t>http://www.uc.edu/publicsafety.html</t>
  </si>
  <si>
    <t>publicsafety@uc.edu</t>
  </si>
  <si>
    <t>https://ucdirectory.uc.edu/AZ_Index.asp?mode=A&amp;listnumber=10042-001</t>
  </si>
  <si>
    <t>Student Activities &amp; Leadership Development (SALD)</t>
  </si>
  <si>
    <t>513-556-6115</t>
  </si>
  <si>
    <t>513-556-6077</t>
  </si>
  <si>
    <t>student.activities@uc.edu</t>
  </si>
  <si>
    <t>https://ucdirectory.uc.edu/AZ_Index.asp?mode=A&amp;listnumber=10042-009</t>
  </si>
  <si>
    <t>Club Sports (SALD)</t>
  </si>
  <si>
    <t>http://www.uc.edu/sald/club_sports.html</t>
  </si>
  <si>
    <t>https://ucdirectory.uc.edu/AZ_Index.asp?mode=A&amp;listnumber=10042-008</t>
  </si>
  <si>
    <t>Fraternity &amp; Sorority Life (SALD)</t>
  </si>
  <si>
    <t>513-556-0896</t>
  </si>
  <si>
    <t>http://www.uc.edu/greeklife.html</t>
  </si>
  <si>
    <t>https://ucdirectory.uc.edu/AZ_Index.asp?mode=A&amp;listnumber=10042-010</t>
  </si>
  <si>
    <t>Leadership Development (SALD)</t>
  </si>
  <si>
    <t>(515)556-6077</t>
  </si>
  <si>
    <t>http://www.uc.edu/sald/leadership.html</t>
  </si>
  <si>
    <t>https://ucdirectory.uc.edu/AZ_Index.asp?mode=A&amp;listnumber=10042-006</t>
  </si>
  <si>
    <t>PAC (Programs &amp; Activities Council)(SALD)</t>
  </si>
  <si>
    <t>513-556-6102</t>
  </si>
  <si>
    <t>http://www.uc.edu/groups/pac/</t>
  </si>
  <si>
    <t>pac.cincinnati@gmail.com</t>
  </si>
  <si>
    <t>https://ucdirectory.uc.edu/AZ_Index.asp?mode=A&amp;listnumber=10042-005</t>
  </si>
  <si>
    <t>Racial Awareness Program (RAPP)(SALD)</t>
  </si>
  <si>
    <t>513-556-5251</t>
  </si>
  <si>
    <t>http://www.uc.edu/sald/rapp.html</t>
  </si>
  <si>
    <t>https://ucdirectory.uc.edu/AZ_Index.asp?mode=A&amp;listnumber=10042-004</t>
  </si>
  <si>
    <t>Student Government (SALD)</t>
  </si>
  <si>
    <t>513-556-6107</t>
  </si>
  <si>
    <t>http://sites.ucfilespace.uc.edu/sg/</t>
  </si>
  <si>
    <t>https://ucdirectory.uc.edu/AZ_Index.asp?mode=A&amp;listnumber=10042-011</t>
  </si>
  <si>
    <t>Student Organizations (SALD)</t>
  </si>
  <si>
    <t>https://webapps2.uc.edu/sald/orglisting.aspx</t>
  </si>
  <si>
    <t>https://ucdirectory.uc.edu/AZ_Index.asp?mode=A&amp;listnumber=10060-017</t>
  </si>
  <si>
    <t>Satellite Copy Service</t>
  </si>
  <si>
    <t>513-556-3218</t>
  </si>
  <si>
    <t>513-556-3434</t>
  </si>
  <si>
    <t>http://healthnews.uc.edu/communications/</t>
  </si>
  <si>
    <t>walter.connolly@uc.edu</t>
  </si>
  <si>
    <t>https://ucdirectory.uc.edu/AZ_Index.asp?mode=A&amp;listnumber=10134-005</t>
  </si>
  <si>
    <t>Student Bar Association (SBA)(LAW)</t>
  </si>
  <si>
    <t>513-556-6805</t>
  </si>
  <si>
    <t>117-E</t>
  </si>
  <si>
    <t>http://www.law.uc.edu/current-students/student-orgs/student-bar-association</t>
  </si>
  <si>
    <t>https://ucdirectory.uc.edu/AZ_Index.asp?mode=A&amp;listnumber=10155-066</t>
  </si>
  <si>
    <t>Scheduling Services (CCM)</t>
  </si>
  <si>
    <t>513-556-9430</t>
  </si>
  <si>
    <t>3820-C</t>
  </si>
  <si>
    <t>http://ccm.uc.edu/resources/students/scheduling.html</t>
  </si>
  <si>
    <t>https://ucdirectory.uc.edu/AZ_Index.asp?mode=A&amp;listnumber=10006-003</t>
  </si>
  <si>
    <t>Classroom Scheduling (Registrar)</t>
  </si>
  <si>
    <t>513-556-6500</t>
  </si>
  <si>
    <t>513-556-3838</t>
  </si>
  <si>
    <t>https://ucdirectory.uc.edu/AZ_Index.asp?mode=A&amp;listnumber=10050-033</t>
  </si>
  <si>
    <t>Schizophrenia Research Program (Psychiatry)(MED)</t>
  </si>
  <si>
    <t>http://www.psychiatry.uc.edu/research/clinical/schizophrenia.aspx</t>
  </si>
  <si>
    <t>https://ucdirectory.uc.edu/AZ_Index.asp?mode=A&amp;listnumber=10088-026</t>
  </si>
  <si>
    <t xml:space="preserve"> DAAP (Design - Library</t>
  </si>
  <si>
    <t>513-556-1335</t>
  </si>
  <si>
    <t>http://www.libraries.uc.edu/daap</t>
  </si>
  <si>
    <t>https://ucdirectory.uc.edu/AZ_Index.asp?mode=A&amp;listnumber=10131-233</t>
  </si>
  <si>
    <t>Schneider Hall (Residence Hall)</t>
  </si>
  <si>
    <t>SCHNEIDR</t>
  </si>
  <si>
    <t>http://www.uc.edu/uchousing/residence_halls/schneider.html</t>
  </si>
  <si>
    <t>https://ucdirectory.uc.edu/AZ_Index.asp?mode=A&amp;listnumber=10166-015</t>
  </si>
  <si>
    <t>McNair Post Bacc Achievement Prgm</t>
  </si>
  <si>
    <t>513-556-2723</t>
  </si>
  <si>
    <t>http://www.uc.edu/mcnair/</t>
  </si>
  <si>
    <t>https://ucdirectory.uc.edu/AZ_Index.asp?mode=A&amp;listnumber=10165-017</t>
  </si>
  <si>
    <t>Financial Aid/One Stop</t>
  </si>
  <si>
    <t xml:space="preserve"> Freshman &amp; New Incoming Students Only</t>
  </si>
  <si>
    <t>513-556-2420</t>
  </si>
  <si>
    <t>513-556-2253</t>
  </si>
  <si>
    <t>https://ucdirectory.uc.edu/AZ_Index.asp?mode=A&amp;listnumber=10004-002</t>
  </si>
  <si>
    <t>Neff Scholarship (A&amp;S)</t>
  </si>
  <si>
    <t>513-556-5870</t>
  </si>
  <si>
    <t>513-556-0142</t>
  </si>
  <si>
    <t>marilyn.kershaw@uc.edu</t>
  </si>
  <si>
    <t>https://ucdirectory.uc.edu/AZ_Index.asp?mode=A&amp;listnumber=10112-001</t>
  </si>
  <si>
    <t>Air Force (ROTC)</t>
  </si>
  <si>
    <t>513-556-2237</t>
  </si>
  <si>
    <t>513-556-2208</t>
  </si>
  <si>
    <t>http://www.uc.edu/afrotc.html</t>
  </si>
  <si>
    <t>clayton.izumi@uc.edu</t>
  </si>
  <si>
    <t>https://ucdirectory.uc.edu/AZ_Index.asp?mode=A&amp;listnumber=10127-018</t>
  </si>
  <si>
    <t>Choose Ohio First Scholarship Program (COFSP)</t>
  </si>
  <si>
    <t>http://www.uc.edu/provost/about-us/profile/undergraduate-affairs/choose-ohio-first.html</t>
  </si>
  <si>
    <t>james.gaffney@uc.edu</t>
  </si>
  <si>
    <t>https://ucdirectory.uc.edu/AZ_Index.asp?mode=A&amp;listnumber=10018-006</t>
  </si>
  <si>
    <t xml:space="preserve"> Alumin - Christos P. Demakes Legacy Scholarship</t>
  </si>
  <si>
    <t>https://ucdirectory.uc.edu/AZ_Index.asp?mode=A&amp;listnumber=10166-019</t>
  </si>
  <si>
    <t>Cincinnati Pride Grant (CPG)(AESS)</t>
  </si>
  <si>
    <t>513-556-3324</t>
  </si>
  <si>
    <t>Bldg9</t>
  </si>
  <si>
    <t>STRATFORDHTS</t>
  </si>
  <si>
    <t>http://www.uc.edu/aess/lac/grant.html</t>
  </si>
  <si>
    <t>suzette.combs@uc.edu</t>
  </si>
  <si>
    <t>https://ucdirectory.uc.edu/AZ_Index.asp?mode=A&amp;listnumber=10165-010</t>
  </si>
  <si>
    <t>Cincinnatus Scholarships</t>
  </si>
  <si>
    <t>http://www.financialaid.uc.edu/cincinnatus.html</t>
  </si>
  <si>
    <t>https://ucdirectory.uc.edu/AZ_Index.asp?mode=A&amp;listnumber=10165-011</t>
  </si>
  <si>
    <t>Financial Aid (Also See One Stop)</t>
  </si>
  <si>
    <t>http://financialaid.uc.edu/</t>
  </si>
  <si>
    <t>https://ucdirectory.uc.edu/AZ_Index.asp?mode=A&amp;listnumber=10018-004</t>
  </si>
  <si>
    <t xml:space="preserve"> Alumni - Kacher-Bloom Memorial Scholarship</t>
  </si>
  <si>
    <t>513-556-4405</t>
  </si>
  <si>
    <t>https://ucdirectory.uc.edu/AZ_Index.asp?mode=A&amp;listnumber=10004-009</t>
  </si>
  <si>
    <t xml:space="preserve"> Scholarships - A&amp;S</t>
  </si>
  <si>
    <t xml:space="preserve"> Mathematical Sciences</t>
  </si>
  <si>
    <t>513-556-4053</t>
  </si>
  <si>
    <t>513-556-3417</t>
  </si>
  <si>
    <t>http://www.artsci.uc.edu/departments/math.html</t>
  </si>
  <si>
    <t>https://ucdirectory.uc.edu/AZ_Index.asp?mode=A&amp;listnumber=10018-007</t>
  </si>
  <si>
    <t xml:space="preserve"> Alumin - Regional Alumni Network Scholarship</t>
  </si>
  <si>
    <t>https://ucdirectory.uc.edu/AZ_Index.asp?mode=A&amp;listnumber=10165-002</t>
  </si>
  <si>
    <t>Scholarships</t>
  </si>
  <si>
    <t xml:space="preserve"> Search (Financial Aid/One Stop) (Enrollment Mgmt)</t>
  </si>
  <si>
    <t>https://ucdirectory.uc.edu/AZ_Index.asp?mode=A&amp;listnumber=10190-025</t>
  </si>
  <si>
    <t>School of Architecture &amp; Interior Design (DAAP)</t>
  </si>
  <si>
    <t>513-556-6426</t>
  </si>
  <si>
    <t>http://daap.uc.edu/academics/said.html</t>
  </si>
  <si>
    <t>https://ucdirectory.uc.edu/AZ_Index.asp?mode=A&amp;listnumber=10190-016</t>
  </si>
  <si>
    <t>Art</t>
  </si>
  <si>
    <t xml:space="preserve"> School of (DAAP)</t>
  </si>
  <si>
    <t>513-556-2962</t>
  </si>
  <si>
    <t>http://daap.uc.edu/academics/art.html</t>
  </si>
  <si>
    <t>https://ucdirectory.uc.edu/AZ_Index.asp?mode=A&amp;listnumber=10190-024</t>
  </si>
  <si>
    <t>School of Art (Graduate)(DAAP)</t>
  </si>
  <si>
    <t>513-556-2887</t>
  </si>
  <si>
    <t>https://ucdirectory.uc.edu/AZ_Index.asp?mode=A&amp;listnumber=10190-052</t>
  </si>
  <si>
    <t>School of Design (DAAP)</t>
  </si>
  <si>
    <t>513-556-4298</t>
  </si>
  <si>
    <t>http://daap.uc.edu/academics/design.html</t>
  </si>
  <si>
    <t>https://ucdirectory.uc.edu/AZ_Index.asp?mode=A&amp;listnumber=10190-033</t>
  </si>
  <si>
    <t>School of Design (Graduate)(DAAP)</t>
  </si>
  <si>
    <t>http://daap.uc.edu/admissions/graduate.html</t>
  </si>
  <si>
    <t>https://ucdirectory.uc.edu/AZ_Index.asp?mode=A&amp;listnumber=10120-101</t>
  </si>
  <si>
    <t>School of Education (CECH)</t>
  </si>
  <si>
    <t>513-556-1001</t>
  </si>
  <si>
    <t>http://cech.uc.edu/education.html</t>
  </si>
  <si>
    <t>https://ucdirectory.uc.edu/AZ_Index.asp?mode=A&amp;listnumber=10120-139</t>
  </si>
  <si>
    <t>Information Technology Program (CECH)</t>
  </si>
  <si>
    <t>513-556-2336</t>
  </si>
  <si>
    <t>http://cech.uc.edu/it.html</t>
  </si>
  <si>
    <t>https://ucdirectory.uc.edu/AZ_Index.asp?mode=A&amp;listnumber=10130-001</t>
  </si>
  <si>
    <t xml:space="preserve"> Nursing - COLLEGE</t>
  </si>
  <si>
    <t xml:space="preserve"> Colg of (See CoN)</t>
  </si>
  <si>
    <t>513-558-5500</t>
  </si>
  <si>
    <t>PROCTER</t>
  </si>
  <si>
    <t>513-558-7523</t>
  </si>
  <si>
    <t>http://nursing.uc.edu/</t>
  </si>
  <si>
    <t>https://ucdirectory.uc.edu/AZ_Index.asp?mode=A&amp;listnumber=10190-039</t>
  </si>
  <si>
    <t>School of Planning (DAAP)</t>
  </si>
  <si>
    <t>http://daap.uc.edu/academics/planning.html</t>
  </si>
  <si>
    <t>https://ucdirectory.uc.edu/AZ_Index.asp?mode=A&amp;listnumber=10190-040</t>
  </si>
  <si>
    <t>School of Planning (Graduate)(DAAP)</t>
  </si>
  <si>
    <t>https://ucdirectory.uc.edu/AZ_Index.asp?mode=A&amp;listnumber=10132-018</t>
  </si>
  <si>
    <t>School of Social Work (CAHS)</t>
  </si>
  <si>
    <t>513-556-4615</t>
  </si>
  <si>
    <t>513-556-2077</t>
  </si>
  <si>
    <t>http://cahs.uc.edu/departments/socialwork/general/about.aspx</t>
  </si>
  <si>
    <t>https://ucdirectory.uc.edu/AZ_Index.asp?mode=A&amp;listnumber=10120-111</t>
  </si>
  <si>
    <t>School Psychology Program (CECH)</t>
  </si>
  <si>
    <t>513-556-3335</t>
  </si>
  <si>
    <t>513-556-3898</t>
  </si>
  <si>
    <t>http://cech.uc.edu/programs/school_psychology.html</t>
  </si>
  <si>
    <t>https://ucdirectory.uc.edu/AZ_Index.asp?mode=A&amp;listnumber=10169-044</t>
  </si>
  <si>
    <t>Science &amp; Health (CLER)</t>
  </si>
  <si>
    <t>513-732-5339</t>
  </si>
  <si>
    <t>112-D</t>
  </si>
  <si>
    <t>513-732-1525</t>
  </si>
  <si>
    <t>http://www.ucclermont.edu/academics/Science_health_Department.html</t>
  </si>
  <si>
    <t>https://ucdirectory.uc.edu/AZ_Index.asp?mode=A&amp;listnumber=10127-009</t>
  </si>
  <si>
    <t>Science and Engineering Expo/Science Fair</t>
  </si>
  <si>
    <t>513-556-9311</t>
  </si>
  <si>
    <t>310A</t>
  </si>
  <si>
    <t>http://research.uc.edu/sciencefair/home.aspx</t>
  </si>
  <si>
    <t>ucseniorfair@uc.edu</t>
  </si>
  <si>
    <t>https://ucdirectory.uc.edu/AZ_Index.asp?mode=A&amp;listnumber=10190-021</t>
  </si>
  <si>
    <t>Sculpture (DAAP)</t>
  </si>
  <si>
    <t>https://ucdirectory.uc.edu/AZ_Index.asp?mode=A&amp;listnumber=10190-005</t>
  </si>
  <si>
    <t>Sculpture Studio (Graduate) (DAAP)</t>
  </si>
  <si>
    <t>513-556-0236</t>
  </si>
  <si>
    <t>https://ucdirectory.uc.edu/AZ_Index.asp?mode=A&amp;listnumber=10116-108</t>
  </si>
  <si>
    <t>Structural Dynamics Research Lab (SDRL)(CEAS)</t>
  </si>
  <si>
    <t>513-556-2725</t>
  </si>
  <si>
    <t>584-B</t>
  </si>
  <si>
    <t>513-556-3390</t>
  </si>
  <si>
    <t>http://sdrl.uc.edu/</t>
  </si>
  <si>
    <t>sdrl@uc.edu</t>
  </si>
  <si>
    <t>https://ucdirectory.uc.edu/AZ_Index.asp?mode=A&amp;listnumber=10120-126</t>
  </si>
  <si>
    <t>Center for English as a Second Language (CESL)(CECH)</t>
  </si>
  <si>
    <t>513-556-3590</t>
  </si>
  <si>
    <t>513-556-2483</t>
  </si>
  <si>
    <t>http://cech.uc.edu/centers/cesl.html</t>
  </si>
  <si>
    <t>https://ucdirectory.uc.edu/AZ_Index.asp?mode=A&amp;listnumber=10120-113</t>
  </si>
  <si>
    <t>Secondary Education (CECH)</t>
  </si>
  <si>
    <t>http://cech.uc.edu/programs/secondary_education.html</t>
  </si>
  <si>
    <t>https://ucdirectory.uc.edu/AZ_Index.asp?mode=A&amp;listnumber=10067-003</t>
  </si>
  <si>
    <t>Security (Public Safety)</t>
  </si>
  <si>
    <t>513-556-4910</t>
  </si>
  <si>
    <t>https://ucdirectory.uc.edu/AZ_Index.asp?mode=A&amp;listnumber=10133-002</t>
  </si>
  <si>
    <t>Faculty Senate</t>
  </si>
  <si>
    <t>513-556-0127</t>
  </si>
  <si>
    <t>3120-G</t>
  </si>
  <si>
    <t>http://www.uc.edu/facultysenate/</t>
  </si>
  <si>
    <t>tracy.herrmann@uc.edu</t>
  </si>
  <si>
    <t>https://ucdirectory.uc.edu/AZ_Index.asp?mode=A&amp;listnumber=10076-007</t>
  </si>
  <si>
    <t>Center for Service-Learning &amp; Civic Engagement (Professional Practice)</t>
  </si>
  <si>
    <t>513-556-1533</t>
  </si>
  <si>
    <t>8thFl</t>
  </si>
  <si>
    <t>513-556-5061</t>
  </si>
  <si>
    <t>http://www.uc.edu/propractice/service-learning.html</t>
  </si>
  <si>
    <t>michael.sharp@uc.edu</t>
  </si>
  <si>
    <t>https://ucdirectory.uc.edu/AZ_Index.asp?mode=A&amp;listnumber=10166-101</t>
  </si>
  <si>
    <t>Sexual Violence Crisis Line (24 Hr / 7 Day)</t>
  </si>
  <si>
    <t>513-556-0648</t>
  </si>
  <si>
    <t>http://www.uc.edu/counseling</t>
  </si>
  <si>
    <t>https://ucdirectory.uc.edu/AZ_Index.asp?mode=A&amp;listnumber=10074-010</t>
  </si>
  <si>
    <t xml:space="preserve"> Facilities Management - Central Receiving</t>
  </si>
  <si>
    <t>513-556-5655</t>
  </si>
  <si>
    <t>CENTREC</t>
  </si>
  <si>
    <t>(513-556-3408</t>
  </si>
  <si>
    <t>http://www.uc.edu/af/facilities/services/centralreceiving.html</t>
  </si>
  <si>
    <t>david.breen@uc.edu</t>
  </si>
  <si>
    <t>https://ucdirectory.uc.edu/AZ_Index.asp?mode=A&amp;listnumber=10148-008</t>
  </si>
  <si>
    <t>Operations and Facilities</t>
  </si>
  <si>
    <t>513-556-2141</t>
  </si>
  <si>
    <t>513-556-4897</t>
  </si>
  <si>
    <t>https://ucdirectory.uc.edu/AZ_Index.asp?mode=A&amp;listnumber=10148-004</t>
  </si>
  <si>
    <t>Fifth Third Arena Concessions</t>
  </si>
  <si>
    <t>513-556-6100</t>
  </si>
  <si>
    <t>https://ucdirectory.uc.edu/AZ_Index.asp?mode=A&amp;listnumber=10148-023</t>
  </si>
  <si>
    <t>Herschede Lounge</t>
  </si>
  <si>
    <t>513-556-5187</t>
  </si>
  <si>
    <t>https://ucdirectory.uc.edu/AZ_Index.asp?mode=A&amp;listnumber=10121-014</t>
  </si>
  <si>
    <t>Paper Shredding (OIS)</t>
  </si>
  <si>
    <t>http://www.uc.edu/infosec/services/shredding.html</t>
  </si>
  <si>
    <t>https://ucdirectory.uc.edu/AZ_Index.asp?mode=A&amp;listnumber=10000-152</t>
  </si>
  <si>
    <t>Shriners Hospitals For Children</t>
  </si>
  <si>
    <t>513-872-6000</t>
  </si>
  <si>
    <t>SHRINERS</t>
  </si>
  <si>
    <t>http://www.shrinershq.org/Hospitals/Cincinnati/</t>
  </si>
  <si>
    <t>https://ucdirectory.uc.edu/AZ_Index.asp?mode=A&amp;listnumber=10074-012</t>
  </si>
  <si>
    <t>Shuttle Services</t>
  </si>
  <si>
    <t>http://www.uc.edu/af/facilities/services/shuttle.html</t>
  </si>
  <si>
    <t>https://ucdirectory.uc.edu/AZ_Index.asp?mode=A&amp;listnumber=10131-212</t>
  </si>
  <si>
    <t>Siddall Hall (Residence Hall)</t>
  </si>
  <si>
    <t>513-556-8281</t>
  </si>
  <si>
    <t>LOBBY</t>
  </si>
  <si>
    <t>http://www.uc.edu/uchousing/residence_halls/siddall.html</t>
  </si>
  <si>
    <t>https://ucdirectory.uc.edu/AZ_Index.asp?mode=A&amp;listnumber=10120-151</t>
  </si>
  <si>
    <t>Signed Language Interpreting (CECH)</t>
  </si>
  <si>
    <t>513-556-6161</t>
  </si>
  <si>
    <t>http://cech.uc.edu/programs/interpreting.html</t>
  </si>
  <si>
    <t>https://ucdirectory.uc.edu/AZ_Index.asp?mode=A&amp;listnumber=10123-126</t>
  </si>
  <si>
    <t>Simulation Center (MED)</t>
  </si>
  <si>
    <t>513-558-7726</t>
  </si>
  <si>
    <t>E-350</t>
  </si>
  <si>
    <t>513-558-1100</t>
  </si>
  <si>
    <t>http://med.uc.edu/SimCenter</t>
  </si>
  <si>
    <t>SimCenter@uc.edu</t>
  </si>
  <si>
    <t>https://ucdirectory.uc.edu/AZ_Index.asp?mode=A&amp;listnumber=10046-010</t>
  </si>
  <si>
    <t>Student Information System (SIS)</t>
  </si>
  <si>
    <t>513-558-8402</t>
  </si>
  <si>
    <t>https://ucdirectory.uc.edu/AZ_Index.asp?mode=A&amp;listnumber=10114-012</t>
  </si>
  <si>
    <t xml:space="preserve"> Critical Care and Sleep Medicine (Internal Med) - Pulmonary</t>
  </si>
  <si>
    <t>513-558-4831</t>
  </si>
  <si>
    <t>513-558-4858</t>
  </si>
  <si>
    <t>http://intmed.uc.edu/divisions/pulmonary/about.aspx</t>
  </si>
  <si>
    <t>pulmonary@uc.edu</t>
  </si>
  <si>
    <t>https://ucdirectory.uc.edu/AZ_Index.asp?mode=A&amp;listnumber=10190-003</t>
  </si>
  <si>
    <t>Slide Library (DAAP)</t>
  </si>
  <si>
    <t>http://digitalprojects.libraries.uc.edu/daapvisualarts/</t>
  </si>
  <si>
    <t>https://ucdirectory.uc.edu/AZ_Index.asp?mode=A&amp;listnumber=10148-038</t>
  </si>
  <si>
    <t>Soccer (Men's)</t>
  </si>
  <si>
    <t>513-556-0983</t>
  </si>
  <si>
    <t>http://gobearcats.com/sports/m-soccer/cinn-m-soccer-body.html</t>
  </si>
  <si>
    <t>https://ucdirectory.uc.edu/AZ_Index.asp?mode=A&amp;listnumber=10148-037</t>
  </si>
  <si>
    <t>Soccer (Women's)</t>
  </si>
  <si>
    <t>513-556-0567</t>
  </si>
  <si>
    <t>http://gobearcats.com/sports/w-soccer/cinn-w-soccer-body.html</t>
  </si>
  <si>
    <t>https://ucdirectory.uc.edu/AZ_Index.asp?mode=A&amp;listnumber=10148-046</t>
  </si>
  <si>
    <t>Soccer Camp (Men)</t>
  </si>
  <si>
    <t>513-556-3846</t>
  </si>
  <si>
    <t>http://www.cincinnatisocceracademy.com</t>
  </si>
  <si>
    <t>https://ucdirectory.uc.edu/AZ_Index.asp?mode=A&amp;listnumber=10148-047</t>
  </si>
  <si>
    <t>Soccer Camp (Women)</t>
  </si>
  <si>
    <t>http://www.gobearcats.com/camps/cinn-camps.html</t>
  </si>
  <si>
    <t>https://ucdirectory.uc.edu/AZ_Index.asp?mode=A&amp;listnumber=10146-010</t>
  </si>
  <si>
    <t>Social and Administrative Sciences (PHARM)</t>
  </si>
  <si>
    <t>513-558-4177</t>
  </si>
  <si>
    <t>WHERRY</t>
  </si>
  <si>
    <t>513-558-0731</t>
  </si>
  <si>
    <t>https://ucdirectory.uc.edu/AZ_Index.asp?mode=A&amp;listnumber=10134-029</t>
  </si>
  <si>
    <t xml:space="preserve"> and Social Justice</t>
  </si>
  <si>
    <t>513-556-0090</t>
  </si>
  <si>
    <t>http://www.law.uc.edu/rgsj</t>
  </si>
  <si>
    <t>https://ucdirectory.uc.edu/AZ_Index.asp?mode=A&amp;listnumber=10004-039</t>
  </si>
  <si>
    <t>Social Research</t>
  </si>
  <si>
    <t xml:space="preserve"> Kunz Center For (A&amp;S)</t>
  </si>
  <si>
    <t>513-556-4700</t>
  </si>
  <si>
    <t>513-556-0057</t>
  </si>
  <si>
    <t>http://www.artsci.uc.edu/departments/sociology/kunz.html</t>
  </si>
  <si>
    <t>https://ucdirectory.uc.edu/AZ_Index.asp?mode=A&amp;listnumber=10169-014</t>
  </si>
  <si>
    <t>Social Sciences Division (CLER)</t>
  </si>
  <si>
    <t>513-732-5245</t>
  </si>
  <si>
    <t>CLERWWAC</t>
  </si>
  <si>
    <t>513-558-1603</t>
  </si>
  <si>
    <t>http://www.ucclermont.edu/academics/Social_Science_Department.html</t>
  </si>
  <si>
    <t>https://ucdirectory.uc.edu/AZ_Index.asp?mode=A&amp;listnumber=10004-038</t>
  </si>
  <si>
    <t>Sociology (A&amp;S)</t>
  </si>
  <si>
    <t>http://www.artsci.uc.edu/sociology/</t>
  </si>
  <si>
    <t>sociology@uc.edu</t>
  </si>
  <si>
    <t>https://ucdirectory.uc.edu/AZ_Index.asp?mode=A&amp;listnumber=10169-125</t>
  </si>
  <si>
    <t>Software Productivity Certificate (CLER)</t>
  </si>
  <si>
    <t>513-732-5319</t>
  </si>
  <si>
    <t>http://www.ucclermont.edu/academics/gainful-employment-disclosure/Soft_Prod.html</t>
  </si>
  <si>
    <t>https://ucdirectory.uc.edu/AZ_Index.asp?mode=A&amp;listnumber=10131-032</t>
  </si>
  <si>
    <t xml:space="preserve"> Bookstore - Computer Department</t>
  </si>
  <si>
    <t>513-556-2679</t>
  </si>
  <si>
    <t>https://ucdirectory.uc.edu/AZ_Index.asp?mode=A&amp;listnumber=10071-002</t>
  </si>
  <si>
    <t>Space Management (Planning + Design + Construction)</t>
  </si>
  <si>
    <t>513-556-2812</t>
  </si>
  <si>
    <t>http://www.uc.edu/af/pdc/space_management.html</t>
  </si>
  <si>
    <t>https://ucdirectory.uc.edu/AZ_Index.asp?mode=A&amp;listnumber=10004-034</t>
  </si>
  <si>
    <t>Spanish (A&amp;S)</t>
  </si>
  <si>
    <t>513-556-1950</t>
  </si>
  <si>
    <t>OLDCHEM</t>
  </si>
  <si>
    <t>513-556-2577</t>
  </si>
  <si>
    <t>http://www.artsci.uc.edu/departments/rll.html</t>
  </si>
  <si>
    <t>https://ucdirectory.uc.edu/AZ_Index.asp?mode=A&amp;listnumber=10004-067</t>
  </si>
  <si>
    <t>Joint Center for Geographic Information Systems and Spatial Analysis</t>
  </si>
  <si>
    <t>513-556-3429</t>
  </si>
  <si>
    <t>BRAUNSTEIN</t>
  </si>
  <si>
    <t>513-556-3370</t>
  </si>
  <si>
    <t>https://ucdirectory.uc.edu/AZ_Index.asp?mode=A&amp;listnumber=10120-120</t>
  </si>
  <si>
    <t>Special Education (CECH)</t>
  </si>
  <si>
    <t>http://cech.uc.edu/programs/special_education.html</t>
  </si>
  <si>
    <t>https://ucdirectory.uc.edu/AZ_Index.asp?mode=A&amp;listnumber=10067-030</t>
  </si>
  <si>
    <t>Special Events (Public Safety)</t>
  </si>
  <si>
    <t>513-556-4923</t>
  </si>
  <si>
    <t>EDWARDS4</t>
  </si>
  <si>
    <t>http://www.uc.edu/publicsafety/services/special-events.html</t>
  </si>
  <si>
    <t>https://ucdirectory.uc.edu/AZ_Index.asp?mode=A&amp;listnumber=10004-031</t>
  </si>
  <si>
    <t>Mass Spectrometry Facility (CHEM)(A&amp;S)</t>
  </si>
  <si>
    <t>513-556-1574</t>
  </si>
  <si>
    <t>513-556-9239</t>
  </si>
  <si>
    <t>http://www.artsci.uc.edu/departments/chemistry/core-facilities/mass-spectometry-facility.html</t>
  </si>
  <si>
    <t>https://ucdirectory.uc.edu/AZ_Index.asp?mode=A&amp;listnumber=10132-002</t>
  </si>
  <si>
    <t>Communication Sciences and Disorders (CAHS)</t>
  </si>
  <si>
    <t>513-558-8501</t>
  </si>
  <si>
    <t>513-558-8500</t>
  </si>
  <si>
    <t>http://cahs.uc.edu/departments/csd/general/about.aspx</t>
  </si>
  <si>
    <t>csd@uc.edu</t>
  </si>
  <si>
    <t>https://ucdirectory.uc.edu/AZ_Index.asp?mode=A&amp;listnumber=10125-012</t>
  </si>
  <si>
    <t>Spine Surgery (Neurosurgery)</t>
  </si>
  <si>
    <t>513-558-5387</t>
  </si>
  <si>
    <t>513-558-7702</t>
  </si>
  <si>
    <t>http://med.uc.edu/Neurosurgery/divisions/spine.aspx</t>
  </si>
  <si>
    <t>https://ucdirectory.uc.edu/AZ_Index.asp?mode=A&amp;listnumber=10160-010</t>
  </si>
  <si>
    <t>Sponsored Research Services (SRS)</t>
  </si>
  <si>
    <t>513-556-1470</t>
  </si>
  <si>
    <t>513-556-4346</t>
  </si>
  <si>
    <t>http://srs.uc.edu/</t>
  </si>
  <si>
    <t>https://ucdirectory.uc.edu/AZ_Index.asp?mode=A&amp;listnumber=10160-011</t>
  </si>
  <si>
    <t>Sponsored Research Services</t>
  </si>
  <si>
    <t xml:space="preserve"> Accounting</t>
  </si>
  <si>
    <t>513-558-4817</t>
  </si>
  <si>
    <t>http://srs.uc.edu/Divisions/AccountingDivision.aspx</t>
  </si>
  <si>
    <t>https://ucdirectory.uc.edu/AZ_Index.asp?mode=A&amp;listnumber=10160-012</t>
  </si>
  <si>
    <t xml:space="preserve"> Contracts Management</t>
  </si>
  <si>
    <t>http://srs.uc.edu/Divisions/ContractingDivision.aspx</t>
  </si>
  <si>
    <t>https://ucdirectory.uc.edu/AZ_Index.asp?mode=A&amp;listnumber=10160-013</t>
  </si>
  <si>
    <t xml:space="preserve"> Electronic Research Administration</t>
  </si>
  <si>
    <t>513-558-1470</t>
  </si>
  <si>
    <t>http://srs.uc.edu/Divisions/ERA.aspx</t>
  </si>
  <si>
    <t>https://ucdirectory.uc.edu/AZ_Index.asp?mode=A&amp;listnumber=10160-014</t>
  </si>
  <si>
    <t xml:space="preserve"> Grants Management</t>
  </si>
  <si>
    <t>http://srs.uc.edu/Divisions/GrantsDivision.aspx</t>
  </si>
  <si>
    <t>https://ucdirectory.uc.edu/AZ_Index.asp?mode=A&amp;listnumber=10120-152</t>
  </si>
  <si>
    <t>Sport Administration (CECH)</t>
  </si>
  <si>
    <t>http://cech.uc.edu/programs/sport_administration.html</t>
  </si>
  <si>
    <t>https://ucdirectory.uc.edu/AZ_Index.asp?mode=A&amp;listnumber=10148-024</t>
  </si>
  <si>
    <t>Publicity</t>
  </si>
  <si>
    <t>513-556-5191</t>
  </si>
  <si>
    <t>513-556-0619</t>
  </si>
  <si>
    <t>http://gobearcats.com/genrel/081706aag.html</t>
  </si>
  <si>
    <t>https://ucdirectory.uc.edu/AZ_Index.asp?mode=A&amp;listnumber=10148-002</t>
  </si>
  <si>
    <t>NovaCare Rehabitation</t>
  </si>
  <si>
    <t>513-556-3178</t>
  </si>
  <si>
    <t>https://ucdirectory.uc.edu/AZ_Index.asp?mode=A&amp;listnumber=10116-139</t>
  </si>
  <si>
    <t>Spray Diagnostics Lab (CEAS)</t>
  </si>
  <si>
    <t>513-556-3547</t>
  </si>
  <si>
    <t>ERC</t>
  </si>
  <si>
    <t>http://ceas.uc.edu/aerospace/facilities.html</t>
  </si>
  <si>
    <t>https://ucdirectory.uc.edu/AZ_Index.asp?mode=A&amp;listnumber=10123-101</t>
  </si>
  <si>
    <t>Sr. Vice President &amp; Provost for Health Affairs Emeritus</t>
  </si>
  <si>
    <t>513-558-6397</t>
  </si>
  <si>
    <t>RCA</t>
  </si>
  <si>
    <t>https://ucdirectory.uc.edu/AZ_Index.asp?mode=A&amp;listnumber=10002-003</t>
  </si>
  <si>
    <t>Employee Assistance Plan (EAP)(Impact Solutions)</t>
  </si>
  <si>
    <t>http://www.uc.edu/hr/benefits/choice_benefits/eap.html</t>
  </si>
  <si>
    <t>https://ucdirectory.uc.edu/AZ_Index.asp?mode=A&amp;listnumber=10131-051</t>
  </si>
  <si>
    <t xml:space="preserve"> Starbucks - CCM</t>
  </si>
  <si>
    <t>513-556-1210</t>
  </si>
  <si>
    <t>4215A</t>
  </si>
  <si>
    <t>https://ucdirectory.uc.edu/AZ_Index.asp?mode=A&amp;listnumber=10131-013</t>
  </si>
  <si>
    <t>Starbucks (Mainstreet)</t>
  </si>
  <si>
    <t>513-556-1255</t>
  </si>
  <si>
    <t>Lvl4</t>
  </si>
  <si>
    <t>https://ucdirectory.uc.edu/AZ_Index.asp?mode=A&amp;listnumber=10131-054</t>
  </si>
  <si>
    <t>Starbucks (MSB)</t>
  </si>
  <si>
    <t>513-487-3852</t>
  </si>
  <si>
    <t>https://ucdirectory.uc.edu/AZ_Index.asp?mode=A&amp;listnumber=10099-043</t>
  </si>
  <si>
    <t>Statistical Genomics and Systems Biology (Environ Hlth)</t>
  </si>
  <si>
    <t>513-558-8564</t>
  </si>
  <si>
    <t>KETTERING</t>
  </si>
  <si>
    <t>http://www.eh3.uc.edu/</t>
  </si>
  <si>
    <t>https://ucdirectory.uc.edu/AZ_Index.asp?mode=A&amp;listnumber=10004-037</t>
  </si>
  <si>
    <t>Mathematical Sciences (A&amp;S)</t>
  </si>
  <si>
    <t>513-556-4050</t>
  </si>
  <si>
    <t>https://ucdirectory.uc.edu/AZ_Index.asp?mode=A&amp;listnumber=10131-010</t>
  </si>
  <si>
    <t xml:space="preserve"> Bookstore - Store Operations</t>
  </si>
  <si>
    <t>513-556-1447</t>
  </si>
  <si>
    <t>https://ucdirectory.uc.edu/AZ_Index.asp?mode=A&amp;listnumber=10131-236</t>
  </si>
  <si>
    <t>Stratford Heights</t>
  </si>
  <si>
    <t>513-558-7000</t>
  </si>
  <si>
    <t>http://www.uc.edu/uchousing/residence_halls/stratford_heights.html</t>
  </si>
  <si>
    <t>uchousing@uc.edu</t>
  </si>
  <si>
    <t>https://ucdirectory.uc.edu/AZ_Index.asp?mode=A&amp;listnumber=10131-014</t>
  </si>
  <si>
    <t>Stratford Market</t>
  </si>
  <si>
    <t>513-558-7153</t>
  </si>
  <si>
    <t>https://ucdirectory.uc.edu/AZ_Index.asp?mode=A&amp;listnumber=10088-029</t>
  </si>
  <si>
    <t>Student Technology Resources Center (Langsam)(STRC)</t>
  </si>
  <si>
    <t>513-556-1468</t>
  </si>
  <si>
    <t>http://libraries.uc.edu/services/student-technology-resources-center</t>
  </si>
  <si>
    <t>https://ucdirectory.uc.edu/AZ_Index.asp?mode=A&amp;listnumber=10155-077</t>
  </si>
  <si>
    <t>Streaming Media (CCM)</t>
  </si>
  <si>
    <t>513-556-8336</t>
  </si>
  <si>
    <t>https://ucdirectory.uc.edu/AZ_Index.asp?mode=A&amp;listnumber=10148-003</t>
  </si>
  <si>
    <t>Strength &amp; Conditioning</t>
  </si>
  <si>
    <t>513-556-0551</t>
  </si>
  <si>
    <t>SHOEMAKER</t>
  </si>
  <si>
    <t>http://www.gobearcats.com/strength/cinn-strength.html</t>
  </si>
  <si>
    <t>https://ucdirectory.uc.edu/AZ_Index.asp?mode=A&amp;listnumber=10050-026</t>
  </si>
  <si>
    <t>Stress Neurobiology Lab (Psychiatry)(MED)</t>
  </si>
  <si>
    <t>513-558-7612</t>
  </si>
  <si>
    <t>558-9104</t>
  </si>
  <si>
    <t>https://ucdirectory.uc.edu/AZ_Index.asp?mode=A&amp;listnumber=10155-054</t>
  </si>
  <si>
    <t>String (CCM)</t>
  </si>
  <si>
    <t>513-556-9550</t>
  </si>
  <si>
    <t>http://ccm.uc.edu/music/strings.html</t>
  </si>
  <si>
    <t>https://ucdirectory.uc.edu/AZ_Index.asp?mode=A&amp;listnumber=10066-006</t>
  </si>
  <si>
    <t>Cerebrovascular Disease (Neurology)(MED)</t>
  </si>
  <si>
    <t>513-558-5478</t>
  </si>
  <si>
    <t>513-558-4887</t>
  </si>
  <si>
    <t>http://med.uc.edu/neurology/specialties/overview/stroke.aspx</t>
  </si>
  <si>
    <t>https://ucdirectory.uc.edu/AZ_Index.asp?mode=A&amp;listnumber=10046-023</t>
  </si>
  <si>
    <t xml:space="preserve"> Student Accounts - Bursar Operations</t>
  </si>
  <si>
    <t>513-556-4252</t>
  </si>
  <si>
    <t>513-556-2681</t>
  </si>
  <si>
    <t>http://www.uc.edu/bursar.html</t>
  </si>
  <si>
    <t>billing@ucmail.uc.edu</t>
  </si>
  <si>
    <t>https://ucdirectory.uc.edu/AZ_Index.asp?mode=A&amp;listnumber=10166-001</t>
  </si>
  <si>
    <t>Student Affairs</t>
  </si>
  <si>
    <t>http://www.uc.edu/sa.html</t>
  </si>
  <si>
    <t>https://ucdirectory.uc.edu/AZ_Index.asp?mode=A&amp;listnumber=10132-013</t>
  </si>
  <si>
    <t>Student Affairs (CAHS)</t>
  </si>
  <si>
    <t>513-558-8540</t>
  </si>
  <si>
    <t>513-558-7494</t>
  </si>
  <si>
    <t>http://cahs.uc.edu/current/advising/osa/advising.aspx</t>
  </si>
  <si>
    <t>cahsadvi@uc.edu</t>
  </si>
  <si>
    <t>https://ucdirectory.uc.edu/AZ_Index.asp?mode=A&amp;listnumber=10130-005</t>
  </si>
  <si>
    <t>Student Affairs (CoN)</t>
  </si>
  <si>
    <t>513-558-3600</t>
  </si>
  <si>
    <t>https://ucdirectory.uc.edu/AZ_Index.asp?mode=A&amp;listnumber=10190-014</t>
  </si>
  <si>
    <t>Student Affairs (DAAP)</t>
  </si>
  <si>
    <t>https://ucdirectory.uc.edu/AZ_Index.asp?mode=A&amp;listnumber=10166-033</t>
  </si>
  <si>
    <t>Commencement Information</t>
  </si>
  <si>
    <t>513-556-3502</t>
  </si>
  <si>
    <t>http://www.uc.edu/commencement/</t>
  </si>
  <si>
    <t>CommInfo@uc.edu</t>
  </si>
  <si>
    <t>https://ucdirectory.uc.edu/AZ_Index.asp?mode=A&amp;listnumber=10166-003</t>
  </si>
  <si>
    <t>Parents &amp; Families Association</t>
  </si>
  <si>
    <t>513-556-1200</t>
  </si>
  <si>
    <t>https://ucdirectory.uc.edu/AZ_Index.asp?mode=A&amp;listnumber=10018-015</t>
  </si>
  <si>
    <t xml:space="preserve"> Alumni Affairs - Student Alumni Council</t>
  </si>
  <si>
    <t>http://www.uc.edu/alumni/connect/groups/interest/student_alumni_council.html</t>
  </si>
  <si>
    <t>https://ucdirectory.uc.edu/AZ_Index.asp?mode=A&amp;listnumber=10148-017</t>
  </si>
  <si>
    <t>Student Athlete Support Services</t>
  </si>
  <si>
    <t>513-556-3388</t>
  </si>
  <si>
    <t>513-556-0185</t>
  </si>
  <si>
    <t>http://www.gobearcats.com/academics/about.html</t>
  </si>
  <si>
    <t>https://ucdirectory.uc.edu/AZ_Index.asp?mode=A&amp;listnumber=10046-020</t>
  </si>
  <si>
    <t>Cashier (Uptown Campus)(Bursar)</t>
  </si>
  <si>
    <t>https://ucdirectory.uc.edu/AZ_Index.asp?mode=A&amp;listnumber=10047-001</t>
  </si>
  <si>
    <t>Counseling &amp; Psychological Services (CAPS)</t>
  </si>
  <si>
    <t>513-556-2302</t>
  </si>
  <si>
    <t>http://www.uc.edu/counseling.html</t>
  </si>
  <si>
    <t>https://ucdirectory.uc.edu/AZ_Index.asp?mode=A&amp;listnumber=10006-005</t>
  </si>
  <si>
    <t>Registrar</t>
  </si>
  <si>
    <t xml:space="preserve"> Degree Verification - One Stop Student Service Center</t>
  </si>
  <si>
    <t>https://ucdirectory.uc.edu/AZ_Index.asp?mode=A&amp;listnumber=10002-009</t>
  </si>
  <si>
    <t xml:space="preserve"> Student Employment - Human Resources</t>
  </si>
  <si>
    <t>http://www.uc.edu/hr/toolkits/student.html</t>
  </si>
  <si>
    <t>https://ucdirectory.uc.edu/AZ_Index.asp?mode=A&amp;listnumber=10169-033</t>
  </si>
  <si>
    <t>Student Government (CLER)</t>
  </si>
  <si>
    <t>513-732-5285</t>
  </si>
  <si>
    <t>https://ucdirectory.uc.edu/AZ_Index.asp?mode=A&amp;listnumber=10067-014</t>
  </si>
  <si>
    <t>Student ID (Public Safety)</t>
  </si>
  <si>
    <t>513-556-4925</t>
  </si>
  <si>
    <t>http://www.uc.edu/publicsafety/services/keys-badges.html</t>
  </si>
  <si>
    <t>https://ucdirectory.uc.edu/AZ_Index.asp?mode=A&amp;listnumber=10169-115</t>
  </si>
  <si>
    <t>Student Life (CLER)</t>
  </si>
  <si>
    <t>http://www.ucclermont.edu/students.html</t>
  </si>
  <si>
    <t>https://ucdirectory.uc.edu/AZ_Index.asp?mode=A&amp;listnumber=10166-111</t>
  </si>
  <si>
    <t>Student Life</t>
  </si>
  <si>
    <t>513-556-5250</t>
  </si>
  <si>
    <t>https://ucdirectory.uc.edu/AZ_Index.asp?mode=A&amp;listnumber=10116-086</t>
  </si>
  <si>
    <t>Student Organizations (CEAS)</t>
  </si>
  <si>
    <t>513-556-4870</t>
  </si>
  <si>
    <t>http://www.ceas.uc.edu/current_students/Student_Organizations.html</t>
  </si>
  <si>
    <t>https://ucdirectory.uc.edu/AZ_Index.asp?mode=A&amp;listnumber=10165-012</t>
  </si>
  <si>
    <t>Student Orientation (Enrollment Mgmt)</t>
  </si>
  <si>
    <t>513-556-2486</t>
  </si>
  <si>
    <t>513-556-3728</t>
  </si>
  <si>
    <t>http://www.uc.edu/orientation.html</t>
  </si>
  <si>
    <t>https://ucdirectory.uc.edu/AZ_Index.asp?mode=A&amp;listnumber=10116-430</t>
  </si>
  <si>
    <t>Student Services (CEAS)</t>
  </si>
  <si>
    <t>http://ceas.uc.edu/about/Student_Services.html</t>
  </si>
  <si>
    <t>https://ucdirectory.uc.edu/AZ_Index.asp?mode=A&amp;listnumber=10120-004</t>
  </si>
  <si>
    <t>Student Services Center (CECH)</t>
  </si>
  <si>
    <t>513-556-3020</t>
  </si>
  <si>
    <t>http://cech.uc.edu/student_services_center.html</t>
  </si>
  <si>
    <t>https://ucdirectory.uc.edu/AZ_Index.asp?mode=A&amp;listnumber=10169-132</t>
  </si>
  <si>
    <t>Student Veteran Organization (SVO)(CLER)</t>
  </si>
  <si>
    <t>https://ucdirectory.uc.edu/AZ_Index.asp?mode=A&amp;listnumber=10190-023</t>
  </si>
  <si>
    <t>Photography Cage &amp; Studios (DAAP)</t>
  </si>
  <si>
    <t>513-556-4314</t>
  </si>
  <si>
    <t>http://daap.uc.edu/about/facilities/photolab.html</t>
  </si>
  <si>
    <t>https://ucdirectory.uc.edu/AZ_Index.asp?mode=A&amp;listnumber=10190-004</t>
  </si>
  <si>
    <t>Print Making Studio (DAAP)</t>
  </si>
  <si>
    <t>513-556-0285</t>
  </si>
  <si>
    <t>http://daap.uc.edu/academics/art/ba_fine_art/bfa_printmaking.html</t>
  </si>
  <si>
    <t>https://ucdirectory.uc.edu/AZ_Index.asp?mode=A&amp;listnumber=10120-137</t>
  </si>
  <si>
    <t>Substance Abuse Counseling (CECH)</t>
  </si>
  <si>
    <t>513-556-9199</t>
  </si>
  <si>
    <t>513-556-3303</t>
  </si>
  <si>
    <t>http://cech.uc.edu/programs/substance_abuse_counseling.html</t>
  </si>
  <si>
    <t>https://ucdirectory.uc.edu/AZ_Index.asp?mode=A&amp;listnumber=10131-076</t>
  </si>
  <si>
    <t>Subway</t>
  </si>
  <si>
    <t>513-556-4644</t>
  </si>
  <si>
    <t>Level4</t>
  </si>
  <si>
    <t>https://ucdirectory.uc.edu/AZ_Index.asp?mode=A&amp;listnumber=10131-075</t>
  </si>
  <si>
    <t>Subway (CARE/CRAWLEY)</t>
  </si>
  <si>
    <t>513-558-6668</t>
  </si>
  <si>
    <t>CARE</t>
  </si>
  <si>
    <t>https://ucdirectory.uc.edu/AZ_Index.asp?mode=A&amp;listnumber=10004-100</t>
  </si>
  <si>
    <t>Center For High Temperature Superconductors</t>
  </si>
  <si>
    <t>513-556-4578</t>
  </si>
  <si>
    <t>https://ucdirectory.uc.edu/AZ_Index.asp?mode=A&amp;listnumber=10136-009</t>
  </si>
  <si>
    <t>Supplier Diversity</t>
  </si>
  <si>
    <t>513-556-2366</t>
  </si>
  <si>
    <t>513-556-5262</t>
  </si>
  <si>
    <t>http://www.uc.edu/af/purchasing/supplierdiversity.html</t>
  </si>
  <si>
    <t>https://ucdirectory.uc.edu/AZ_Index.asp?mode=A&amp;listnumber=10056-001</t>
  </si>
  <si>
    <t>Surgery</t>
  </si>
  <si>
    <t xml:space="preserve"> Administration</t>
  </si>
  <si>
    <t>513-558-3619</t>
  </si>
  <si>
    <t>http://surgery.uc.edu/Divisions/administration.html</t>
  </si>
  <si>
    <t>https://ucdirectory.uc.edu/AZ_Index.asp?mode=A&amp;listnumber=10056-002</t>
  </si>
  <si>
    <t>Cardiac Surgery (MED)</t>
  </si>
  <si>
    <t>513-584-4424</t>
  </si>
  <si>
    <t>513-584-1538</t>
  </si>
  <si>
    <t>http://surgery.uc.edu/Divisions/Cardiac/Cardiac%20main.html</t>
  </si>
  <si>
    <t>https://ucdirectory.uc.edu/AZ_Index.asp?mode=A&amp;listnumber=10056-038</t>
  </si>
  <si>
    <t>Center for Surgical Innovation (CSI)(MED)</t>
  </si>
  <si>
    <t>513-558-5044</t>
  </si>
  <si>
    <t>http://surgery.uc.edu/Divisions/Centers/Surgicalinnovation/University%20of%20Cincin.html</t>
  </si>
  <si>
    <t>https://ucdirectory.uc.edu/AZ_Index.asp?mode=A&amp;listnumber=10056-036</t>
  </si>
  <si>
    <t>Center for the Sustainment of Trauma &amp; Readiness Skills (CSTARS)</t>
  </si>
  <si>
    <t>513-584-0330</t>
  </si>
  <si>
    <t>http://surgery.uc.edu/Divisions/Centers/C-STARS.html</t>
  </si>
  <si>
    <t>https://ucdirectory.uc.edu/AZ_Index.asp?mode=A&amp;listnumber=10056-011</t>
  </si>
  <si>
    <t xml:space="preserve"> Chairman's Office (MED)</t>
  </si>
  <si>
    <t>513-558-5333</t>
  </si>
  <si>
    <t>513-558-2585</t>
  </si>
  <si>
    <t>http://surgery.uc.edu/index.html</t>
  </si>
  <si>
    <t>https://ucdirectory.uc.edu/AZ_Index.asp?mode=A&amp;listnumber=10056-035</t>
  </si>
  <si>
    <t>Colorectal Surgery (MED)</t>
  </si>
  <si>
    <t>513-929-0117</t>
  </si>
  <si>
    <t>http://surgery.uc.edu/Divisions/Colorectal/Colorectal%20main.html</t>
  </si>
  <si>
    <t>https://ucdirectory.uc.edu/AZ_Index.asp?mode=A&amp;listnumber=10056-029</t>
  </si>
  <si>
    <t>Education</t>
  </si>
  <si>
    <t xml:space="preserve"> Surgery (MED)</t>
  </si>
  <si>
    <t>513-558-4206</t>
  </si>
  <si>
    <t>513-558-3474</t>
  </si>
  <si>
    <t>http://surgery.uc.edu/content/Education/Education.html</t>
  </si>
  <si>
    <t>https://ucdirectory.uc.edu/AZ_Index.asp?mode=A&amp;listnumber=10056-009</t>
  </si>
  <si>
    <t>General Surgery (MED)</t>
  </si>
  <si>
    <t>513-558-4787</t>
  </si>
  <si>
    <t>513-558-3788</t>
  </si>
  <si>
    <t>http://surgery.uc.edu/Divisions/Gastrointestinal/GenSurg_main.html</t>
  </si>
  <si>
    <t>https://ucdirectory.uc.edu/AZ_Index.asp?mode=A&amp;listnumber=10056-032</t>
  </si>
  <si>
    <t>General Surgery Residency Education (Surgery)(MED)</t>
  </si>
  <si>
    <t>513-558-5861</t>
  </si>
  <si>
    <t>http://surgery.uc.edu/content/Education/residency%20general%20su.html</t>
  </si>
  <si>
    <t>https://ucdirectory.uc.edu/AZ_Index.asp?mode=A&amp;listnumber=10056-006</t>
  </si>
  <si>
    <t xml:space="preserve"> Plastic - Surgery</t>
  </si>
  <si>
    <t xml:space="preserve"> Reconstructive Hand and Burn (MED)</t>
  </si>
  <si>
    <t>513-558-4363</t>
  </si>
  <si>
    <t>2360A</t>
  </si>
  <si>
    <t>513-558-0570</t>
  </si>
  <si>
    <t>http://surgery.uc.edu/Divisions/Plastic/Plastic%20main.html</t>
  </si>
  <si>
    <t>https://ucdirectory.uc.edu/AZ_Index.asp?mode=A&amp;listnumber=10026-006</t>
  </si>
  <si>
    <t>Head &amp; Neck Surgery</t>
  </si>
  <si>
    <t xml:space="preserve"> Otolaryngology (MED)</t>
  </si>
  <si>
    <t>513-558-4152</t>
  </si>
  <si>
    <t>513-558-5203</t>
  </si>
  <si>
    <t>http://ent.uc.edu/</t>
  </si>
  <si>
    <t>https://ucdirectory.uc.edu/AZ_Index.asp?mode=A&amp;listnumber=10056-005</t>
  </si>
  <si>
    <t>Oral and Maxillofacial Surgery (MED)</t>
  </si>
  <si>
    <t>513-584-2586</t>
  </si>
  <si>
    <t>513-584-1125</t>
  </si>
  <si>
    <t>http://surgery.uc.edu/Divisions/Oral/Oral%20main.html</t>
  </si>
  <si>
    <t>https://ucdirectory.uc.edu/AZ_Index.asp?mode=A&amp;listnumber=10056-033</t>
  </si>
  <si>
    <t>Medical Student Education (Surgery)(MED)</t>
  </si>
  <si>
    <t>513-558-2134</t>
  </si>
  <si>
    <t>http://surgery.uc.edu/content/Education/Education%20Medical%20St.html</t>
  </si>
  <si>
    <t>https://ucdirectory.uc.edu/AZ_Index.asp?mode=A&amp;listnumber=10056-004</t>
  </si>
  <si>
    <t>Military Medicine</t>
  </si>
  <si>
    <t xml:space="preserve"> Institute for (Surgery)(MED)</t>
  </si>
  <si>
    <t>513-558-8674</t>
  </si>
  <si>
    <t>G479</t>
  </si>
  <si>
    <t>https://ucdirectory.uc.edu/AZ_Index.asp?mode=A&amp;listnumber=10174-001</t>
  </si>
  <si>
    <t>Orthopaedic Surgery (MED)</t>
  </si>
  <si>
    <t>513-558-6077</t>
  </si>
  <si>
    <t>513-558-2220</t>
  </si>
  <si>
    <t>http://www.med.uc.edu/ortho</t>
  </si>
  <si>
    <t>https://ucdirectory.uc.edu/AZ_Index.asp?mode=A&amp;listnumber=10056-037</t>
  </si>
  <si>
    <t>Pancreatic Disease Center (MED)</t>
  </si>
  <si>
    <t>513-584-2873</t>
  </si>
  <si>
    <t>http://uchealth.com/services/pancreatic/</t>
  </si>
  <si>
    <t>https://ucdirectory.uc.edu/AZ_Index.asp?mode=A&amp;listnumber=10056-039</t>
  </si>
  <si>
    <t>Pediatric Surgery (MED)</t>
  </si>
  <si>
    <t>513-636-7365</t>
  </si>
  <si>
    <t>CCHMC</t>
  </si>
  <si>
    <t>http://surgery.uc.edu/Divisions/Pediatric/Pediatric%20main.html</t>
  </si>
  <si>
    <t>https://ucdirectory.uc.edu/AZ_Index.asp?mode=A&amp;listnumber=10056-030</t>
  </si>
  <si>
    <t>Research</t>
  </si>
  <si>
    <t>513-558-8677</t>
  </si>
  <si>
    <t>http://surgery.uc.edu/content/Research/Research%20Main.html</t>
  </si>
  <si>
    <t>https://ucdirectory.uc.edu/AZ_Index.asp?mode=A&amp;listnumber=10056-014</t>
  </si>
  <si>
    <t>Surgical Oncology (MED)</t>
  </si>
  <si>
    <t>513-584-8900</t>
  </si>
  <si>
    <t>http://surgery.uc.edu/Divisions/Surgical%20Oncology/SurgOnc_main.html</t>
  </si>
  <si>
    <t>https://ucdirectory.uc.edu/AZ_Index.asp?mode=A&amp;listnumber=10046-016</t>
  </si>
  <si>
    <t>Surplus Equipment</t>
  </si>
  <si>
    <t>513-556-5654</t>
  </si>
  <si>
    <t>http://www.uc.edu/af/budgetfinsvcs/asset/surplus.html</t>
  </si>
  <si>
    <t>assets@uc.edu</t>
  </si>
  <si>
    <t>https://ucdirectory.uc.edu/AZ_Index.asp?mode=A&amp;listnumber=10148-041</t>
  </si>
  <si>
    <t>Swimming &amp; Diving</t>
  </si>
  <si>
    <t>513-556-0598</t>
  </si>
  <si>
    <t>http://gobearcats.com/sports/c-swim/cinn-c-swim-body.html</t>
  </si>
  <si>
    <t>https://ucdirectory.uc.edu/AZ_Index.asp?mode=A&amp;listnumber=10131-103</t>
  </si>
  <si>
    <t xml:space="preserve"> Recreation Center - Swimming Pool</t>
  </si>
  <si>
    <t>513-556-0604</t>
  </si>
  <si>
    <t>513-556-0601</t>
  </si>
  <si>
    <t>http://www.uc.edu/campusrec/programs/aquatics.html</t>
  </si>
  <si>
    <t>campusrec@uc.edu</t>
  </si>
  <si>
    <t>https://ucdirectory.uc.edu/AZ_Index.asp?mode=A&amp;listnumber=10000-136</t>
  </si>
  <si>
    <t>Greater Cincinnati Library Consortium</t>
  </si>
  <si>
    <t>513-751-4422</t>
  </si>
  <si>
    <t>INDECO</t>
  </si>
  <si>
    <t>http://www.swonlibraries.org/</t>
  </si>
  <si>
    <t>https://ucdirectory.uc.edu/AZ_Index.asp?mode=A&amp;listnumber=10131-104</t>
  </si>
  <si>
    <t xml:space="preserve"> Recreation Center - Racquetball</t>
  </si>
  <si>
    <t>http://www.uc.edu/campusrec/services/court_reserve.html</t>
  </si>
  <si>
    <t>https://ucdirectory.uc.edu/AZ_Index.asp?mode=A&amp;listnumber=10052-001</t>
  </si>
  <si>
    <t>Radiation Oncology (MED)</t>
  </si>
  <si>
    <t>513-584-4775</t>
  </si>
  <si>
    <t>UHIBARRETT</t>
  </si>
  <si>
    <t>http://med.uc.edu/radiationoncology/</t>
  </si>
  <si>
    <t>https://ucdirectory.uc.edu/AZ_Index.asp?mode=A&amp;listnumber=10077-001</t>
  </si>
  <si>
    <t>Radiation Safety (Research Ofc)</t>
  </si>
  <si>
    <t>513-558-4110</t>
  </si>
  <si>
    <t>RSL</t>
  </si>
  <si>
    <t>513-558-9905</t>
  </si>
  <si>
    <t>http://researchcompliance.uc.edu/radsafety.aspx</t>
  </si>
  <si>
    <t>https://ucdirectory.uc.edu/AZ_Index.asp?mode=A&amp;listnumber=10155-071</t>
  </si>
  <si>
    <t xml:space="preserve"> Administrative Offices</t>
  </si>
  <si>
    <t>513-556-4525</t>
  </si>
  <si>
    <t>https://ucdirectory.uc.edu/AZ_Index.asp?mode=A&amp;listnumber=10051-001</t>
  </si>
  <si>
    <t>Radiology (MED)</t>
  </si>
  <si>
    <t>513-584-4396</t>
  </si>
  <si>
    <t>G665-N</t>
  </si>
  <si>
    <t>MSBSERV</t>
  </si>
  <si>
    <t>513-584-0431</t>
  </si>
  <si>
    <t>http://www.med.uc.edu/radiology/home.aspx</t>
  </si>
  <si>
    <t>radiology@uc.edu</t>
  </si>
  <si>
    <t>https://ucdirectory.uc.edu/AZ_Index.asp?mode=A&amp;listnumber=10051-002</t>
  </si>
  <si>
    <t>Radiology</t>
  </si>
  <si>
    <t xml:space="preserve"> Business Office (MED)</t>
  </si>
  <si>
    <t>513-584-0631</t>
  </si>
  <si>
    <t>G665-M</t>
  </si>
  <si>
    <t>Leslie.Lawson@uchealth.com</t>
  </si>
  <si>
    <t>https://ucdirectory.uc.edu/AZ_Index.asp?mode=A&amp;listnumber=10088-008</t>
  </si>
  <si>
    <t>Chemistry-Biology Library</t>
  </si>
  <si>
    <t xml:space="preserve"> Ralph E. Oesper</t>
  </si>
  <si>
    <t>513-556-1498</t>
  </si>
  <si>
    <t>http://www.libraries.uc.edu/chem-bio.html</t>
  </si>
  <si>
    <t>https://ucdirectory.uc.edu/AZ_Index.asp?mode=A&amp;listnumber=10190-009</t>
  </si>
  <si>
    <t xml:space="preserve"> Rapid Prototyping Center</t>
  </si>
  <si>
    <t>513-556-9284</t>
  </si>
  <si>
    <t>5thFl</t>
  </si>
  <si>
    <t>http://daap.uc.edu/about/facilities/rpc.html</t>
  </si>
  <si>
    <t>https://ucdirectory.uc.edu/AZ_Index.asp?mode=A&amp;listnumber=10135-028</t>
  </si>
  <si>
    <t>Real Estate Center (LCB)</t>
  </si>
  <si>
    <t>513-556-7082</t>
  </si>
  <si>
    <t>http://business.uc.edu/centers/real-estate.html</t>
  </si>
  <si>
    <t>real.estate@uc.edu</t>
  </si>
  <si>
    <t>https://ucdirectory.uc.edu/AZ_Index.asp?mode=A&amp;listnumber=10071-003</t>
  </si>
  <si>
    <t>Real Estate Services (Planning + Design + Construction)</t>
  </si>
  <si>
    <t>513-556-2861</t>
  </si>
  <si>
    <t>http://www.uc.edu/af/pdc/real_estate_services.html</t>
  </si>
  <si>
    <t>https://ucdirectory.uc.edu/AZ_Index.asp?mode=A&amp;listnumber=10131-215</t>
  </si>
  <si>
    <t>Campus Recreation Center (Residence Hall)</t>
  </si>
  <si>
    <t>513-558-3031</t>
  </si>
  <si>
    <t>https://ucdirectory.uc.edu/AZ_Index.asp?mode=A&amp;listnumber=10155-076</t>
  </si>
  <si>
    <t>Recording Services (CCM)</t>
  </si>
  <si>
    <t>513-556-9437</t>
  </si>
  <si>
    <t>https://ucdirectory.uc.edu/AZ_Index.asp?mode=A&amp;listnumber=10190-056</t>
  </si>
  <si>
    <t xml:space="preserve"> Records</t>
  </si>
  <si>
    <t>https://ucdirectory.uc.edu/AZ_Index.asp?mode=A&amp;listnumber=10088-032</t>
  </si>
  <si>
    <t xml:space="preserve"> Records Management</t>
  </si>
  <si>
    <t>513-556-1958</t>
  </si>
  <si>
    <t>http://libraries.uc.edu/arb/records-management/</t>
  </si>
  <si>
    <t>https://ucdirectory.uc.edu/AZ_Index.asp?mode=A&amp;listnumber=10131-105</t>
  </si>
  <si>
    <t>Campus Recreation Center (Campus Services)</t>
  </si>
  <si>
    <t>513-556-5706</t>
  </si>
  <si>
    <t>http://www.uc.edu/campusrec.html</t>
  </si>
  <si>
    <t>https://ucdirectory.uc.edu/AZ_Index.asp?mode=A&amp;listnumber=10131-107</t>
  </si>
  <si>
    <t>CARE/Crawley Fitness Center</t>
  </si>
  <si>
    <t>513-558-0604</t>
  </si>
  <si>
    <t>R-840</t>
  </si>
  <si>
    <t>https://ucdirectory.uc.edu/AZ_Index.asp?mode=A&amp;listnumber=10131-049</t>
  </si>
  <si>
    <t xml:space="preserve"> Campus Recreation Center - CenterCourt</t>
  </si>
  <si>
    <t>513-556-4116</t>
  </si>
  <si>
    <t>https://ucdirectory.uc.edu/AZ_Index.asp?mode=A&amp;listnumber=10131-101</t>
  </si>
  <si>
    <t xml:space="preserve"> Climbing Wall - Recreation Center</t>
  </si>
  <si>
    <t>http://www.uc.edu/campusrec/programs/climb.html</t>
  </si>
  <si>
    <t>https://ucdirectory.uc.edu/AZ_Index.asp?mode=A&amp;listnumber=10131-102</t>
  </si>
  <si>
    <t xml:space="preserve"> Front Desk - Recreation Center</t>
  </si>
  <si>
    <t>https://ucdirectory.uc.edu/AZ_Index.asp?mode=A&amp;listnumber=10131-110</t>
  </si>
  <si>
    <t>Intramural Hotline</t>
  </si>
  <si>
    <t>513-556-4386</t>
  </si>
  <si>
    <t>http://www.uc.edu/campusrec/programs/intramurals.html</t>
  </si>
  <si>
    <t>https://ucdirectory.uc.edu/AZ_Index.asp?mode=A&amp;listnumber=10131-106</t>
  </si>
  <si>
    <t>Intramural Sports</t>
  </si>
  <si>
    <t>https://ucdirectory.uc.edu/AZ_Index.asp?mode=A&amp;listnumber=10131-100</t>
  </si>
  <si>
    <t xml:space="preserve"> Campus Recreation Center - Member Services</t>
  </si>
  <si>
    <t>http://www.uc.edu/campusrec/membership.html</t>
  </si>
  <si>
    <t>https://ucdirectory.uc.edu/AZ_Index.asp?mode=A&amp;listnumber=10074-018</t>
  </si>
  <si>
    <t>Recycling (Facilities Management)</t>
  </si>
  <si>
    <t>http://www.uc.edu/af/facilities/services/recycling.html</t>
  </si>
  <si>
    <t>https://ucdirectory.uc.edu/AZ_Index.asp?mode=A&amp;listnumber=10154-029</t>
  </si>
  <si>
    <t xml:space="preserve"> Red Blood Cell Exchange</t>
  </si>
  <si>
    <t>http://www.hoxworth.org/patient-services/red-blood-cell-exchange.html</t>
  </si>
  <si>
    <t>https://ucdirectory.uc.edu/AZ_Index.asp?mode=A&amp;listnumber=10190-026</t>
  </si>
  <si>
    <t>Dorothy &amp; Lawson Reed Gallery (DAAP)</t>
  </si>
  <si>
    <t>513-556-2839</t>
  </si>
  <si>
    <t>http://daap.uc.edu/galleries/reed_gallery.html</t>
  </si>
  <si>
    <t>https://ucdirectory.uc.edu/AZ_Index.asp?mode=A&amp;listnumber=10045-002</t>
  </si>
  <si>
    <t>Reference</t>
  </si>
  <si>
    <t>513-556-8078</t>
  </si>
  <si>
    <t>https://ucdirectory.uc.edu/AZ_Index.asp?mode=A&amp;listnumber=10088-041</t>
  </si>
  <si>
    <t>Health Sciences Library</t>
  </si>
  <si>
    <t xml:space="preserve"> Information &amp; Education Services</t>
  </si>
  <si>
    <t>513-558-4321</t>
  </si>
  <si>
    <t>E005</t>
  </si>
  <si>
    <t>http://www.libraries.uc.edu/hsl</t>
  </si>
  <si>
    <t>https://ucdirectory.uc.edu/AZ_Index.asp?mode=A&amp;listnumber=10134-004</t>
  </si>
  <si>
    <t>Registrar (LAW)</t>
  </si>
  <si>
    <t>513-556-0070</t>
  </si>
  <si>
    <t>201-N</t>
  </si>
  <si>
    <t>513-556-5777</t>
  </si>
  <si>
    <t>http://www.law.uc.edu/faculty-staff/faculty/charlene-carpenter</t>
  </si>
  <si>
    <t>https://ucdirectory.uc.edu/AZ_Index.asp?mode=A&amp;listnumber=10006-001</t>
  </si>
  <si>
    <t>Registrar - One Stop Student Service Center</t>
  </si>
  <si>
    <t>https://ucdirectory.uc.edu/AZ_Index.asp?mode=A&amp;listnumber=10006-008</t>
  </si>
  <si>
    <t>Academic Calendar (Registrar) - One Stop Student Service Center</t>
  </si>
  <si>
    <t>https://ucdirectory.uc.edu/AZ_Index.asp?mode=A&amp;listnumber=10006-004</t>
  </si>
  <si>
    <t>Registration (Registrar) - One Stop Student Service Center</t>
  </si>
  <si>
    <t>513-556-5708</t>
  </si>
  <si>
    <t>https://ucdirectory.uc.edu/AZ_Index.asp?mode=A&amp;listnumber=10169-004</t>
  </si>
  <si>
    <t>Registration/Records (CLER)</t>
  </si>
  <si>
    <t>513-732-5201</t>
  </si>
  <si>
    <t>100-I</t>
  </si>
  <si>
    <t>http://www.ucclermont.edu/students/registration.html</t>
  </si>
  <si>
    <t>https://ucdirectory.uc.edu/AZ_Index.asp?mode=A&amp;listnumber=10120-311</t>
  </si>
  <si>
    <t>REHABCATS (CECH)</t>
  </si>
  <si>
    <t>http://cech.uc.edu/programs/athletic_training/rehabcats.html</t>
  </si>
  <si>
    <t>https://ucdirectory.uc.edu/AZ_Index.asp?mode=A&amp;listnumber=10132-008</t>
  </si>
  <si>
    <t>Rehabilitation Sciences (CAHS)</t>
  </si>
  <si>
    <t>513-558-7477</t>
  </si>
  <si>
    <t>513-558-7474</t>
  </si>
  <si>
    <t>http://cahs.uc.edu/departments/RehabSciences/general/about.aspx</t>
  </si>
  <si>
    <t>https://ucdirectory.uc.edu/AZ_Index.asp?mode=A&amp;listnumber=10037-001</t>
  </si>
  <si>
    <t>Physical Medicine &amp; Rehabilitation (MED)</t>
  </si>
  <si>
    <t>http://www.med.uc.edu/pmr/</t>
  </si>
  <si>
    <t>https://ucdirectory.uc.edu/AZ_Index.asp?mode=A&amp;listnumber=10067-009</t>
  </si>
  <si>
    <t>http://www.uc.edu/publicsafety/staying-safe/sensitive-crimes.html</t>
  </si>
  <si>
    <t>https://ucdirectory.uc.edu/AZ_Index.asp?mode=A&amp;listnumber=10002-023</t>
  </si>
  <si>
    <t xml:space="preserve"> Human Resources - Request Forms</t>
  </si>
  <si>
    <t>http://www.uc.edu/hr/forms.html</t>
  </si>
  <si>
    <t>https://ucdirectory.uc.edu/AZ_Index.asp?mode=A&amp;listnumber=10127-109</t>
  </si>
  <si>
    <t>Institutional Research</t>
  </si>
  <si>
    <t>513-556-0364</t>
  </si>
  <si>
    <t>513-556-2046</t>
  </si>
  <si>
    <t>http://www.uc.edu/provost/about-us/profile/institutional_research/</t>
  </si>
  <si>
    <t>https://ucdirectory.uc.edu/AZ_Index.asp?mode=A&amp;listnumber=10160-005</t>
  </si>
  <si>
    <t>Research Compliance (Research Ofc)</t>
  </si>
  <si>
    <t>research.compliance@uc.edu</t>
  </si>
  <si>
    <t>https://ucdirectory.uc.edu/AZ_Index.asp?mode=A&amp;listnumber=10109-010</t>
  </si>
  <si>
    <t>Dermatology</t>
  </si>
  <si>
    <t xml:space="preserve"> Research Laboratories (MED)</t>
  </si>
  <si>
    <t>513-558-6242</t>
  </si>
  <si>
    <t>513-558-0198</t>
  </si>
  <si>
    <t>http://med.uc.edu/dermatology/research/basicscience.aspx</t>
  </si>
  <si>
    <t>https://ucdirectory.uc.edu/AZ_Index.asp?mode=A&amp;listnumber=10154-014</t>
  </si>
  <si>
    <t>Research Lab</t>
  </si>
  <si>
    <t>513-558-1520</t>
  </si>
  <si>
    <t>5005-B</t>
  </si>
  <si>
    <t>https://ucdirectory.uc.edu/AZ_Index.asp?mode=A&amp;listnumber=10045-008</t>
  </si>
  <si>
    <t>Research Services</t>
  </si>
  <si>
    <t>513-556-4407</t>
  </si>
  <si>
    <t>https://ucdirectory.uc.edu/AZ_Index.asp?mode=A&amp;listnumber=10081-002</t>
  </si>
  <si>
    <t>Anesthesiology</t>
  </si>
  <si>
    <t xml:space="preserve"> Research (MED)</t>
  </si>
  <si>
    <t>513-558-2427</t>
  </si>
  <si>
    <t>513-558-0995</t>
  </si>
  <si>
    <t>http://med.uc.edu/anesth/research</t>
  </si>
  <si>
    <t>https://ucdirectory.uc.edu/AZ_Index.asp?mode=A&amp;listnumber=10007-002</t>
  </si>
  <si>
    <t>Family &amp; Community Medicine</t>
  </si>
  <si>
    <t>513-558-1430</t>
  </si>
  <si>
    <t>513-558-3266</t>
  </si>
  <si>
    <t>http://www.familymedicine.uc.edu/research/overview.aspx</t>
  </si>
  <si>
    <t>https://ucdirectory.uc.edu/AZ_Index.asp?mode=A&amp;listnumber=10054-001</t>
  </si>
  <si>
    <t>Institute for Policy Research</t>
  </si>
  <si>
    <t>513-556-5028</t>
  </si>
  <si>
    <t>513-556-9023</t>
  </si>
  <si>
    <t>http://www.uc.edu/ipr.html</t>
  </si>
  <si>
    <t>https://ucdirectory.uc.edu/AZ_Index.asp?mode=A&amp;listnumber=10160-003</t>
  </si>
  <si>
    <t>Institutional Animal Care &amp; Use Committee (IACUC)</t>
  </si>
  <si>
    <t>513-558-5187</t>
  </si>
  <si>
    <t>513-558-3539</t>
  </si>
  <si>
    <t>http://researchintegrity.uc.edu/iacuc/</t>
  </si>
  <si>
    <t>https://ucdirectory.uc.edu/AZ_Index.asp?mode=A&amp;listnumber=10160-007</t>
  </si>
  <si>
    <t>Institutional Biosafety Committee</t>
  </si>
  <si>
    <t>513-558-6182</t>
  </si>
  <si>
    <t>http://researchintegrity.uc.edu/biosafety/</t>
  </si>
  <si>
    <t>ibiocomm@uc.edu</t>
  </si>
  <si>
    <t>https://ucdirectory.uc.edu/AZ_Index.asp?mode=A&amp;listnumber=10160-006</t>
  </si>
  <si>
    <t>Institutional Review Board (IRB) (Research Ofc)</t>
  </si>
  <si>
    <t>513-558-5259</t>
  </si>
  <si>
    <t>http://researchintegrity.uc.edu/irb/</t>
  </si>
  <si>
    <t>https://ucdirectory.uc.edu/AZ_Index.asp?mode=A&amp;listnumber=10168-001</t>
  </si>
  <si>
    <t>Animal Medical Services</t>
  </si>
  <si>
    <t xml:space="preserve"> Laboratory (LAMS)(Research Ofc)</t>
  </si>
  <si>
    <t>513-558-5171</t>
  </si>
  <si>
    <t>R351</t>
  </si>
  <si>
    <t>513-558-0734</t>
  </si>
  <si>
    <t>http://research.uc.edu/lams/</t>
  </si>
  <si>
    <t>https://ucdirectory.uc.edu/AZ_Index.asp?mode=A&amp;listnumber=10088-004</t>
  </si>
  <si>
    <t xml:space="preserve"> Teaching and Services (Langsam)</t>
  </si>
  <si>
    <t>http://libraries.uc.edu/services/borrow-circulation</t>
  </si>
  <si>
    <t>https://ucdirectory.uc.edu/AZ_Index.asp?mode=A&amp;listnumber=10088-005</t>
  </si>
  <si>
    <t>Reserves</t>
  </si>
  <si>
    <t>http://www.libraries.uc.edu/services/reserves/</t>
  </si>
  <si>
    <t>https://ucdirectory.uc.edu/AZ_Index.asp?mode=A&amp;listnumber=10166-125</t>
  </si>
  <si>
    <t>Residence Hall Association</t>
  </si>
  <si>
    <t xml:space="preserve"> Main Office</t>
  </si>
  <si>
    <t>513-556-0048</t>
  </si>
  <si>
    <t>http://www.uc.edu/resed/involvement/hallgovtrha.html</t>
  </si>
  <si>
    <t>https://ucdirectory.uc.edu/AZ_Index.asp?mode=A&amp;listnumber=10131-213</t>
  </si>
  <si>
    <t>Calhoun Hall (Residence Hall)</t>
  </si>
  <si>
    <t>513-556-8596</t>
  </si>
  <si>
    <t>CALHOUN</t>
  </si>
  <si>
    <t>http://www.uc.edu/uchousing/residence_halls/calhoun.html</t>
  </si>
  <si>
    <t>https://ucdirectory.uc.edu/AZ_Index.asp?mode=A&amp;listnumber=10131-209</t>
  </si>
  <si>
    <t>Dabney Hall (Residence Hall)</t>
  </si>
  <si>
    <t>513-556-6484</t>
  </si>
  <si>
    <t>http://www.uc.edu/uchousing/residence_halls/dabney.html</t>
  </si>
  <si>
    <t>https://ucdirectory.uc.edu/AZ_Index.asp?mode=A&amp;listnumber=10131-202</t>
  </si>
  <si>
    <t>Daniels Hall (Residence Hall)</t>
  </si>
  <si>
    <t>513-556-0676</t>
  </si>
  <si>
    <t>DANIELS</t>
  </si>
  <si>
    <t>http://www.uc.edu/uchousing/residence_halls/daniels.html</t>
  </si>
  <si>
    <t>https://ucdirectory.uc.edu/AZ_Index.asp?mode=A&amp;listnumber=10131-234</t>
  </si>
  <si>
    <t>Jefferson Residence Hall (Turner or Schneider)</t>
  </si>
  <si>
    <t>http://www.uc.edu/uchousing/residence_halls.html</t>
  </si>
  <si>
    <t>https://ucdirectory.uc.edu/AZ_Index.asp?mode=A&amp;listnumber=10131-214</t>
  </si>
  <si>
    <t>Morgens Hall (Residence Hall)</t>
  </si>
  <si>
    <t>513-556-7500</t>
  </si>
  <si>
    <t>MORGENS</t>
  </si>
  <si>
    <t>http://www.uc.edu/uchousing/residence_halls/morgens-hall.html</t>
  </si>
  <si>
    <t>https://ucdirectory.uc.edu/AZ_Index.asp?mode=A&amp;listnumber=10163-001</t>
  </si>
  <si>
    <t>Resident Education &amp; Development</t>
  </si>
  <si>
    <t>513-556-6476</t>
  </si>
  <si>
    <t>http://www.uc.edu/resed.html</t>
  </si>
  <si>
    <t>Resdev@uc.edu</t>
  </si>
  <si>
    <t>https://ucdirectory.uc.edu/AZ_Index.asp?mode=A&amp;listnumber=10131-207</t>
  </si>
  <si>
    <t>Housing &amp; Food Services</t>
  </si>
  <si>
    <t>513-556-6461</t>
  </si>
  <si>
    <t>SCIOTO</t>
  </si>
  <si>
    <t>http://www.uc.edu/housing/</t>
  </si>
  <si>
    <t>UChousing@uc.edu</t>
  </si>
  <si>
    <t>https://ucdirectory.uc.edu/AZ_Index.asp?mode=A&amp;listnumber=10007-007</t>
  </si>
  <si>
    <t xml:space="preserve"> Residency Program (MED)</t>
  </si>
  <si>
    <t>513-721-2221</t>
  </si>
  <si>
    <t>CHRIST</t>
  </si>
  <si>
    <t>513-345-6665</t>
  </si>
  <si>
    <t>http://www.familymedicine.uc.edu/education/residency.aspx</t>
  </si>
  <si>
    <t>https://ucdirectory.uc.edu/AZ_Index.asp?mode=A&amp;listnumber=10066-003</t>
  </si>
  <si>
    <t>Residency Program</t>
  </si>
  <si>
    <t xml:space="preserve"> Neurology (MED)</t>
  </si>
  <si>
    <t>513-558-2968</t>
  </si>
  <si>
    <t>http://www.med.uc.edu/neurology/education/residency.aspx</t>
  </si>
  <si>
    <t>https://ucdirectory.uc.edu/AZ_Index.asp?mode=A&amp;listnumber=10081-005</t>
  </si>
  <si>
    <t xml:space="preserve"> Residency Training (MED)</t>
  </si>
  <si>
    <t>513-558-6356</t>
  </si>
  <si>
    <t>http://med.uc.edu/anesth/residency</t>
  </si>
  <si>
    <t>https://ucdirectory.uc.edu/AZ_Index.asp?mode=A&amp;listnumber=10050-011</t>
  </si>
  <si>
    <t>Residency Training (Psychiatry)(MED)</t>
  </si>
  <si>
    <t>513-558-5190</t>
  </si>
  <si>
    <t>513-558-3477</t>
  </si>
  <si>
    <t>https://ucdirectory.uc.edu/AZ_Index.asp?mode=A&amp;listnumber=10132-022</t>
  </si>
  <si>
    <t>Respiratory Therapy (CAHS)</t>
  </si>
  <si>
    <t>513-558-3515</t>
  </si>
  <si>
    <t>http://cahs.uc.edu/departments/dads/programs/respiratorytherapy/about.aspx</t>
  </si>
  <si>
    <t>https://ucdirectory.uc.edu/AZ_Index.asp?mode=A&amp;listnumber=10131-071</t>
  </si>
  <si>
    <t xml:space="preserve"> Kingsgate Conference Center (Restaurant) - Caminetto</t>
  </si>
  <si>
    <t>513-487-3800</t>
  </si>
  <si>
    <t>KINGSGATE</t>
  </si>
  <si>
    <t>513-487-3810</t>
  </si>
  <si>
    <t>http://www.uc.edu/kingsgate/restaurant_lounge.html</t>
  </si>
  <si>
    <t>kingsgatemarriott.com</t>
  </si>
  <si>
    <t>https://ucdirectory.uc.edu/AZ_Index.asp?mode=A&amp;listnumber=10002-027</t>
  </si>
  <si>
    <t>Retirement (Human Resources)</t>
  </si>
  <si>
    <t>http://www.uc.edu/hr/faqs/benefits/retirement.html</t>
  </si>
  <si>
    <t>https://ucdirectory.uc.edu/AZ_Index.asp?mode=A&amp;listnumber=10114-009</t>
  </si>
  <si>
    <t>Immunology</t>
  </si>
  <si>
    <t xml:space="preserve"> Allergy and Rheumatology (Internal Med)</t>
  </si>
  <si>
    <t>513-558-4701</t>
  </si>
  <si>
    <t>513-558-3799</t>
  </si>
  <si>
    <t>http://intmed.uc.edu/divisions/allergyrheumatology/about.aspx</t>
  </si>
  <si>
    <t>https://ucdirectory.uc.edu/AZ_Index.asp?mode=A&amp;listnumber=10134-023</t>
  </si>
  <si>
    <t>Ohio Innocence Project (LAW)</t>
  </si>
  <si>
    <t>513-556-0752</t>
  </si>
  <si>
    <t>2M16</t>
  </si>
  <si>
    <t>513-556-0702</t>
  </si>
  <si>
    <t>http://www.law.uc.edu/oip</t>
  </si>
  <si>
    <t>https://ucdirectory.uc.edu/AZ_Index.asp?mode=A&amp;listnumber=10072-001</t>
  </si>
  <si>
    <t>Risk Management &amp; Insurance</t>
  </si>
  <si>
    <t>513-584-5042</t>
  </si>
  <si>
    <t>UCMC-MTREID</t>
  </si>
  <si>
    <t>513-584-5559</t>
  </si>
  <si>
    <t>http://www.uc.edu/infosec/services/riskmgmt.html</t>
  </si>
  <si>
    <t>https://ucdirectory.uc.edu/AZ_Index.asp?mode=A&amp;listnumber=10130-014</t>
  </si>
  <si>
    <t>RN to BSN (CoN)</t>
  </si>
  <si>
    <t>513-558-5213</t>
  </si>
  <si>
    <t>260-E</t>
  </si>
  <si>
    <t>513-558-5269</t>
  </si>
  <si>
    <t>http://nursing.uc.edu/academic_programs/rn_to_bsn/faq.html</t>
  </si>
  <si>
    <t>https://ucdirectory.uc.edu/AZ_Index.asp?mode=A&amp;listnumber=10045-001</t>
  </si>
  <si>
    <t>Law Library</t>
  </si>
  <si>
    <t>513-556-0163</t>
  </si>
  <si>
    <t>https://ucdirectory.uc.edu/AZ_Index.asp?mode=A&amp;listnumber=10004-035</t>
  </si>
  <si>
    <t>Romance Languages and Literatures (A&amp;S)</t>
  </si>
  <si>
    <t>https://ucdirectory.uc.edu/AZ_Index.asp?mode=A&amp;listnumber=10088-048</t>
  </si>
  <si>
    <t>Facilities Scheduling (AHC)</t>
  </si>
  <si>
    <t>513-558-4186</t>
  </si>
  <si>
    <t>E005L</t>
  </si>
  <si>
    <t>https://ucdirectory.uc.edu/AZ_Index.asp?mode=A&amp;listnumber=10023-001</t>
  </si>
  <si>
    <t xml:space="preserve"> Army - ROTC</t>
  </si>
  <si>
    <t>513-556-3660</t>
  </si>
  <si>
    <t>513-556-1500</t>
  </si>
  <si>
    <t>https://ucdirectory.uc.edu/AZ_Index.asp?mode=A&amp;listnumber=10002-012</t>
  </si>
  <si>
    <t>Rowe Loan Fund (Human Resources)</t>
  </si>
  <si>
    <t>http://www.uc.edu/hr/faqs/benefits/rowe.html</t>
  </si>
  <si>
    <t>https://ucdirectory.uc.edu/AZ_Index.asp?mode=A&amp;listnumber=10014-003</t>
  </si>
  <si>
    <t>(937)378-4172</t>
  </si>
  <si>
    <t>http://www.health.uc.edu/ahec</t>
  </si>
  <si>
    <t>HEALTHUC@UC.Edu</t>
  </si>
  <si>
    <t>https://ucdirectory.uc.edu/AZ_Index.asp?mode=A&amp;listnumber=10018-001</t>
  </si>
  <si>
    <t>https://ucdirectory.uc.edu/AZ_Index.asp?mode=A&amp;listnumber=10154-005</t>
  </si>
  <si>
    <t>Quality Assurance</t>
  </si>
  <si>
    <t>513-558-1259</t>
  </si>
  <si>
    <t>513-558-1279</t>
  </si>
  <si>
    <t>https://ucdirectory.uc.edu/AZ_Index.asp?mode=A&amp;listnumber=10166-102</t>
  </si>
  <si>
    <t>LGBTQ Center</t>
  </si>
  <si>
    <t>513-556-4329</t>
  </si>
  <si>
    <t>513-556-4481</t>
  </si>
  <si>
    <t>http://www.uc.edu/lgbtq.html</t>
  </si>
  <si>
    <t>https://ucdirectory.uc.edu/AZ_Index.asp?mode=A&amp;listnumber=10169-131</t>
  </si>
  <si>
    <t xml:space="preserve"> Academics - PACE (Professionalism</t>
  </si>
  <si>
    <t>https://ucdirectory.uc.edu/AZ_Index.asp?mode=A&amp;listnumber=10076-008</t>
  </si>
  <si>
    <t>Professional Assessment and Learning (PAL)(Professional Practice)</t>
  </si>
  <si>
    <t>513-556-2667</t>
  </si>
  <si>
    <t>http://www.uc.edu/webapps/propractice/pal/</t>
  </si>
  <si>
    <t>https://ucdirectory.uc.edu/AZ_Index.asp?mode=A&amp;listnumber=10169-124</t>
  </si>
  <si>
    <t>Paralegal Certificate (CLER)</t>
  </si>
  <si>
    <t>http://www.ucclermont.edu/paralegal.html</t>
  </si>
  <si>
    <t>https://ucdirectory.uc.edu/AZ_Index.asp?mode=A&amp;listnumber=10120-135</t>
  </si>
  <si>
    <t>Paralegal Studies Program (CECH)</t>
  </si>
  <si>
    <t>513-556-1819</t>
  </si>
  <si>
    <t>http://cech.uc.edu/programs/paralegal.html</t>
  </si>
  <si>
    <t>https://ucdirectory.uc.edu/AZ_Index.asp?mode=A&amp;listnumber=10169-118</t>
  </si>
  <si>
    <t>Emergency Medical Services Certificate (CLER)</t>
  </si>
  <si>
    <t>http://www.ucclermont.edu/academics/gainful-employment-disclosure/EMS.html</t>
  </si>
  <si>
    <t>https://ucdirectory.uc.edu/AZ_Index.asp?mode=A&amp;listnumber=10131-301</t>
  </si>
  <si>
    <t>Parking Services</t>
  </si>
  <si>
    <t>513-556-2283</t>
  </si>
  <si>
    <t>513-556-2008</t>
  </si>
  <si>
    <t>http://www.uc.edu/parking/</t>
  </si>
  <si>
    <t>parking@uc.edu</t>
  </si>
  <si>
    <t>https://ucdirectory.uc.edu/AZ_Index.asp?mode=A&amp;listnumber=10169-113</t>
  </si>
  <si>
    <t>Parking Services (CLER)</t>
  </si>
  <si>
    <t>513-732-5227</t>
  </si>
  <si>
    <t>513-732-8972</t>
  </si>
  <si>
    <t>http://www.ucclermont.edu/about/CampusInformation/Parking.html</t>
  </si>
  <si>
    <t>https://ucdirectory.uc.edu/AZ_Index.asp?mode=A&amp;listnumber=10066-011</t>
  </si>
  <si>
    <t>Parkinson's &amp; Other Movement Disorders (Neurology)(MED)</t>
  </si>
  <si>
    <t>513-558-4050</t>
  </si>
  <si>
    <t>513-558-4305</t>
  </si>
  <si>
    <t>http://www.med.uc.edu/neurology/specialties/overview/parkinsons.aspx</t>
  </si>
  <si>
    <t>https://ucdirectory.uc.edu/AZ_Index.asp?mode=A&amp;listnumber=10120-102</t>
  </si>
  <si>
    <t>Partner for Achieving School Success (PASS)(CECH)</t>
  </si>
  <si>
    <t>513-556-3077</t>
  </si>
  <si>
    <t>513-556-1037</t>
  </si>
  <si>
    <t>http://www.uc.edu/cechpass.html</t>
  </si>
  <si>
    <t>https://ucdirectory.uc.edu/AZ_Index.asp?mode=A&amp;listnumber=10090-001</t>
  </si>
  <si>
    <t>Pathology and Laboratory Medicine (MED)</t>
  </si>
  <si>
    <t>513-584-7284</t>
  </si>
  <si>
    <t>HEALTH-UC</t>
  </si>
  <si>
    <t>513-584-3892</t>
  </si>
  <si>
    <t>http://pathology.uc.edu/</t>
  </si>
  <si>
    <t>https://ucdirectory.uc.edu/AZ_Index.asp?mode=A&amp;listnumber=10165-033</t>
  </si>
  <si>
    <t>Cincinnati Pathways (Transfer &amp; Lifelong Learning Center)</t>
  </si>
  <si>
    <t>http://admissions.uc.edu/transfer/pathways.html</t>
  </si>
  <si>
    <t>transfer@uc.edu</t>
  </si>
  <si>
    <t>https://ucdirectory.uc.edu/AZ_Index.asp?mode=A&amp;listnumber=10046-022</t>
  </si>
  <si>
    <t>Payment Card Industry Compliance (Treasurer)</t>
  </si>
  <si>
    <t>513-556-4793</t>
  </si>
  <si>
    <t>http://www.uc.edu/af/treasurer/pcicompliance.html</t>
  </si>
  <si>
    <t>https://ucdirectory.uc.edu/AZ_Index.asp?mode=A&amp;listnumber=10046-027</t>
  </si>
  <si>
    <t>Payroll Operations</t>
  </si>
  <si>
    <t>513-556-2451</t>
  </si>
  <si>
    <t>513-556-0242</t>
  </si>
  <si>
    <t>https://ucdirectory.uc.edu/AZ_Index.asp?mode=A&amp;listnumber=10071-001</t>
  </si>
  <si>
    <t>PDC (Planning + Design + Construction)</t>
  </si>
  <si>
    <t>http://www.uc.edu/af/pdc/campus_planning.html</t>
  </si>
  <si>
    <t>https://ucdirectory.uc.edu/AZ_Index.asp?mode=A&amp;listnumber=10062-005</t>
  </si>
  <si>
    <t>Pediatric and Adolescent Gynecology(OB/GYN)(MED)</t>
  </si>
  <si>
    <t>513-636-2911</t>
  </si>
  <si>
    <t>513-636-8844</t>
  </si>
  <si>
    <t>http://www.med.uc.edu/obgyn/divisions/peds/about.aspx</t>
  </si>
  <si>
    <t>https://ucdirectory.uc.edu/AZ_Index.asp?mode=A&amp;listnumber=10066-012</t>
  </si>
  <si>
    <t>Pediatric Neurology (MED)</t>
  </si>
  <si>
    <t>513-636-4222</t>
  </si>
  <si>
    <t>http://www.med.uc.edu/neurology/specialties/overview/pediatric.aspx</t>
  </si>
  <si>
    <t>https://ucdirectory.uc.edu/AZ_Index.asp?mode=A&amp;listnumber=10125-010</t>
  </si>
  <si>
    <t>Pediatric Neurosurgery</t>
  </si>
  <si>
    <t>513-803-4224</t>
  </si>
  <si>
    <t>513-636-2808</t>
  </si>
  <si>
    <t>http://med.uc.edu/Neurosurgery/divisions/pediatric.aspx</t>
  </si>
  <si>
    <t>https://ucdirectory.uc.edu/AZ_Index.asp?mode=A&amp;listnumber=10107-001</t>
  </si>
  <si>
    <t>Cincinnati Children's Hospital Medical Center (CCHMC)</t>
  </si>
  <si>
    <t>513-636-4200</t>
  </si>
  <si>
    <t>http://www.cincinnatichildrens.org/</t>
  </si>
  <si>
    <t>https://ucdirectory.uc.edu/AZ_Index.asp?mode=A&amp;listnumber=10155-042</t>
  </si>
  <si>
    <t>Percussion (CCM)</t>
  </si>
  <si>
    <t>513-556-9417</t>
  </si>
  <si>
    <t>https://ucdirectory.uc.edu/AZ_Index.asp?mode=A&amp;listnumber=10155-075</t>
  </si>
  <si>
    <t>Performance Management (CCM)</t>
  </si>
  <si>
    <t>513-556-9460</t>
  </si>
  <si>
    <t>https://ucdirectory.uc.edu/AZ_Index.asp?mode=A&amp;listnumber=10155-015</t>
  </si>
  <si>
    <t>Performance Studies (CCM)</t>
  </si>
  <si>
    <t>513-556-3442</t>
  </si>
  <si>
    <t>http://ccm.uc.edu/music.html</t>
  </si>
  <si>
    <t>https://ucdirectory.uc.edu/AZ_Index.asp?mode=A&amp;listnumber=10018-009</t>
  </si>
  <si>
    <t xml:space="preserve"> Alumni Affairs - Perks and Discounts</t>
  </si>
  <si>
    <t>http://www.uc.edu/alumni/resources/perks.html</t>
  </si>
  <si>
    <t>https://ucdirectory.uc.edu/AZ_Index.asp?mode=A&amp;listnumber=10002-017</t>
  </si>
  <si>
    <t xml:space="preserve"> Administration - Human Resources</t>
  </si>
  <si>
    <t>http://www.uc.edu/hr.html</t>
  </si>
  <si>
    <t>https://ucdirectory.uc.edu/AZ_Index.asp?mode=A&amp;listnumber=10002-024</t>
  </si>
  <si>
    <t xml:space="preserve"> Human Resources - Annual Enrollment</t>
  </si>
  <si>
    <t>http://www.uc.edu/hr/benefits/choice_benefits.html</t>
  </si>
  <si>
    <t>https://ucdirectory.uc.edu/AZ_Index.asp?mode=A&amp;listnumber=10002-014</t>
  </si>
  <si>
    <t xml:space="preserve"> Benefits - Human Resources</t>
  </si>
  <si>
    <t>http://www.uc.edu/hr/benefits.html</t>
  </si>
  <si>
    <t>https://ucdirectory.uc.edu/AZ_Index.asp?mode=A&amp;listnumber=10002-007</t>
  </si>
  <si>
    <t xml:space="preserve"> Human Resources - Classified Employment</t>
  </si>
  <si>
    <t>https://ucdirectory.uc.edu/AZ_Index.asp?mode=A&amp;listnumber=10002-021</t>
  </si>
  <si>
    <t>Compensation (Human Resources)</t>
  </si>
  <si>
    <t>http://www.uc.edu/hr/compensation.html</t>
  </si>
  <si>
    <t>https://ucdirectory.uc.edu/AZ_Index.asp?mode=A&amp;listnumber=10002-025</t>
  </si>
  <si>
    <t xml:space="preserve"> Human Resources - Dependent Verification</t>
  </si>
  <si>
    <t>http://www.uc.edu/hr/faqs/benefits/dependent_verification.html</t>
  </si>
  <si>
    <t>https://ucdirectory.uc.edu/AZ_Index.asp?mode=A&amp;listnumber=10002-026</t>
  </si>
  <si>
    <t xml:space="preserve"> Human Resources - Employee Disability Services</t>
  </si>
  <si>
    <t>http://www.uc.edu/hr/faqs/benefits/ltd.html</t>
  </si>
  <si>
    <t>https://ucdirectory.uc.edu/AZ_Index.asp?mode=A&amp;listnumber=10002-010</t>
  </si>
  <si>
    <t>Employee Discounts (Human Resources)</t>
  </si>
  <si>
    <t>http://www.uc.edu/hr/benefits/discounts.html</t>
  </si>
  <si>
    <t>https://ucdirectory.uc.edu/AZ_Index.asp?mode=A&amp;listnumber=10154-010</t>
  </si>
  <si>
    <t>Human Resources</t>
  </si>
  <si>
    <t>513-558-1301</t>
  </si>
  <si>
    <t>513-558-1208</t>
  </si>
  <si>
    <t>https://ucdirectory.uc.edu/AZ_Index.asp?mode=A&amp;listnumber=10002-001</t>
  </si>
  <si>
    <t>https://ucdirectory.uc.edu/AZ_Index.asp?mode=A&amp;listnumber=10088-014</t>
  </si>
  <si>
    <t>Personnel</t>
  </si>
  <si>
    <t>513-556-1599</t>
  </si>
  <si>
    <t>513-556-0325</t>
  </si>
  <si>
    <t>http://libraries.uc.edu/about/employment</t>
  </si>
  <si>
    <t>https://ucdirectory.uc.edu/AZ_Index.asp?mode=A&amp;listnumber=10146-011</t>
  </si>
  <si>
    <t>Pharmaceutics (PHARM)</t>
  </si>
  <si>
    <t>513-558-1817</t>
  </si>
  <si>
    <t>https://ucdirectory.uc.edu/AZ_Index.asp?mode=A&amp;listnumber=10020-002</t>
  </si>
  <si>
    <t>Pharmacology &amp; Cell Biophysics (MED)</t>
  </si>
  <si>
    <t>513-558-2366</t>
  </si>
  <si>
    <t>http://med.uc.edu/pharmacology/</t>
  </si>
  <si>
    <t>https://ucdirectory.uc.edu/AZ_Index.asp?mode=A&amp;listnumber=10146-008</t>
  </si>
  <si>
    <t>Pharmacology (PHARM)</t>
  </si>
  <si>
    <t>https://ucdirectory.uc.edu/AZ_Index.asp?mode=A&amp;listnumber=10146-004</t>
  </si>
  <si>
    <t>Admissions (PHARM)</t>
  </si>
  <si>
    <t>http://pharmacy.uc.edu/prospective_students.cfm</t>
  </si>
  <si>
    <t>https://ucdirectory.uc.edu/AZ_Index.asp?mode=A&amp;listnumber=10146-005</t>
  </si>
  <si>
    <t>Advising (PHARM)</t>
  </si>
  <si>
    <t>https://ucdirectory.uc.edu/AZ_Index.asp?mode=A&amp;listnumber=10146-006</t>
  </si>
  <si>
    <t>Alumni (PHARM)</t>
  </si>
  <si>
    <t>http://pharmacy.uc.edu/alumni/</t>
  </si>
  <si>
    <t>https://ucdirectory.uc.edu/AZ_Index.asp?mode=A&amp;listnumber=10146-007</t>
  </si>
  <si>
    <t>Continuing Education (PHARM)</t>
  </si>
  <si>
    <t>513-558-7804</t>
  </si>
  <si>
    <t>http://pharmacy.uc.edu/programs/continuing-education</t>
  </si>
  <si>
    <t>https://ucdirectory.uc.edu/AZ_Index.asp?mode=A&amp;listnumber=10146-009</t>
  </si>
  <si>
    <t>Cosmetic Science Department (PHARM)</t>
  </si>
  <si>
    <t>513-558-0749</t>
  </si>
  <si>
    <t>http://pharmacy.uc.edu/programs/online-graduate-certificate-program/cosmetic-science</t>
  </si>
  <si>
    <t>https://ucdirectory.uc.edu/AZ_Index.asp?mode=A&amp;listnumber=10146-002</t>
  </si>
  <si>
    <t>DEAN-PHARMACY (Neil J. MacKinnon</t>
  </si>
  <si>
    <t>513-558-0708</t>
  </si>
  <si>
    <t>https://ucdirectory.uc.edu/AZ_Index.asp?mode=A&amp;listnumber=10146-012</t>
  </si>
  <si>
    <t>Drug Development (PHARM)</t>
  </si>
  <si>
    <t>http://pharmacy.uc.edu/programs/ms-phd-degrees/full-time-ms-phd-programs/drug-development-sciences</t>
  </si>
  <si>
    <t>https://ucdirectory.uc.edu/AZ_Index.asp?mode=A&amp;listnumber=10146-001</t>
  </si>
  <si>
    <t xml:space="preserve"> Pharmacy - COLLEGE</t>
  </si>
  <si>
    <t xml:space="preserve"> Winkle Colg of (See PHARMACY)</t>
  </si>
  <si>
    <t>http://pharmacy.uc.edu/</t>
  </si>
  <si>
    <t>https://ucdirectory.uc.edu/AZ_Index.asp?mode=A&amp;listnumber=10169-048</t>
  </si>
  <si>
    <t>Phi Theta Kappa (CLER)</t>
  </si>
  <si>
    <t>https://ucdirectory.uc.edu/AZ_Index.asp?mode=A&amp;listnumber=10190-066</t>
  </si>
  <si>
    <t xml:space="preserve"> Jr. Memorial Gallery - Phillip M. Meyers</t>
  </si>
  <si>
    <t xml:space="preserve"> The (DAAP)</t>
  </si>
  <si>
    <t>513-556-3088</t>
  </si>
  <si>
    <t>http://daap.uc.edu/galleries/meyers_gallery.html</t>
  </si>
  <si>
    <t>https://ucdirectory.uc.edu/AZ_Index.asp?mode=A&amp;listnumber=10004-040</t>
  </si>
  <si>
    <t>Philosophy (A&amp;S)</t>
  </si>
  <si>
    <t>513-556-6324</t>
  </si>
  <si>
    <t>513-556-2939</t>
  </si>
  <si>
    <t>http://www.artsci.uc.edu/departments/philosophy.html</t>
  </si>
  <si>
    <t>https://ucdirectory.uc.edu/AZ_Index.asp?mode=A&amp;listnumber=10060-006</t>
  </si>
  <si>
    <t>513-558-1008</t>
  </si>
  <si>
    <t>http://healthnews.uc.edu/communications/photography/</t>
  </si>
  <si>
    <t>photography.services@uc.edu</t>
  </si>
  <si>
    <t>https://ucdirectory.uc.edu/AZ_Index.asp?mode=A&amp;listnumber=10190-046</t>
  </si>
  <si>
    <t>Photography Lab Supervisor (DAAP)</t>
  </si>
  <si>
    <t>513-556-0301</t>
  </si>
  <si>
    <t>https://ucdirectory.uc.edu/AZ_Index.asp?mode=A&amp;listnumber=10154-031</t>
  </si>
  <si>
    <t xml:space="preserve"> Photoperesis</t>
  </si>
  <si>
    <t>http://www.hoxworth.org/patient-services/photoperesis.html</t>
  </si>
  <si>
    <t>https://ucdirectory.uc.edu/AZ_Index.asp?mode=A&amp;listnumber=10123-012</t>
  </si>
  <si>
    <t>Drake Center (Physical Medicine &amp; Rehabilitation)(MED)</t>
  </si>
  <si>
    <t>513-418-2500</t>
  </si>
  <si>
    <t>513-418-2501</t>
  </si>
  <si>
    <t>https://ucdirectory.uc.edu/AZ_Index.asp?mode=A&amp;listnumber=10154-003</t>
  </si>
  <si>
    <t>Physical Operations</t>
  </si>
  <si>
    <t>513-558-1222</t>
  </si>
  <si>
    <t>513-558-1611</t>
  </si>
  <si>
    <t>https://ucdirectory.uc.edu/AZ_Index.asp?mode=A&amp;listnumber=10132-010</t>
  </si>
  <si>
    <t>Physical Therapy (CAHS)</t>
  </si>
  <si>
    <t>http://cahs.uc.edu/departments/RehabSciences/programs/pt/about.aspx</t>
  </si>
  <si>
    <t>https://ucdirectory.uc.edu/AZ_Index.asp?mode=A&amp;listnumber=10004-004</t>
  </si>
  <si>
    <t>Learning Center</t>
  </si>
  <si>
    <t>http://www.artsci.uc.edu/departments/physics/resources/AcademicResources.html</t>
  </si>
  <si>
    <t>https://ucdirectory.uc.edu/AZ_Index.asp?mode=A&amp;listnumber=10088-002</t>
  </si>
  <si>
    <t xml:space="preserve"> Geology-Mathematics-Physics</t>
  </si>
  <si>
    <t>513-556-1324</t>
  </si>
  <si>
    <t>http://www.libraries.uc.edu/gmp</t>
  </si>
  <si>
    <t>https://ucdirectory.uc.edu/AZ_Index.asp?mode=A&amp;listnumber=10169-012</t>
  </si>
  <si>
    <t xml:space="preserve"> Computers - Math</t>
  </si>
  <si>
    <t xml:space="preserve"> Geology &amp; Physics (CLER)</t>
  </si>
  <si>
    <t>513-732-5322</t>
  </si>
  <si>
    <t>S-264</t>
  </si>
  <si>
    <t>513-732-5304</t>
  </si>
  <si>
    <t>http://sme.clc.uc.edu/</t>
  </si>
  <si>
    <t>https://ucdirectory.uc.edu/AZ_Index.asp?mode=A&amp;listnumber=10102-001</t>
  </si>
  <si>
    <t>Molecular &amp; Cellular Physiology (MED)</t>
  </si>
  <si>
    <t>513-558-5636</t>
  </si>
  <si>
    <t>513-558-5738</t>
  </si>
  <si>
    <t>http://www.med.uc.edu/physiology/</t>
  </si>
  <si>
    <t>https://ucdirectory.uc.edu/AZ_Index.asp?mode=A&amp;listnumber=10155-056</t>
  </si>
  <si>
    <t>Piano Dept (CCM)</t>
  </si>
  <si>
    <t>513-556-4041</t>
  </si>
  <si>
    <t>http://ccm.uc.edu/music/keyboard.html</t>
  </si>
  <si>
    <t>chertoms@ucmail.uc.edu</t>
  </si>
  <si>
    <t>https://ucdirectory.uc.edu/AZ_Index.asp?mode=A&amp;listnumber=10155-058</t>
  </si>
  <si>
    <t>Piano Tech (CCM)</t>
  </si>
  <si>
    <t>513-556-9565</t>
  </si>
  <si>
    <t>https://ucdirectory.uc.edu/AZ_Index.asp?mode=A&amp;listnumber=10155-048</t>
  </si>
  <si>
    <t>Career Services (CCM)</t>
  </si>
  <si>
    <t>513-556-9481</t>
  </si>
  <si>
    <t>http://ccm.uc.edu/resources/students/careerservices.html</t>
  </si>
  <si>
    <t>ccmplacement@uc.edu</t>
  </si>
  <si>
    <t>https://ucdirectory.uc.edu/AZ_Index.asp?mode=A&amp;listnumber=10046-003</t>
  </si>
  <si>
    <t>Controller</t>
  </si>
  <si>
    <t xml:space="preserve"> Office of (Finance)</t>
  </si>
  <si>
    <t>513-556-3152</t>
  </si>
  <si>
    <t>513-556-6370</t>
  </si>
  <si>
    <t>http://www.uc.edu/af/controller.html</t>
  </si>
  <si>
    <t>https://ucdirectory.uc.edu/AZ_Index.asp?mode=A&amp;listnumber=10088-013</t>
  </si>
  <si>
    <t>Elliston Poetry Room</t>
  </si>
  <si>
    <t>513-556-1570</t>
  </si>
  <si>
    <t>http://libraries.uc.edu/elliston/</t>
  </si>
  <si>
    <t>https://ucdirectory.uc.edu/AZ_Index.asp?mode=A&amp;listnumber=10169-036</t>
  </si>
  <si>
    <t>Police Academy (CLER)</t>
  </si>
  <si>
    <t>513-558-7408</t>
  </si>
  <si>
    <t>513-732-5247</t>
  </si>
  <si>
    <t>http://www.ucclermont.edu/academics/police_academy.html</t>
  </si>
  <si>
    <t>https://ucdirectory.uc.edu/AZ_Index.asp?mode=A&amp;listnumber=10067-002</t>
  </si>
  <si>
    <t>Police Administration (Public Safety)</t>
  </si>
  <si>
    <t>https://ucdirectory.uc.edu/AZ_Index.asp?mode=A&amp;listnumber=10067-008</t>
  </si>
  <si>
    <t>https://ucdirectory.uc.edu/AZ_Index.asp?mode=A&amp;listnumber=10004-081</t>
  </si>
  <si>
    <t>Political Science (A&amp;S)</t>
  </si>
  <si>
    <t>513-556-3300</t>
  </si>
  <si>
    <t>513-556-2314</t>
  </si>
  <si>
    <t>http://www.artsci.uc.edu/departments/polisci.html</t>
  </si>
  <si>
    <t>https://ucdirectory.uc.edu/AZ_Index.asp?mode=A&amp;listnumber=10116-138</t>
  </si>
  <si>
    <t>Polymer Research Center (CEAS)</t>
  </si>
  <si>
    <t>513-556-3115</t>
  </si>
  <si>
    <t>https://ucdirectory.uc.edu/AZ_Index.asp?mode=A&amp;listnumber=10074-015</t>
  </si>
  <si>
    <t>Mail Services (Facilities Management)</t>
  </si>
  <si>
    <t>513-556-3525</t>
  </si>
  <si>
    <t>513-556-3408</t>
  </si>
  <si>
    <t>http://www.uc.edu/af/facilities/services/mail.html</t>
  </si>
  <si>
    <t>https://ucdirectory.uc.edu/AZ_Index.asp?mode=A&amp;listnumber=10165-019</t>
  </si>
  <si>
    <t>Pre-Professional Advising Ctr (PPAC) (Enrollment Mgmt)</t>
  </si>
  <si>
    <t>513-556-2166</t>
  </si>
  <si>
    <t>http://www.uc.edu/preproadvising</t>
  </si>
  <si>
    <t>preproadv@uc.edu</t>
  </si>
  <si>
    <t>https://ucdirectory.uc.edu/AZ_Index.asp?mode=A&amp;listnumber=10134-030</t>
  </si>
  <si>
    <t>Practice</t>
  </si>
  <si>
    <t xml:space="preserve"> Center for (LAW)</t>
  </si>
  <si>
    <t>513-556-0114</t>
  </si>
  <si>
    <t>http://www.law.uc.edu/center-for-practice</t>
  </si>
  <si>
    <t>https://ucdirectory.uc.edu/AZ_Index.asp?mode=A&amp;listnumber=10155-007</t>
  </si>
  <si>
    <t>Preparatory Department (CCM)</t>
  </si>
  <si>
    <t>513-556-2595</t>
  </si>
  <si>
    <t>http://ccm.uc.edu/prep.html</t>
  </si>
  <si>
    <t>https://ucdirectory.uc.edu/AZ_Index.asp?mode=A&amp;listnumber=10088-051</t>
  </si>
  <si>
    <t xml:space="preserve"> Audio/Visual Services</t>
  </si>
  <si>
    <t>513-558-4173</t>
  </si>
  <si>
    <t>http://www.libraries.uc.edu/hsl/</t>
  </si>
  <si>
    <t>https://ucdirectory.uc.edu/AZ_Index.asp?mode=A&amp;listnumber=10045-010</t>
  </si>
  <si>
    <t>Preservation &amp; Archives</t>
  </si>
  <si>
    <t>513-556-0165</t>
  </si>
  <si>
    <t>https://ucdirectory.uc.edu/AZ_Index.asp?mode=A&amp;listnumber=10088-017</t>
  </si>
  <si>
    <t>Preservation Services</t>
  </si>
  <si>
    <t>513-556-1876</t>
  </si>
  <si>
    <t>http://thepreservationlab.org</t>
  </si>
  <si>
    <t>https://ucdirectory.uc.edu/AZ_Index.asp?mode=A&amp;listnumber=10133-001</t>
  </si>
  <si>
    <t>President's Office</t>
  </si>
  <si>
    <t>513-556-2201</t>
  </si>
  <si>
    <t>513-556-3010</t>
  </si>
  <si>
    <t>http://www.uc.edu/president/</t>
  </si>
  <si>
    <t>president@uc.edu</t>
  </si>
  <si>
    <t>https://ucdirectory.uc.edu/AZ_Index.asp?mode=A&amp;listnumber=10067-010</t>
  </si>
  <si>
    <t>Prevention Through Intervention (Public Safety)</t>
  </si>
  <si>
    <t>513-556-4909</t>
  </si>
  <si>
    <t>http://www.uc.edu/publicsafety/staying-safe/tips.html</t>
  </si>
  <si>
    <t>https://ucdirectory.uc.edu/AZ_Index.asp?mode=A&amp;listnumber=10050-032</t>
  </si>
  <si>
    <t>Primary Care Research Program (Psychiatry)(MED)</t>
  </si>
  <si>
    <t>513-558-5192</t>
  </si>
  <si>
    <t>http://www.psychiatry.uc.edu/research/clinical/primarycare.aspx</t>
  </si>
  <si>
    <t>https://ucdirectory.uc.edu/AZ_Index.asp?mode=A&amp;listnumber=10154-015</t>
  </si>
  <si>
    <t>Product Management</t>
  </si>
  <si>
    <t>513-558-1539</t>
  </si>
  <si>
    <t>513-558-1534</t>
  </si>
  <si>
    <t>https://ucdirectory.uc.edu/AZ_Index.asp?mode=A&amp;listnumber=10134-018</t>
  </si>
  <si>
    <t>Professional Development</t>
  </si>
  <si>
    <t>513-556-6810</t>
  </si>
  <si>
    <t>201-G</t>
  </si>
  <si>
    <t>http://www.law.uc.edu/career</t>
  </si>
  <si>
    <t>https://ucdirectory.uc.edu/AZ_Index.asp?mode=A&amp;listnumber=10076-001</t>
  </si>
  <si>
    <t>Professional Practice (Employers)</t>
  </si>
  <si>
    <t>513-556-4632</t>
  </si>
  <si>
    <t>8thFL</t>
  </si>
  <si>
    <t>http://www.uc.edu/propractice/</t>
  </si>
  <si>
    <t>propel@uc.edu</t>
  </si>
  <si>
    <t>https://ucdirectory.uc.edu/AZ_Index.asp?mode=A&amp;listnumber=10076-002</t>
  </si>
  <si>
    <t>Cooperative Education (Professional Practice)</t>
  </si>
  <si>
    <t>https://ucdirectory.uc.edu/AZ_Index.asp?mode=A&amp;listnumber=10076-006</t>
  </si>
  <si>
    <t>Academic Internship Program (Professional Practice)</t>
  </si>
  <si>
    <t>513-556-4535</t>
  </si>
  <si>
    <t>http://www.uc.edu/propractice/intern.html</t>
  </si>
  <si>
    <t>https://ucdirectory.uc.edu/AZ_Index.asp?mode=A&amp;listnumber=10076-003</t>
  </si>
  <si>
    <t xml:space="preserve"> Center for Coop Education Research &amp; Innovation (CERI) - Professional Practice</t>
  </si>
  <si>
    <t>http://www.uc.edu/propractice/ceri</t>
  </si>
  <si>
    <t>darnice.langford@uc.edu</t>
  </si>
  <si>
    <t>https://ucdirectory.uc.edu/AZ_Index.asp?mode=A&amp;listnumber=10164-005</t>
  </si>
  <si>
    <t>Graduate Programs</t>
  </si>
  <si>
    <t>513-556-4335</t>
  </si>
  <si>
    <t>https://webapps.uc.edu/DegreePrograms/SearchPrograms.aspx?Level=G</t>
  </si>
  <si>
    <t>grad.info@uc.edu</t>
  </si>
  <si>
    <t>https://ucdirectory.uc.edu/AZ_Index.asp?mode=A&amp;listnumber=10074-008</t>
  </si>
  <si>
    <t>Project Services</t>
  </si>
  <si>
    <t>513-556-1131</t>
  </si>
  <si>
    <t>P4270</t>
  </si>
  <si>
    <t>513-556-0877</t>
  </si>
  <si>
    <t>http://www.uc.edu/af/facilities/services/project.html</t>
  </si>
  <si>
    <t>https://ucdirectory.uc.edu/AZ_Index.asp?mode=A&amp;listnumber=10148-015</t>
  </si>
  <si>
    <t>Marketing &amp; Promotions</t>
  </si>
  <si>
    <t>513-556-0838</t>
  </si>
  <si>
    <t>https://ucdirectory.uc.edu/AZ_Index.asp?mode=A&amp;listnumber=10116-137</t>
  </si>
  <si>
    <t>Propulsion Systems &amp; Aeroacoustics Simulation Lab (CEAS)</t>
  </si>
  <si>
    <t>513-556-3553</t>
  </si>
  <si>
    <t>http://ceas.uc.edu/aerospace/psl.html</t>
  </si>
  <si>
    <t>https://ucdirectory.uc.edu/AZ_Index.asp?mode=A&amp;listnumber=10017-004</t>
  </si>
  <si>
    <t>Proteomics Lab</t>
  </si>
  <si>
    <t xml:space="preserve"> Cancer &amp; Cell Biology</t>
  </si>
  <si>
    <t>513-558-7102</t>
  </si>
  <si>
    <t>VONTZ</t>
  </si>
  <si>
    <t>http://med.uc.edu/cancerbiology/research/proteomics</t>
  </si>
  <si>
    <t>https://ucdirectory.uc.edu/AZ_Index.asp?mode=A&amp;listnumber=10127-110</t>
  </si>
  <si>
    <t>General Education Core (Provost)</t>
  </si>
  <si>
    <t>513-556-0026</t>
  </si>
  <si>
    <t>513-556-4747</t>
  </si>
  <si>
    <t>http://www.uc.edu/gened/</t>
  </si>
  <si>
    <t>https://ucdirectory.uc.edu/AZ_Index.asp?mode=A&amp;listnumber=10050-013</t>
  </si>
  <si>
    <t>Central Psychiatric Clinic (MED)</t>
  </si>
  <si>
    <t>513-558-5823</t>
  </si>
  <si>
    <t>LOGAN</t>
  </si>
  <si>
    <t>513-558-3880</t>
  </si>
  <si>
    <t>http://www.centralclinic.org/</t>
  </si>
  <si>
    <t>https://ucdirectory.uc.edu/AZ_Index.asp?mode=A&amp;listnumber=10050-001</t>
  </si>
  <si>
    <t>Psychiatry &amp; Behavioral Neuroscience</t>
  </si>
  <si>
    <t xml:space="preserve"> Dept of (MED)</t>
  </si>
  <si>
    <t>513-558-0877</t>
  </si>
  <si>
    <t>http://www.psychiatry.uc.edu/</t>
  </si>
  <si>
    <t>https://ucdirectory.uc.edu/AZ_Index.asp?mode=A&amp;listnumber=10050-035</t>
  </si>
  <si>
    <t>Anxiety Disorders Research Program (Psychiatry)(MED)</t>
  </si>
  <si>
    <t>513-558-4422</t>
  </si>
  <si>
    <t>http://www.psychiatry.uc.edu/research/clinical/Anxiety.aspx</t>
  </si>
  <si>
    <t>https://ucdirectory.uc.edu/AZ_Index.asp?mode=A&amp;listnumber=10050-034</t>
  </si>
  <si>
    <t>Bipolar Disorders Research (Psychiatry)(MED)</t>
  </si>
  <si>
    <t>http://www.psychiatry.uc.edu/research/clinical/bipolar/about.aspx</t>
  </si>
  <si>
    <t>https://ucdirectory.uc.edu/AZ_Index.asp?mode=A&amp;listnumber=10050-029</t>
  </si>
  <si>
    <t>Center for Imaging Research (CIR)(Psychiatry)(MED)</t>
  </si>
  <si>
    <t>513-558-5971</t>
  </si>
  <si>
    <t>E685</t>
  </si>
  <si>
    <t>513-558-7164</t>
  </si>
  <si>
    <t>https://cir.uc.edu/</t>
  </si>
  <si>
    <t>https://ucdirectory.uc.edu/AZ_Index.asp?mode=A&amp;listnumber=10050-014</t>
  </si>
  <si>
    <t>Child Psychiatry Division (MED)</t>
  </si>
  <si>
    <t>513-558-8663</t>
  </si>
  <si>
    <t>513-558-5335</t>
  </si>
  <si>
    <t>https://ucdirectory.uc.edu/AZ_Index.asp?mode=A&amp;listnumber=10050-002</t>
  </si>
  <si>
    <t>Psychiatry</t>
  </si>
  <si>
    <t xml:space="preserve"> Clinical Research Management (CRM)(MED)</t>
  </si>
  <si>
    <t>513-558-2661</t>
  </si>
  <si>
    <t>http://www.psychiatry.uc.edu/research/CRM/crm.aspx</t>
  </si>
  <si>
    <t>https://ucdirectory.uc.edu/AZ_Index.asp?mode=A&amp;listnumber=10050-031</t>
  </si>
  <si>
    <t>Cognitive Aging Program (Psychiatry)(MED)</t>
  </si>
  <si>
    <t>513-558-2455</t>
  </si>
  <si>
    <t>http://www.psychiatry.uc.edu/research/clinical/aging.aspx</t>
  </si>
  <si>
    <t>https://ucdirectory.uc.edu/AZ_Index.asp?mode=A&amp;listnumber=10050-036</t>
  </si>
  <si>
    <t>Depression Research Program (Psychiatry)(MED)</t>
  </si>
  <si>
    <t>513-558-5371</t>
  </si>
  <si>
    <t>http://www.psychiatry.uc.edu/research/clinical/Depression.aspx</t>
  </si>
  <si>
    <t>https://ucdirectory.uc.edu/AZ_Index.asp?mode=A&amp;listnumber=10050-027</t>
  </si>
  <si>
    <t>Forensic Psychiatry Program (Psychiatry)(MED)</t>
  </si>
  <si>
    <t>513-558-4423</t>
  </si>
  <si>
    <t>http://www.psychiatry.uc.edu/Education/fellowships/forensic/about.aspx</t>
  </si>
  <si>
    <t>https://ucdirectory.uc.edu/AZ_Index.asp?mode=A&amp;listnumber=10050-007</t>
  </si>
  <si>
    <t xml:space="preserve"> Medical Student Education (MED)</t>
  </si>
  <si>
    <t>513-558-4866</t>
  </si>
  <si>
    <t>513-558-2889</t>
  </si>
  <si>
    <t>https://ucdirectory.uc.edu/AZ_Index.asp?mode=A&amp;listnumber=10050-024</t>
  </si>
  <si>
    <t>Obesity Research Center (Psychiatry)(MED)</t>
  </si>
  <si>
    <t>513-558-6863</t>
  </si>
  <si>
    <t>G-059</t>
  </si>
  <si>
    <t>RC</t>
  </si>
  <si>
    <t>513-297-0966</t>
  </si>
  <si>
    <t>https://ucdirectory.uc.edu/AZ_Index.asp?mode=A&amp;listnumber=10050-004</t>
  </si>
  <si>
    <t>Cognitive Disorders (Psychiatry)(MED)</t>
  </si>
  <si>
    <t>513-558-4224</t>
  </si>
  <si>
    <t>https://ucdirectory.uc.edu/AZ_Index.asp?mode=A&amp;listnumber=10004-068</t>
  </si>
  <si>
    <t>Psychology (A&amp;S)</t>
  </si>
  <si>
    <t>513-556-5580</t>
  </si>
  <si>
    <t>513-556-4168</t>
  </si>
  <si>
    <t>http://www.artsci.uc.edu/departments/psychology.html</t>
  </si>
  <si>
    <t>https://ucdirectory.uc.edu/AZ_Index.asp?mode=A&amp;listnumber=10169-103</t>
  </si>
  <si>
    <t>Psychology Club (CLER)</t>
  </si>
  <si>
    <t>https://ucdirectory.uc.edu/AZ_Index.asp?mode=A&amp;listnumber=10050-022</t>
  </si>
  <si>
    <t>513-558-2989</t>
  </si>
  <si>
    <t>513-558-3399</t>
  </si>
  <si>
    <t>https://ucdirectory.uc.edu/AZ_Index.asp?mode=A&amp;listnumber=10099-040</t>
  </si>
  <si>
    <t>Public Health Sciences (Environ Hlth)</t>
  </si>
  <si>
    <t>513-558-2737</t>
  </si>
  <si>
    <t>http://eh.uc.edu/publichealth/</t>
  </si>
  <si>
    <t>https://ucdirectory.uc.edu/AZ_Index.asp?mode=A&amp;listnumber=10161-006</t>
  </si>
  <si>
    <t>Public Records Request (General Counsel)</t>
  </si>
  <si>
    <t>513-558-3485</t>
  </si>
  <si>
    <t>513-558-4498</t>
  </si>
  <si>
    <t>http://www.uc.edu/gencounsel.html</t>
  </si>
  <si>
    <t>public.records@uc.edu</t>
  </si>
  <si>
    <t>https://ucdirectory.uc.edu/AZ_Index.asp?mode=A&amp;listnumber=10155-008</t>
  </si>
  <si>
    <t>Public Relations (CCM)</t>
  </si>
  <si>
    <t>513-556-2683</t>
  </si>
  <si>
    <t>http://ccm.uc.edu/</t>
  </si>
  <si>
    <t>whitaccp@ucmail.uc.edu</t>
  </si>
  <si>
    <t>https://ucdirectory.uc.edu/AZ_Index.asp?mode=A&amp;listnumber=10060-009</t>
  </si>
  <si>
    <t>Public Relations and Communications (Academic Health Center)</t>
  </si>
  <si>
    <t>513-558-4553</t>
  </si>
  <si>
    <t>http://HealthNews.uc.edu</t>
  </si>
  <si>
    <t>https://ucdirectory.uc.edu/AZ_Index.asp?mode=A&amp;listnumber=10154-008</t>
  </si>
  <si>
    <t>Communications &amp; Public Relations</t>
  </si>
  <si>
    <t>513-558-1296</t>
  </si>
  <si>
    <t>513-558-1295</t>
  </si>
  <si>
    <t>https://ucdirectory.uc.edu/AZ_Index.asp?mode=A&amp;listnumber=10169-060</t>
  </si>
  <si>
    <t>Public Safety (CLER)</t>
  </si>
  <si>
    <t>513-732-5295</t>
  </si>
  <si>
    <t>http://www.ucclermont.edu/students/public_safety.html</t>
  </si>
  <si>
    <t>https://ucdirectory.uc.edu/AZ_Index.asp?mode=A&amp;listnumber=10067-020</t>
  </si>
  <si>
    <t>Keys &amp; Badge Access (Public Safety)</t>
  </si>
  <si>
    <t>https://ucdirectory.uc.edu/AZ_Index.asp?mode=A&amp;listnumber=10067-028</t>
  </si>
  <si>
    <t>Background Checks (Public Safety)</t>
  </si>
  <si>
    <t>http://www.uc.edu/publicsafety/services/background-checks.html</t>
  </si>
  <si>
    <t>https://ucdirectory.uc.edu/AZ_Index.asp?mode=A&amp;listnumber=10067-045</t>
  </si>
  <si>
    <t xml:space="preserve"> Business Operations</t>
  </si>
  <si>
    <t>513-558-5607</t>
  </si>
  <si>
    <t>https://ucdirectory.uc.edu/AZ_Index.asp?mode=A&amp;listnumber=10067-049</t>
  </si>
  <si>
    <t>Campus Safety Network (Nixle)(Public Safety)</t>
  </si>
  <si>
    <t>http://www.uc.edu/publicsafety/records-reports/advisories.html</t>
  </si>
  <si>
    <t>https://ucdirectory.uc.edu/AZ_Index.asp?mode=A&amp;listnumber=10067-021</t>
  </si>
  <si>
    <t>Card Reader Repairs (Public Safety)</t>
  </si>
  <si>
    <t>https://ucdirectory.uc.edu/AZ_Index.asp?mode=A&amp;listnumber=10067-004</t>
  </si>
  <si>
    <t>Communications (Public Safety)</t>
  </si>
  <si>
    <t>https://ucdirectory.uc.edu/AZ_Index.asp?mode=A&amp;listnumber=10067-048</t>
  </si>
  <si>
    <t>Emergency Services (Public Safety)</t>
  </si>
  <si>
    <t>513-556-4985</t>
  </si>
  <si>
    <t>http://www.uc.edu/publicsafety/staying-safe/preparedness.html</t>
  </si>
  <si>
    <t>https://ucdirectory.uc.edu/AZ_Index.asp?mode=A&amp;listnumber=10067-029</t>
  </si>
  <si>
    <t>Finger Printing (Public Safety)</t>
  </si>
  <si>
    <t>https://ucdirectory.uc.edu/AZ_Index.asp?mode=A&amp;listnumber=10067-017</t>
  </si>
  <si>
    <t>Fire Alarm Repairs (Public Safety)</t>
  </si>
  <si>
    <t>http://www.uc.edu/publicsafety/about/fire.html</t>
  </si>
  <si>
    <t>https://ucdirectory.uc.edu/AZ_Index.asp?mode=A&amp;listnumber=10067-026</t>
  </si>
  <si>
    <t>Fire Prevention (Public Safety)</t>
  </si>
  <si>
    <t>513-556-4992</t>
  </si>
  <si>
    <t>https://ucdirectory.uc.edu/AZ_Index.asp?mode=A&amp;listnumber=10067-024</t>
  </si>
  <si>
    <t>Locksmith (Public Safety)</t>
  </si>
  <si>
    <t>https://ucdirectory.uc.edu/AZ_Index.asp?mode=A&amp;listnumber=10067-027</t>
  </si>
  <si>
    <t>Lost &amp; Found (Public Safety)</t>
  </si>
  <si>
    <t>http://www.uc.edu/publicsafety/services/lost-found.html</t>
  </si>
  <si>
    <t>https://ucdirectory.uc.edu/AZ_Index.asp?mode=A&amp;listnumber=10060-007</t>
  </si>
  <si>
    <t xml:space="preserve"> AHC) - Graphic Design (Communications Services</t>
  </si>
  <si>
    <t>https://ucdirectory.uc.edu/AZ_Index.asp?mode=A&amp;listnumber=10136-008</t>
  </si>
  <si>
    <t>Central Purchasing and Materiel Management Services</t>
  </si>
  <si>
    <t>513-556-6742</t>
  </si>
  <si>
    <t>http://www.uc.edu/af/purchasing.html</t>
  </si>
  <si>
    <t>https://ucdirectory.uc.edu/AZ_Index.asp?mode=A&amp;listnumber=10062-001</t>
  </si>
  <si>
    <t>OB/GYN</t>
  </si>
  <si>
    <t xml:space="preserve"> Information</t>
  </si>
  <si>
    <t>513-558-8440</t>
  </si>
  <si>
    <t>513-558-3558</t>
  </si>
  <si>
    <t>http://www.med.uc.edu/obgyn/</t>
  </si>
  <si>
    <t>https://ucdirectory.uc.edu/AZ_Index.asp?mode=A&amp;listnumber=10135-015</t>
  </si>
  <si>
    <t>Operations and Business Analytics and Information Systems (OBAIS)(LCB)</t>
  </si>
  <si>
    <t>513-556-7140</t>
  </si>
  <si>
    <t>513-556-5499</t>
  </si>
  <si>
    <t>http://business.uc.edu/departments/obais.html</t>
  </si>
  <si>
    <t>https://ucdirectory.uc.edu/AZ_Index.asp?mode=A&amp;listnumber=10099-004</t>
  </si>
  <si>
    <t>Occupational &amp; Environmental Medicine (Environ Hlth)</t>
  </si>
  <si>
    <t>513-558-0030</t>
  </si>
  <si>
    <t>G-16</t>
  </si>
  <si>
    <t>513-558-6272</t>
  </si>
  <si>
    <t>http://eh.uc.edu/occmed/</t>
  </si>
  <si>
    <t>https://ucdirectory.uc.edu/AZ_Index.asp?mode=A&amp;listnumber=10099-029</t>
  </si>
  <si>
    <t>Environmental &amp; Occupational Hygiene (Environ Hlth)</t>
  </si>
  <si>
    <t>513-558-1751</t>
  </si>
  <si>
    <t>513-558-1722</t>
  </si>
  <si>
    <t>http://eh.uc.edu/ih/</t>
  </si>
  <si>
    <t>https://ucdirectory.uc.edu/AZ_Index.asp?mode=A&amp;listnumber=10131-223</t>
  </si>
  <si>
    <t>Graduate Housing</t>
  </si>
  <si>
    <t>513-556-0682</t>
  </si>
  <si>
    <t>http://www.uc.edu/uchousing/graduate_housing.html</t>
  </si>
  <si>
    <t>ucgradfa@uc.edu</t>
  </si>
  <si>
    <t>https://ucdirectory.uc.edu/AZ_Index.asp?mode=A&amp;listnumber=10120-306</t>
  </si>
  <si>
    <t>Office of Assessment and Continuous Improvement (CECH)</t>
  </si>
  <si>
    <t>513-556-0297</t>
  </si>
  <si>
    <t>http://cech.uc.edu/centers/oaci.html</t>
  </si>
  <si>
    <t>https://ucdirectory.uc.edu/AZ_Index.asp?mode=A&amp;listnumber=10002-005</t>
  </si>
  <si>
    <t xml:space="preserve"> Office of - Equal Opportunity and Access</t>
  </si>
  <si>
    <t>513-556-5503</t>
  </si>
  <si>
    <t>513-556-5509</t>
  </si>
  <si>
    <t>http://www.uc.edu/hr/equal_opportunity.html</t>
  </si>
  <si>
    <t>oeohelp@ucmail.uc.edu</t>
  </si>
  <si>
    <t>https://ucdirectory.uc.edu/AZ_Index.asp?mode=A&amp;listnumber=10161-001</t>
  </si>
  <si>
    <t>Office of General Counsel</t>
  </si>
  <si>
    <t>513-556-3483</t>
  </si>
  <si>
    <t>513-556-3232</t>
  </si>
  <si>
    <t>https://ucdirectory.uc.edu/AZ_Index.asp?mode=A&amp;listnumber=10161-002</t>
  </si>
  <si>
    <t>Office of General Counsel (East Campus)</t>
  </si>
  <si>
    <t>https://ucdirectory.uc.edu/AZ_Index.asp?mode=A&amp;listnumber=10127-020</t>
  </si>
  <si>
    <t>Office of Nationally Competitive Awards</t>
  </si>
  <si>
    <t>http://www.uc.edu/nca.html</t>
  </si>
  <si>
    <t>https://ucdirectory.uc.edu/AZ_Index.asp?mode=A&amp;listnumber=10046-018</t>
  </si>
  <si>
    <t>Collections Office (Finance)</t>
  </si>
  <si>
    <t>513-556-3431</t>
  </si>
  <si>
    <t>http://www.uc.edu/collections</t>
  </si>
  <si>
    <t>https://ucdirectory.uc.edu/AZ_Index.asp?mode=A&amp;listnumber=10116-455</t>
  </si>
  <si>
    <t>Ohio Center for Microfluidic Innovation (CEAS)</t>
  </si>
  <si>
    <t>513-556-2347</t>
  </si>
  <si>
    <t>http://ceas.uc.edu/ocmi.html</t>
  </si>
  <si>
    <t>https://ucdirectory.uc.edu/AZ_Index.asp?mode=A&amp;listnumber=10113-003</t>
  </si>
  <si>
    <t>Osher Lifelong Learning Institute (OLLI)(Continuing Educ)</t>
  </si>
  <si>
    <t>513-556-9186</t>
  </si>
  <si>
    <t>http://www.uc.edu/ce/olli.html</t>
  </si>
  <si>
    <t>olli@uc.edu</t>
  </si>
  <si>
    <t>https://ucdirectory.uc.edu/AZ_Index.asp?mode=A&amp;listnumber=10166-007</t>
  </si>
  <si>
    <t>Ombuds</t>
  </si>
  <si>
    <t>513-556-5956</t>
  </si>
  <si>
    <t>513-556-5959</t>
  </si>
  <si>
    <t>http://www.uc.edu/ombuds/</t>
  </si>
  <si>
    <t>https://ucdirectory.uc.edu/AZ_Index.asp?mode=A&amp;listnumber=10114-008</t>
  </si>
  <si>
    <t>Hematology and Oncology (Internal Med)</t>
  </si>
  <si>
    <t>513-558-2115</t>
  </si>
  <si>
    <t>513-558-2125</t>
  </si>
  <si>
    <t>http://intmed.uc.edu/divisions/hemoc/about.aspx</t>
  </si>
  <si>
    <t>https://ucdirectory.uc.edu/AZ_Index.asp?mode=A&amp;listnumber=10165-016</t>
  </si>
  <si>
    <t>One Stop Student Service Center</t>
  </si>
  <si>
    <t>513-556-2016</t>
  </si>
  <si>
    <t>http://www.onestop.uc.edu/</t>
  </si>
  <si>
    <t>onestop@uc.edu</t>
  </si>
  <si>
    <t>https://ucdirectory.uc.edu/AZ_Index.asp?mode=A&amp;listnumber=10155-061</t>
  </si>
  <si>
    <t>Opera (CCM)</t>
  </si>
  <si>
    <t>http://ccm.uc.edu/theatre/opera.html</t>
  </si>
  <si>
    <t>https://ucdirectory.uc.edu/AZ_Index.asp?mode=A&amp;listnumber=10191-001</t>
  </si>
  <si>
    <t>Operations &amp; Finance (MED)</t>
  </si>
  <si>
    <t>513-558-2485</t>
  </si>
  <si>
    <t>E-870</t>
  </si>
  <si>
    <t>513-558-4408</t>
  </si>
  <si>
    <t>http://med.uc.edu/operations</t>
  </si>
  <si>
    <t>https://ucdirectory.uc.edu/AZ_Index.asp?mode=A&amp;listnumber=10022-001</t>
  </si>
  <si>
    <t xml:space="preserve"> Administration (MED) - Ophthalmology</t>
  </si>
  <si>
    <t>513-558-5151</t>
  </si>
  <si>
    <t>513-558-3108</t>
  </si>
  <si>
    <t>http://med.uc.edu/Ophthalmology/</t>
  </si>
  <si>
    <t>uceye@uc.edu</t>
  </si>
  <si>
    <t>https://ucdirectory.uc.edu/AZ_Index.asp?mode=A&amp;listnumber=10155-038</t>
  </si>
  <si>
    <t>Orchestral Library (CCM)</t>
  </si>
  <si>
    <t>513-556-9414</t>
  </si>
  <si>
    <t>http://libraries.uc.edu/libraries/ccm/index.html</t>
  </si>
  <si>
    <t>https://ucdirectory.uc.edu/AZ_Index.asp?mode=A&amp;listnumber=10155-060</t>
  </si>
  <si>
    <t>Orchestral Studies (CCM)</t>
  </si>
  <si>
    <t>513-556-9420</t>
  </si>
  <si>
    <t>https://ucdirectory.uc.edu/AZ_Index.asp?mode=A&amp;listnumber=10155-057</t>
  </si>
  <si>
    <t>Organ Study (CCM)</t>
  </si>
  <si>
    <t>garyrs@ucmail.uc.edu</t>
  </si>
  <si>
    <t>https://ucdirectory.uc.edu/AZ_Index.asp?mode=A&amp;listnumber=10004-019</t>
  </si>
  <si>
    <t>Organizational Leadership</t>
  </si>
  <si>
    <t xml:space="preserve"> Center for (A&amp;S)</t>
  </si>
  <si>
    <t>http://www.artsci.uc.edu/departments/psychology/col.html</t>
  </si>
  <si>
    <t>https://ucdirectory.uc.edu/AZ_Index.asp?mode=A&amp;listnumber=10026-001</t>
  </si>
  <si>
    <t>Otolaryngology</t>
  </si>
  <si>
    <t xml:space="preserve"> ENT (MED)</t>
  </si>
  <si>
    <t>https://ucdirectory.uc.edu/AZ_Index.asp?mode=A&amp;listnumber=10026-014</t>
  </si>
  <si>
    <t>Otology &amp; Neurotology (MED)</t>
  </si>
  <si>
    <t>https://ucdirectory.uc.edu/AZ_Index.asp?mode=A&amp;listnumber=10169-135</t>
  </si>
  <si>
    <t>Outreach Services (CLER)</t>
  </si>
  <si>
    <t>513-558-0008</t>
  </si>
  <si>
    <t>182A</t>
  </si>
  <si>
    <t>513-732-1149</t>
  </si>
  <si>
    <t>https://ucdirectory.uc.edu/AZ_Index.asp?mode=A&amp;listnumber=10148-048</t>
  </si>
  <si>
    <t>Lacrosse Camp</t>
  </si>
  <si>
    <t>513-556-6042</t>
  </si>
  <si>
    <t>https://ucdirectory.uc.edu/AZ_Index.asp?mode=A&amp;listnumber=10114-011</t>
  </si>
  <si>
    <t>Nephrology &amp; Hypertension (Internal Med)</t>
  </si>
  <si>
    <t>513-558-5471</t>
  </si>
  <si>
    <t>513-558-4309</t>
  </si>
  <si>
    <t>http://intmed.uc.edu/divisions/nephrology/about.aspx</t>
  </si>
  <si>
    <t>https://ucdirectory.uc.edu/AZ_Index.asp?mode=A&amp;listnumber=10125-007</t>
  </si>
  <si>
    <t>Neuro-Oncology (Neurosurgery)</t>
  </si>
  <si>
    <t>http://med.uc.edu/Neurosurgery/divisions/neuro-oncology.aspx</t>
  </si>
  <si>
    <t>https://ucdirectory.uc.edu/AZ_Index.asp?mode=A&amp;listnumber=10066-009</t>
  </si>
  <si>
    <t>Neurocritical Care (MED)</t>
  </si>
  <si>
    <t>513-558-0434</t>
  </si>
  <si>
    <t>http://med.uc.edu/neurosurgery/divisions/neurocriticalcare.aspx</t>
  </si>
  <si>
    <t>https://ucdirectory.uc.edu/AZ_Index.asp?mode=A&amp;listnumber=10125-008</t>
  </si>
  <si>
    <t>Neurocritical Care (Neurosurgery)</t>
  </si>
  <si>
    <t>513-558-5673</t>
  </si>
  <si>
    <t>http://med.uc.edu/Neurosurgery/divisions/neurocriticalcare.aspx</t>
  </si>
  <si>
    <t>https://ucdirectory.uc.edu/AZ_Index.asp?mode=A&amp;listnumber=10066-001</t>
  </si>
  <si>
    <t>Neurology (MED)</t>
  </si>
  <si>
    <t>http://www.med.uc.edu/neurology/</t>
  </si>
  <si>
    <t>https://ucdirectory.uc.edu/AZ_Index.asp?mode=A&amp;listnumber=10066-005</t>
  </si>
  <si>
    <t>Alzheimer's Disease &amp; Cognitive Impairment (Neurology)(MED)</t>
  </si>
  <si>
    <t>http://www.med.uc.edu/neurology/specialties/overview/alzheimers.aspx</t>
  </si>
  <si>
    <t>https://ucdirectory.uc.edu/AZ_Index.asp?mode=A&amp;listnumber=10066-007</t>
  </si>
  <si>
    <t>Epilepsy Program (Neurology)(MED)</t>
  </si>
  <si>
    <t>513-558-5440</t>
  </si>
  <si>
    <t>http://med.uc.edu/neurology/specialties/overview/epilepsy.aspx</t>
  </si>
  <si>
    <t>https://ucdirectory.uc.edu/AZ_Index.asp?mode=A&amp;listnumber=10066-004</t>
  </si>
  <si>
    <t>Fellowship Training</t>
  </si>
  <si>
    <t>http://www.med.uc.edu/neurology/education/fellowships.aspx</t>
  </si>
  <si>
    <t>https://ucdirectory.uc.edu/AZ_Index.asp?mode=A&amp;listnumber=10066-002</t>
  </si>
  <si>
    <t>Medical Student Education (Neurology)(MED)</t>
  </si>
  <si>
    <t>513-558-1753</t>
  </si>
  <si>
    <t>http://www.med.uc.edu/neurology/education/medicalstudents.aspx</t>
  </si>
  <si>
    <t>https://ucdirectory.uc.edu/AZ_Index.asp?mode=A&amp;listnumber=10066-010</t>
  </si>
  <si>
    <t>Neuromuscular Disorders (MED)</t>
  </si>
  <si>
    <t>http://www.med.uc.edu/neurology/specialties/overview/neuromuscular.aspx</t>
  </si>
  <si>
    <t>https://ucdirectory.uc.edu/AZ_Index.asp?mode=A&amp;listnumber=10004-095</t>
  </si>
  <si>
    <t>Neuroscience (A&amp;S)</t>
  </si>
  <si>
    <t>513-556-9749</t>
  </si>
  <si>
    <t>http://www.artsci.uc.edu/departments/interdisciplinary-studies/neuroscience.html</t>
  </si>
  <si>
    <t>https://ucdirectory.uc.edu/AZ_Index.asp?mode=A&amp;listnumber=10125-001</t>
  </si>
  <si>
    <t>Neurosurgery (MED)</t>
  </si>
  <si>
    <t>http://med.uc.edu/Neurosurgery/Home.aspx</t>
  </si>
  <si>
    <t>https://ucdirectory.uc.edu/AZ_Index.asp?mode=A&amp;listnumber=10125-002</t>
  </si>
  <si>
    <t>Cerebrovascular Surgery (Neurosurgery)(MED)</t>
  </si>
  <si>
    <t>http://med.uc.edu/Neurosurgery/divisions/cerebrovascular.aspx</t>
  </si>
  <si>
    <t>https://ucdirectory.uc.edu/AZ_Index.asp?mode=A&amp;listnumber=10125-003</t>
  </si>
  <si>
    <t>Neurosurgery</t>
  </si>
  <si>
    <t xml:space="preserve"> Education</t>
  </si>
  <si>
    <t>513-558-3565</t>
  </si>
  <si>
    <t>http://med.uc.edu/Neurosurgery/divisions/educationdivision.aspx</t>
  </si>
  <si>
    <t>https://ucdirectory.uc.edu/AZ_Index.asp?mode=A&amp;listnumber=10125-004</t>
  </si>
  <si>
    <t>Epilepsy (Neurosurgery)</t>
  </si>
  <si>
    <t>http://med.uc.edu/Neurosurgery/divisions/epilepsy.aspx</t>
  </si>
  <si>
    <t>https://ucdirectory.uc.edu/AZ_Index.asp?mode=A&amp;listnumber=10125-005</t>
  </si>
  <si>
    <t>Functional Neurosurgery</t>
  </si>
  <si>
    <t>http://med.uc.edu/Neurosurgery/divisions/functional.aspx</t>
  </si>
  <si>
    <t>https://ucdirectory.uc.edu/AZ_Index.asp?mode=A&amp;listnumber=10125-006</t>
  </si>
  <si>
    <t>Medical Communications (Neurosurgery)</t>
  </si>
  <si>
    <t>http://med.uc.edu/Neurosurgery/divisions/medcom.aspx</t>
  </si>
  <si>
    <t>https://ucdirectory.uc.edu/AZ_Index.asp?mode=A&amp;listnumber=10125-009</t>
  </si>
  <si>
    <t>Neurotrauma (Neurosurgery)</t>
  </si>
  <si>
    <t>http://med.uc.edu/Neurosurgery/divisions/neurotrauma.aspx</t>
  </si>
  <si>
    <t>https://ucdirectory.uc.edu/AZ_Index.asp?mode=A&amp;listnumber=10018-014</t>
  </si>
  <si>
    <t xml:space="preserve"> Alumni Affairs - New Grads</t>
  </si>
  <si>
    <t>http://www.uc.edu/alumni/connect/grads.html</t>
  </si>
  <si>
    <t>https://ucdirectory.uc.edu/AZ_Index.asp?mode=A&amp;listnumber=10148-044</t>
  </si>
  <si>
    <t>New Media and Video Production</t>
  </si>
  <si>
    <t>513-556-1275</t>
  </si>
  <si>
    <t>https://ucdirectory.uc.edu/AZ_Index.asp?mode=A&amp;listnumber=10127-014</t>
  </si>
  <si>
    <t>News Record</t>
  </si>
  <si>
    <t xml:space="preserve"> Business Office</t>
  </si>
  <si>
    <t>513-556-5902</t>
  </si>
  <si>
    <t>513-556-5922</t>
  </si>
  <si>
    <t>http://www.newsrecord.org/</t>
  </si>
  <si>
    <t>https://ucdirectory.uc.edu/AZ_Index.asp?mode=A&amp;listnumber=10127-013</t>
  </si>
  <si>
    <t xml:space="preserve"> The - News Record</t>
  </si>
  <si>
    <t>513-556-5900</t>
  </si>
  <si>
    <t>manager.newsrecord@gmail.com</t>
  </si>
  <si>
    <t>https://ucdirectory.uc.edu/AZ_Index.asp?mode=A&amp;listnumber=10067-013</t>
  </si>
  <si>
    <t>NightRide</t>
  </si>
  <si>
    <t>513-558-9255</t>
  </si>
  <si>
    <t>http://www.uc.edu/publicsafety/staying-safe/night-ride.html</t>
  </si>
  <si>
    <t>https://ucdirectory.uc.edu/AZ_Index.asp?mode=A&amp;listnumber=10116-136</t>
  </si>
  <si>
    <t>Nondestructive Evaluation Lab (CEAS)</t>
  </si>
  <si>
    <t>513-556-3353</t>
  </si>
  <si>
    <t>4thfl</t>
  </si>
  <si>
    <t>http://www.ase.uc.edu/~pnagy/NDE/</t>
  </si>
  <si>
    <t>peter.nagy@uc.edu</t>
  </si>
  <si>
    <t>https://ucdirectory.uc.edu/AZ_Index.asp?mode=A&amp;listnumber=10127-003</t>
  </si>
  <si>
    <t>Higher Learning Commission Accreditation/North Central Association</t>
  </si>
  <si>
    <t>http://www.uc.edu/hlcaccreditation</t>
  </si>
  <si>
    <t>https://ucdirectory.uc.edu/AZ_Index.asp?mode=A&amp;listnumber=10131-027</t>
  </si>
  <si>
    <t>Notary Public</t>
  </si>
  <si>
    <t>513-556-1296</t>
  </si>
  <si>
    <t>0032txt@follett.com</t>
  </si>
  <si>
    <t>https://ucdirectory.uc.edu/AZ_Index.asp?mode=A&amp;listnumber=10004-103</t>
  </si>
  <si>
    <t>Nuclear Magnetic Resonance Facility (A&amp;S)</t>
  </si>
  <si>
    <t>513-556-9211</t>
  </si>
  <si>
    <t>123C</t>
  </si>
  <si>
    <t>Keyang.Ding@uc.edu</t>
  </si>
  <si>
    <t>https://ucdirectory.uc.edu/AZ_Index.asp?mode=A&amp;listnumber=10051-004</t>
  </si>
  <si>
    <t>Nuclear Medicine (MED)</t>
  </si>
  <si>
    <t>https://ucdirectory.uc.edu/AZ_Index.asp?mode=A&amp;listnumber=10130-020</t>
  </si>
  <si>
    <t>Nursing Development Office (CoN)</t>
  </si>
  <si>
    <t>513-558-0907</t>
  </si>
  <si>
    <t>https://ucdirectory.uc.edu/AZ_Index.asp?mode=A&amp;listnumber=10130-012</t>
  </si>
  <si>
    <t>Nursing Research (CoN)</t>
  </si>
  <si>
    <t>513-558-2610</t>
  </si>
  <si>
    <t>310G</t>
  </si>
  <si>
    <t>513-558-5647</t>
  </si>
  <si>
    <t>http://nursing.uc.edu/research.html</t>
  </si>
  <si>
    <t>https://ucdirectory.uc.edu/AZ_Index.asp?mode=A&amp;listnumber=10130-010</t>
  </si>
  <si>
    <t>Accelerated Pathway Program (CoN)</t>
  </si>
  <si>
    <t>513-558-5836</t>
  </si>
  <si>
    <t>http://nursing.uc.edu/academic_programs/accelerated_programs.html</t>
  </si>
  <si>
    <t>https://ucdirectory.uc.edu/AZ_Index.asp?mode=A&amp;listnumber=10130-003</t>
  </si>
  <si>
    <t>Aging with Dignity</t>
  </si>
  <si>
    <t xml:space="preserve"> Ctr for (CoN))</t>
  </si>
  <si>
    <t>513-558-5362</t>
  </si>
  <si>
    <t>http://nursing.uc.edu/centers/aging_with_dignity.html</t>
  </si>
  <si>
    <t>https://ucdirectory.uc.edu/AZ_Index.asp?mode=A&amp;listnumber=10130-016</t>
  </si>
  <si>
    <t>Alumni Affairs (CoN)</t>
  </si>
  <si>
    <t>http://nursing.uc.edu/alumni.html</t>
  </si>
  <si>
    <t>https://ucdirectory.uc.edu/AZ_Index.asp?mode=A&amp;listnumber=10130-023</t>
  </si>
  <si>
    <t>BSN (CoN)</t>
  </si>
  <si>
    <t>http://nursing.uc.edu/academic_programs/bsn.html</t>
  </si>
  <si>
    <t>https://ucdirectory.uc.edu/AZ_Index.asp?mode=A&amp;listnumber=10130-017</t>
  </si>
  <si>
    <t>NURSING</t>
  </si>
  <si>
    <t xml:space="preserve"> Business Office (CoN)</t>
  </si>
  <si>
    <t>513-558-5170</t>
  </si>
  <si>
    <t>https://ucdirectory.uc.edu/AZ_Index.asp?mode=A&amp;listnumber=10130-006</t>
  </si>
  <si>
    <t>Academic Technologies &amp; Educ Resources</t>
  </si>
  <si>
    <t xml:space="preserve"> Ctr for (CoN)</t>
  </si>
  <si>
    <t>513-558-5205</t>
  </si>
  <si>
    <t>513-558-2142</t>
  </si>
  <si>
    <t>http://nursing.uc.edu/centers/cater.html</t>
  </si>
  <si>
    <t>https://ucdirectory.uc.edu/AZ_Index.asp?mode=A&amp;listnumber=10130-019</t>
  </si>
  <si>
    <t>Co-Op (CoN)</t>
  </si>
  <si>
    <t>513-558-5270</t>
  </si>
  <si>
    <t>http://nursing.uc.edu/future_students/undergraduate/co-op_program.html</t>
  </si>
  <si>
    <t>https://ucdirectory.uc.edu/AZ_Index.asp?mode=A&amp;listnumber=10130-004</t>
  </si>
  <si>
    <t>Continuing Education (CoN)</t>
  </si>
  <si>
    <t>513-558-5311</t>
  </si>
  <si>
    <t>513-558-5054</t>
  </si>
  <si>
    <t>http://nursing.uc.edu/centers.html</t>
  </si>
  <si>
    <t>https://ucdirectory.uc.edu/AZ_Index.asp?mode=A&amp;listnumber=10130-002</t>
  </si>
  <si>
    <t xml:space="preserve"> PhD - DEAN-NURSING (Greer Glazer</t>
  </si>
  <si>
    <t xml:space="preserve"> RN)(CoN)</t>
  </si>
  <si>
    <t>513-558-5200</t>
  </si>
  <si>
    <t>513-558-9030</t>
  </si>
  <si>
    <t>http://nursing.uc.edu/news/uc_college_of_nursingdeanannounced.html</t>
  </si>
  <si>
    <t>https://ucdirectory.uc.edu/AZ_Index.asp?mode=A&amp;listnumber=10130-027</t>
  </si>
  <si>
    <t>Doctorate of Nursing Practice (DNP)(CoN)</t>
  </si>
  <si>
    <t>http://nursing.uc.edu/academic_programs/dnp.html</t>
  </si>
  <si>
    <t>https://ucdirectory.uc.edu/AZ_Index.asp?mode=A&amp;listnumber=10130-022</t>
  </si>
  <si>
    <t xml:space="preserve"> Faculty Support (CoN)</t>
  </si>
  <si>
    <t>513-558-4416</t>
  </si>
  <si>
    <t>https://ucdirectory.uc.edu/AZ_Index.asp?mode=A&amp;listnumber=10130-024</t>
  </si>
  <si>
    <t>Graduate Certificate in Nursing Education (CoN)</t>
  </si>
  <si>
    <t>http://nursing.uc.edu/academic_programs/graduate_certificateinnursingeducation.html</t>
  </si>
  <si>
    <t>https://ucdirectory.uc.edu/AZ_Index.asp?mode=A&amp;listnumber=10130-025</t>
  </si>
  <si>
    <t>MSN (CoN)</t>
  </si>
  <si>
    <t>http://nursing.uc.edu/academic_programs/msn.html</t>
  </si>
  <si>
    <t>https://ucdirectory.uc.edu/AZ_Index.asp?mode=A&amp;listnumber=10130-028</t>
  </si>
  <si>
    <t xml:space="preserve"> PhD (CoN)</t>
  </si>
  <si>
    <t>http://nursing.uc.edu/academic_programs/phd.html</t>
  </si>
  <si>
    <t>https://ucdirectory.uc.edu/AZ_Index.asp?mode=A&amp;listnumber=10130-026</t>
  </si>
  <si>
    <t xml:space="preserve"> Post-Master's Certificate (CoN)</t>
  </si>
  <si>
    <t>http://nursing.uc.edu/academic_programs/post-master_s_certificate.html</t>
  </si>
  <si>
    <t>https://ucdirectory.uc.edu/AZ_Index.asp?mode=A&amp;listnumber=10130-015</t>
  </si>
  <si>
    <t>Advising (CoN)</t>
  </si>
  <si>
    <t>https://ucdirectory.uc.edu/AZ_Index.asp?mode=A&amp;listnumber=10132-024</t>
  </si>
  <si>
    <t>Nutrition (CAHS)</t>
  </si>
  <si>
    <t>513-558-7503</t>
  </si>
  <si>
    <t>http://cahs.uc.edu/departments/nutrition/programs/nutrition/about.aspx</t>
  </si>
  <si>
    <t>maryjo.frost@uc.edu</t>
  </si>
  <si>
    <t>https://ucdirectory.uc.edu/AZ_Index.asp?mode=A&amp;listnumber=10132-003</t>
  </si>
  <si>
    <t>Nutritional Sciences (CAHS)</t>
  </si>
  <si>
    <t>513-558-7500</t>
  </si>
  <si>
    <t>http://cahs.uc.edu/departments/nutrition/general/about.aspx</t>
  </si>
  <si>
    <t>https://ucdirectory.uc.edu/AZ_Index.asp?mode=A&amp;listnumber=10131-053</t>
  </si>
  <si>
    <t xml:space="preserve"> Campus Recreation Center - Market on Main</t>
  </si>
  <si>
    <t>513-558-3786</t>
  </si>
  <si>
    <t>513-558-3101</t>
  </si>
  <si>
    <t>https://ucdirectory.uc.edu/AZ_Index.asp?mode=A&amp;listnumber=10148-019</t>
  </si>
  <si>
    <t>Major Gifts</t>
  </si>
  <si>
    <t>513-556-0668</t>
  </si>
  <si>
    <t>http://www.gobearcats.com/sports/ucats/cinn-ucats-body.html</t>
  </si>
  <si>
    <t>https://ucdirectory.uc.edu/AZ_Index.asp?mode=A&amp;listnumber=10155-036</t>
  </si>
  <si>
    <t>Make-Up (CCM)</t>
  </si>
  <si>
    <t>513-556-9410</t>
  </si>
  <si>
    <t>http://ccm.uc.edu/theatre/tdp/makeup-wigs.html</t>
  </si>
  <si>
    <t>https://ucdirectory.uc.edu/AZ_Index.asp?mode=A&amp;listnumber=10123-115</t>
  </si>
  <si>
    <t>Breast Imaging and Mammography (MED)</t>
  </si>
  <si>
    <t>513-584-5335</t>
  </si>
  <si>
    <t>http://med.uc.edu/radiology/sections/breast/services/mammography.aspx</t>
  </si>
  <si>
    <t>https://ucdirectory.uc.edu/AZ_Index.asp?mode=A&amp;listnumber=10135-014</t>
  </si>
  <si>
    <t>Management (LCB)</t>
  </si>
  <si>
    <t>513-556-7120</t>
  </si>
  <si>
    <t>http://www.business.uc.edu/departments/management</t>
  </si>
  <si>
    <t>https://ucdirectory.uc.edu/AZ_Index.asp?mode=A&amp;listnumber=10131-009</t>
  </si>
  <si>
    <t xml:space="preserve"> Bookstore (General Merchandise) - Manager's Desk</t>
  </si>
  <si>
    <t>513-556-1291</t>
  </si>
  <si>
    <t>https://ucdirectory.uc.edu/AZ_Index.asp?mode=A&amp;listnumber=10131-302</t>
  </si>
  <si>
    <t>Motorist Assistance Program (MAP) (Parking)</t>
  </si>
  <si>
    <t>http://www.uc.edu/parking/motorist-assistance-.html</t>
  </si>
  <si>
    <t>https://ucdirectory.uc.edu/AZ_Index.asp?mode=A&amp;listnumber=10169-061</t>
  </si>
  <si>
    <t>College Marketing &amp; Communications (CLER)</t>
  </si>
  <si>
    <t>513-732-5332</t>
  </si>
  <si>
    <t>S-141</t>
  </si>
  <si>
    <t>https://ucdirectory.uc.edu/AZ_Index.asp?mode=A&amp;listnumber=10135-013</t>
  </si>
  <si>
    <t>Marketing (LCB)</t>
  </si>
  <si>
    <t>513-556-7100</t>
  </si>
  <si>
    <t>513-556-0979</t>
  </si>
  <si>
    <t>http://www.business.uc.edu/departments/marketing</t>
  </si>
  <si>
    <t>https://ucdirectory.uc.edu/AZ_Index.asp?mode=A&amp;listnumber=10131-068</t>
  </si>
  <si>
    <t>Kingsgate Conference Center</t>
  </si>
  <si>
    <t>http://www.uc.edu/kingsgate/</t>
  </si>
  <si>
    <t>https://ucdirectory.uc.edu/AZ_Index.asp?mode=A&amp;listnumber=10148-016</t>
  </si>
  <si>
    <t>Mascot Appearances</t>
  </si>
  <si>
    <t>513-556-1081</t>
  </si>
  <si>
    <t>https://ucdirectory.uc.edu/AZ_Index.asp?mode=A&amp;listnumber=10154-002</t>
  </si>
  <si>
    <t>Materials Management</t>
  </si>
  <si>
    <t>https://ucdirectory.uc.edu/AZ_Index.asp?mode=A&amp;listnumber=10116-032</t>
  </si>
  <si>
    <t>Materials Science (CEAS)</t>
  </si>
  <si>
    <t>513-556-2738</t>
  </si>
  <si>
    <t>http://www.min.uc.edu/me/mse/materials-science-and-engineering</t>
  </si>
  <si>
    <t>https://ucdirectory.uc.edu/AZ_Index.asp?mode=A&amp;listnumber=10062-003</t>
  </si>
  <si>
    <t>Maternal-Fetal Medicine (OB/GYN)(MED)</t>
  </si>
  <si>
    <t>513-558-8448</t>
  </si>
  <si>
    <t>513-558-6138</t>
  </si>
  <si>
    <t>http://www.med.uc.edu/obgyn/divisions/mfm/About.aspx</t>
  </si>
  <si>
    <t>https://ucdirectory.uc.edu/AZ_Index.asp?mode=A&amp;listnumber=10004-077</t>
  </si>
  <si>
    <t>A&amp;S</t>
  </si>
  <si>
    <t xml:space="preserve"> Max Kade German Cultural Center</t>
  </si>
  <si>
    <t>513-556-2752</t>
  </si>
  <si>
    <t>513-556-1991</t>
  </si>
  <si>
    <t>https://ucdirectory.uc.edu/AZ_Index.asp?mode=A&amp;listnumber=10135-006</t>
  </si>
  <si>
    <t>MBA Program (LCB)</t>
  </si>
  <si>
    <t>513-556-7020</t>
  </si>
  <si>
    <t>513-558-7006</t>
  </si>
  <si>
    <t>http://business.uc.edu/graduate/mba.html</t>
  </si>
  <si>
    <t>https://ucdirectory.uc.edu/AZ_Index.asp?mode=A&amp;listnumber=10004-001</t>
  </si>
  <si>
    <t>McMicken College of Arts and Sciences</t>
  </si>
  <si>
    <t>http://www.artsci.uc.edu</t>
  </si>
  <si>
    <t>https://ucdirectory.uc.edu/AZ_Index.asp?mode=A&amp;listnumber=10116-312</t>
  </si>
  <si>
    <t>Mechanical and Materials Engineering</t>
  </si>
  <si>
    <t xml:space="preserve"> Department of (CEAS)</t>
  </si>
  <si>
    <t>http://www.min.uc.edu/me</t>
  </si>
  <si>
    <t>https://ucdirectory.uc.edu/AZ_Index.asp?mode=A&amp;listnumber=10116-033</t>
  </si>
  <si>
    <t>Mechanical Engineering (CEAS)</t>
  </si>
  <si>
    <t>https://ucdirectory.uc.edu/AZ_Index.asp?mode=A&amp;listnumber=10116-416</t>
  </si>
  <si>
    <t>Mechanical Engineering Technology (CEAS)</t>
  </si>
  <si>
    <t>http://www.min.uc.edu/me/MET</t>
  </si>
  <si>
    <t>https://ucdirectory.uc.edu/AZ_Index.asp?mode=A&amp;listnumber=10123-002</t>
  </si>
  <si>
    <t>Admissions (MED)</t>
  </si>
  <si>
    <t>513-558-7314</t>
  </si>
  <si>
    <t>E-450</t>
  </si>
  <si>
    <t>http://www.med.uc.edu/medicalstudentadmissions</t>
  </si>
  <si>
    <t>https://ucdirectory.uc.edu/AZ_Index.asp?mode=A&amp;listnumber=10123-003</t>
  </si>
  <si>
    <t>Alumni (MED)</t>
  </si>
  <si>
    <t>http://med.uc.edu/alumniaffairs.aspx</t>
  </si>
  <si>
    <t>https://ucdirectory.uc.edu/AZ_Index.asp?mode=A&amp;listnumber=10090-002</t>
  </si>
  <si>
    <t>Anatomic Pathology (MED)</t>
  </si>
  <si>
    <t>http://pathology.uc.edu/PatientCare/AnatomicPathology.aspx</t>
  </si>
  <si>
    <t>https://ucdirectory.uc.edu/AZ_Index.asp?mode=A&amp;listnumber=10081-001</t>
  </si>
  <si>
    <t>Anesthesiology Medicine</t>
  </si>
  <si>
    <t>513-558-4194</t>
  </si>
  <si>
    <t>http://med.uc.edu/anesth</t>
  </si>
  <si>
    <t>https://ucdirectory.uc.edu/AZ_Index.asp?mode=A&amp;listnumber=10123-045</t>
  </si>
  <si>
    <t>Biomechanics and Ergonomics Research (MED)</t>
  </si>
  <si>
    <t>513-558-1158</t>
  </si>
  <si>
    <t>330B</t>
  </si>
  <si>
    <t>http://eh.uc.edu/bert/</t>
  </si>
  <si>
    <t>https://ucdirectory.uc.edu/AZ_Index.asp?mode=A&amp;listnumber=10123-020</t>
  </si>
  <si>
    <t>Body Donation Program (MED)</t>
  </si>
  <si>
    <t>513-558-5612</t>
  </si>
  <si>
    <t>G451</t>
  </si>
  <si>
    <t>513-558-2727</t>
  </si>
  <si>
    <t>http://med.uc.edu/bodydonation.aspx</t>
  </si>
  <si>
    <t>gina.burg@uc.edu</t>
  </si>
  <si>
    <t>https://ucdirectory.uc.edu/AZ_Index.asp?mode=A&amp;listnumber=10017-001</t>
  </si>
  <si>
    <t>Cancer &amp; Cell Biology (MED)</t>
  </si>
  <si>
    <t>513-558-5323</t>
  </si>
  <si>
    <t>513-558-4454</t>
  </si>
  <si>
    <t>http://med.uc.edu/cancerbiology</t>
  </si>
  <si>
    <t>https://ucdirectory.uc.edu/AZ_Index.asp?mode=A&amp;listnumber=10123-044</t>
  </si>
  <si>
    <t>Center for Biostatistical Services (MED)</t>
  </si>
  <si>
    <t>513-558-2767</t>
  </si>
  <si>
    <t>G-27</t>
  </si>
  <si>
    <t>http://eh.uc.edu/biostatistics/</t>
  </si>
  <si>
    <t>https://ucdirectory.uc.edu/AZ_Index.asp?mode=A&amp;listnumber=10123-104</t>
  </si>
  <si>
    <t>Center for Health Informatics (MED)</t>
  </si>
  <si>
    <t>513-558-2725</t>
  </si>
  <si>
    <t>513-558-8843</t>
  </si>
  <si>
    <t>http://med.uc.edu/chi</t>
  </si>
  <si>
    <t>https://ucdirectory.uc.edu/AZ_Index.asp?mode=A&amp;listnumber=10090-004</t>
  </si>
  <si>
    <t>Clinical Laboratory (MED)</t>
  </si>
  <si>
    <t>513-584-3700</t>
  </si>
  <si>
    <t>http://pathology.uc.edu/PatientCare/ClinicalLaboratory.aspx</t>
  </si>
  <si>
    <t>https://ucdirectory.uc.edu/AZ_Index.asp?mode=A&amp;listnumber=10090-003</t>
  </si>
  <si>
    <t>Clinical Pathology (MED)</t>
  </si>
  <si>
    <t>http://pathology.uc.edu/PatientCare/ClinicalPathology.aspx</t>
  </si>
  <si>
    <t>https://ucdirectory.uc.edu/AZ_Index.asp?mode=A&amp;listnumber=10123-001</t>
  </si>
  <si>
    <t xml:space="preserve"> Medicine - COLLEGE</t>
  </si>
  <si>
    <t xml:space="preserve"> Colg of (See MED)</t>
  </si>
  <si>
    <t>513-558-7391</t>
  </si>
  <si>
    <t>513-558-3512</t>
  </si>
  <si>
    <t>http://www.med.uc.edu/</t>
  </si>
  <si>
    <t>https://ucdirectory.uc.edu/AZ_Index.asp?mode=A&amp;listnumber=10062-006</t>
  </si>
  <si>
    <t>Community Women's Health (OB/GYN)(MED)</t>
  </si>
  <si>
    <t>513-558-7013</t>
  </si>
  <si>
    <t>http://www.med.uc.edu/obgyn/divisions/communityhealth/About.aspx</t>
  </si>
  <si>
    <t>https://ucdirectory.uc.edu/AZ_Index.asp?mode=A&amp;listnumber=10123-008</t>
  </si>
  <si>
    <t>Continuing Medical Education</t>
  </si>
  <si>
    <t xml:space="preserve"> Office of (CME)(MED)</t>
  </si>
  <si>
    <t>513-558-7277</t>
  </si>
  <si>
    <t>513-558-1708</t>
  </si>
  <si>
    <t>http://cme.uc.edu/</t>
  </si>
  <si>
    <t>https://ucdirectory.uc.edu/AZ_Index.asp?mode=A&amp;listnumber=10123-013</t>
  </si>
  <si>
    <t>DEAN-MEDICINE (William S. Ball</t>
  </si>
  <si>
    <t xml:space="preserve"> MD)</t>
  </si>
  <si>
    <t>513-558-7333</t>
  </si>
  <si>
    <t>https://ucdirectory.uc.edu/AZ_Index.asp?mode=A&amp;listnumber=10109-004</t>
  </si>
  <si>
    <t xml:space="preserve"> Dermatopathology Lab/Immunodermatology Lab (MED)</t>
  </si>
  <si>
    <t>513-558-5954</t>
  </si>
  <si>
    <t>https://ucdirectory.uc.edu/AZ_Index.asp?mode=A&amp;listnumber=10139-001</t>
  </si>
  <si>
    <t>Emergency Medicine</t>
  </si>
  <si>
    <t xml:space="preserve"> Department of (MED)</t>
  </si>
  <si>
    <t>513-558-5281</t>
  </si>
  <si>
    <t>513-558-5791</t>
  </si>
  <si>
    <t>http://www.emermed.uc.edu/</t>
  </si>
  <si>
    <t>https://ucdirectory.uc.edu/AZ_Index.asp?mode=A&amp;listnumber=10099-001</t>
  </si>
  <si>
    <t>Environmental Health</t>
  </si>
  <si>
    <t>513-558-5701</t>
  </si>
  <si>
    <t>513-558-0071</t>
  </si>
  <si>
    <t>http://eh.uc.edu/</t>
  </si>
  <si>
    <t>https://ucdirectory.uc.edu/AZ_Index.asp?mode=A&amp;listnumber=10123-005</t>
  </si>
  <si>
    <t>Academic Health Center</t>
  </si>
  <si>
    <t xml:space="preserve"> Faculty Affairs (MED)</t>
  </si>
  <si>
    <t>513-558-6132</t>
  </si>
  <si>
    <t>VPC</t>
  </si>
  <si>
    <t>513-558-3513</t>
  </si>
  <si>
    <t>http://med.uc.edu/facultyaffairs.aspx</t>
  </si>
  <si>
    <t>https://ucdirectory.uc.edu/AZ_Index.asp?mode=A&amp;listnumber=10123-120</t>
  </si>
  <si>
    <t>Faculty Affairs and Development (MED)</t>
  </si>
  <si>
    <t>http://med.uc.edu/facultydevelopment.aspx</t>
  </si>
  <si>
    <t>https://ucdirectory.uc.edu/AZ_Index.asp?mode=A&amp;listnumber=10007-001</t>
  </si>
  <si>
    <t>Family &amp; Community Medicine (MED)</t>
  </si>
  <si>
    <t>513-558-4021</t>
  </si>
  <si>
    <t>513-558-3030</t>
  </si>
  <si>
    <t>http://www.familymedicine.uc.edu/</t>
  </si>
  <si>
    <t>https://ucdirectory.uc.edu/AZ_Index.asp?mode=A&amp;listnumber=10007-004</t>
  </si>
  <si>
    <t xml:space="preserve"> Medical Student Education (MED) - Family &amp; Community Medicine</t>
  </si>
  <si>
    <t>513-558-4020</t>
  </si>
  <si>
    <t>513-558-3440</t>
  </si>
  <si>
    <t>http://www.familymedicine.uc.edu/education/meded/about.aspx</t>
  </si>
  <si>
    <t>https://ucdirectory.uc.edu/AZ_Index.asp?mode=A&amp;listnumber=10191-004</t>
  </si>
  <si>
    <t>General Accounting (MED)</t>
  </si>
  <si>
    <t>513-558-0292</t>
  </si>
  <si>
    <t>513-558-1755</t>
  </si>
  <si>
    <t>https://ucdirectory.uc.edu/AZ_Index.asp?mode=A&amp;listnumber=10007-006</t>
  </si>
  <si>
    <t>Geriatric Medicine Program (MED)</t>
  </si>
  <si>
    <t>513-584-0650</t>
  </si>
  <si>
    <t>513-584-2809</t>
  </si>
  <si>
    <t>http://www.geriatrics.uc.edu/</t>
  </si>
  <si>
    <t>https://ucdirectory.uc.edu/AZ_Index.asp?mode=A&amp;listnumber=10123-004</t>
  </si>
  <si>
    <t>Graduate Medical Education (MED)</t>
  </si>
  <si>
    <t>513-584-1705</t>
  </si>
  <si>
    <t>513-558-2850</t>
  </si>
  <si>
    <t>http://www.med.uc.edu/graded/</t>
  </si>
  <si>
    <t>https://ucdirectory.uc.edu/AZ_Index.asp?mode=A&amp;listnumber=10123-006</t>
  </si>
  <si>
    <t>MED</t>
  </si>
  <si>
    <t xml:space="preserve"> Human Resources</t>
  </si>
  <si>
    <t>513-558-2404</t>
  </si>
  <si>
    <t>513-558-3954</t>
  </si>
  <si>
    <t>https://ucdirectory.uc.edu/AZ_Index.asp?mode=A&amp;listnumber=10037-007</t>
  </si>
  <si>
    <t>Industrial Rehabilitation Services &amp; Disability Mgt. (MED)</t>
  </si>
  <si>
    <t>https://ucdirectory.uc.edu/AZ_Index.asp?mode=A&amp;listnumber=10123-019</t>
  </si>
  <si>
    <t>Medical Education (MED)</t>
  </si>
  <si>
    <t>513-558-7342</t>
  </si>
  <si>
    <t>http://med.uc.edu/ome</t>
  </si>
  <si>
    <t>https://ucdirectory.uc.edu/AZ_Index.asp?mode=A&amp;listnumber=10103-001</t>
  </si>
  <si>
    <t>Metabolic Diseases Institute (MED)</t>
  </si>
  <si>
    <t>513-558-2401</t>
  </si>
  <si>
    <t>RCD</t>
  </si>
  <si>
    <t>513-558-5061</t>
  </si>
  <si>
    <t>http://gri.uc.edu/</t>
  </si>
  <si>
    <t>https://ucdirectory.uc.edu/AZ_Index.asp?mode=A&amp;listnumber=10020-001</t>
  </si>
  <si>
    <t>Molecular Genetics</t>
  </si>
  <si>
    <t xml:space="preserve"> Biochemistry &amp; Microbiology (MED)</t>
  </si>
  <si>
    <t>513-558-0014</t>
  </si>
  <si>
    <t>513-558-5038</t>
  </si>
  <si>
    <t>http://www.molgen.uc.edu/</t>
  </si>
  <si>
    <t>https://ucdirectory.uc.edu/AZ_Index.asp?mode=A&amp;listnumber=10190-061</t>
  </si>
  <si>
    <t>Media Services (DAAP)</t>
  </si>
  <si>
    <t>513-556-3227</t>
  </si>
  <si>
    <t>https://ucdirectory.uc.edu/AZ_Index.asp?mode=A&amp;listnumber=10060-005</t>
  </si>
  <si>
    <t xml:space="preserve"> AHC) - Medical Art &amp; Design (Communications Services</t>
  </si>
  <si>
    <t>https://ucdirectory.uc.edu/AZ_Index.asp?mode=A&amp;listnumber=10169-122</t>
  </si>
  <si>
    <t>Medical Assisting Certificate (CLER)</t>
  </si>
  <si>
    <t>http://www.ucclermont.edu/medicalasst.html</t>
  </si>
  <si>
    <t>https://ucdirectory.uc.edu/AZ_Index.asp?mode=A&amp;listnumber=10169-123</t>
  </si>
  <si>
    <t>Medical Biller/Coder Certificate (CLER)</t>
  </si>
  <si>
    <t>http://www.ucclermont.edu/academics/gainful-employment-disclosure/MBC.html</t>
  </si>
  <si>
    <t>https://ucdirectory.uc.edu/AZ_Index.asp?mode=A&amp;listnumber=10131-022</t>
  </si>
  <si>
    <t xml:space="preserve"> Academic Health Center - Bookstore</t>
  </si>
  <si>
    <t>513-558-4093</t>
  </si>
  <si>
    <t>Lev.E</t>
  </si>
  <si>
    <t>513-558-4910</t>
  </si>
  <si>
    <t>https://ucdirectory.uc.edu/AZ_Index.asp?mode=A&amp;listnumber=10116-324</t>
  </si>
  <si>
    <t>Medical Engineering (CEAS)(BCEE)</t>
  </si>
  <si>
    <t>513-556-4171</t>
  </si>
  <si>
    <t>513-556-4162</t>
  </si>
  <si>
    <t>http://ceas.uc.edu/bcee.html</t>
  </si>
  <si>
    <t>https://ucdirectory.uc.edu/AZ_Index.asp?mode=A&amp;listnumber=10060-002</t>
  </si>
  <si>
    <t xml:space="preserve"> AHC) - Medical Illustration (Communications Services</t>
  </si>
  <si>
    <t>https://ucdirectory.uc.edu/AZ_Index.asp?mode=A&amp;listnumber=10132-014</t>
  </si>
  <si>
    <t>Medical Laboratory Science Program (CAHS)</t>
  </si>
  <si>
    <t>513-558-2018</t>
  </si>
  <si>
    <t>513-558-6002</t>
  </si>
  <si>
    <t>http://cahs.uc.edu/departments/dads/programs/mls/about.aspx</t>
  </si>
  <si>
    <t>https://ucdirectory.uc.edu/AZ_Index.asp?mode=A&amp;listnumber=10132-011</t>
  </si>
  <si>
    <t>Advanced Medical Imaging Technology (CAHS)</t>
  </si>
  <si>
    <t>513-558-4009</t>
  </si>
  <si>
    <t>http://cahs.uc.edu/departments/dads/programs/amit/about.aspx</t>
  </si>
  <si>
    <t>https://ucdirectory.uc.edu/AZ_Index.asp?mode=A&amp;listnumber=10116-460</t>
  </si>
  <si>
    <t>Men in Engineering and Applied Science Summer Camp (CEAS)</t>
  </si>
  <si>
    <t>https://ucdirectory.uc.edu/AZ_Index.asp?mode=A&amp;listnumber=10148-006</t>
  </si>
  <si>
    <t>Men's Cross Country</t>
  </si>
  <si>
    <t>http://www.gobearcats.com/sports/c-xc/cinn-c-xc-body.html</t>
  </si>
  <si>
    <t>https://ucdirectory.uc.edu/AZ_Index.asp?mode=A&amp;listnumber=10114-006</t>
  </si>
  <si>
    <t>Endocrinology</t>
  </si>
  <si>
    <t xml:space="preserve"> Diabetes and Metabolism (Internal Med)</t>
  </si>
  <si>
    <t>513-558-4444</t>
  </si>
  <si>
    <t>513-558-8581</t>
  </si>
  <si>
    <t>http://intmed.uc.edu/divisions/endocrinology/about.aspx</t>
  </si>
  <si>
    <t>https://ucdirectory.uc.edu/AZ_Index.asp?mode=A&amp;listnumber=10074-046</t>
  </si>
  <si>
    <t>Metro Bus</t>
  </si>
  <si>
    <t>513-621-4455</t>
  </si>
  <si>
    <t>http://www.go-metro.com</t>
  </si>
  <si>
    <t>customerservice@go-metro.com</t>
  </si>
  <si>
    <t>https://ucdirectory.uc.edu/AZ_Index.asp?mode=A&amp;listnumber=10148-050</t>
  </si>
  <si>
    <t>Basketball Camp (Men)</t>
  </si>
  <si>
    <t>513-556-0697</t>
  </si>
  <si>
    <t>513-556-0672</t>
  </si>
  <si>
    <t>http://www.mickcroninbasketballcamps.com</t>
  </si>
  <si>
    <t>https://ucdirectory.uc.edu/AZ_Index.asp?mode=A&amp;listnumber=10099-036</t>
  </si>
  <si>
    <t>Genomics &amp; Microarray Lab (Environ Hlth)</t>
  </si>
  <si>
    <t>513-558-4764</t>
  </si>
  <si>
    <t>513-558-4397</t>
  </si>
  <si>
    <t>http://microarray.uc.edu/</t>
  </si>
  <si>
    <t>https://ucdirectory.uc.edu/AZ_Index.asp?mode=A&amp;listnumber=10017-003</t>
  </si>
  <si>
    <t>Microscopy</t>
  </si>
  <si>
    <t>513-558-5417</t>
  </si>
  <si>
    <t>http://med.uc.edu/cancerbiology/research/microscopy</t>
  </si>
  <si>
    <t>https://ucdirectory.uc.edu/AZ_Index.asp?mode=A&amp;listnumber=10120-112</t>
  </si>
  <si>
    <t>Middle Childhood Education (CECH)</t>
  </si>
  <si>
    <t>http://cech.uc.edu/programs/middle_childhood_education.html</t>
  </si>
  <si>
    <t>https://ucdirectory.uc.edu/AZ_Index.asp?mode=A&amp;listnumber=10004-090</t>
  </si>
  <si>
    <t>Middle Eastern Studies (A&amp;S)</t>
  </si>
  <si>
    <t>728C</t>
  </si>
  <si>
    <t>http://www.artsci.uc.edu/programs-degrees/minors.html?cid=15CERT2-MES</t>
  </si>
  <si>
    <t>frederic.cadora@uc.edu</t>
  </si>
  <si>
    <t>https://ucdirectory.uc.edu/AZ_Index.asp?mode=A&amp;listnumber=10113-004</t>
  </si>
  <si>
    <t>Mini Medical College (Continuing Ed)</t>
  </si>
  <si>
    <t>513-556-6392</t>
  </si>
  <si>
    <t>http://www.uc.edu/ce/minimed.html</t>
  </si>
  <si>
    <t>https://ucdirectory.uc.edu/AZ_Index.asp?mode=A&amp;listnumber=10000-026</t>
  </si>
  <si>
    <t>Hillel Jewish Studies</t>
  </si>
  <si>
    <t>513-221-6728</t>
  </si>
  <si>
    <t>513-221-7134</t>
  </si>
  <si>
    <t>https://ucdirectory.uc.edu/AZ_Index.asp?mode=A&amp;listnumber=10116-002</t>
  </si>
  <si>
    <t>Emerging Ethnic Engineers (CEAS)</t>
  </si>
  <si>
    <t>513-556-1164</t>
  </si>
  <si>
    <t>http://ceas.uc.edu/special_programs/emerging-ethnic-engineers.html</t>
  </si>
  <si>
    <t>https://ucdirectory.uc.edu/AZ_Index.asp?mode=A&amp;listnumber=10088-024</t>
  </si>
  <si>
    <t>John Miller Burnam Classical Library</t>
  </si>
  <si>
    <t>513-556-1315</t>
  </si>
  <si>
    <t>http://libraries.uc.edu/classics</t>
  </si>
  <si>
    <t>https://ucdirectory.uc.edu/AZ_Index.asp?mode=A&amp;listnumber=10099-003</t>
  </si>
  <si>
    <t>Environmental Genetics and Molecular Toxicology Division (EGMT)(Environ Hlth)</t>
  </si>
  <si>
    <t>513-558-0522</t>
  </si>
  <si>
    <t>513-558-0925</t>
  </si>
  <si>
    <t>http://eh.uc.edu/egmt/</t>
  </si>
  <si>
    <t>https://ucdirectory.uc.edu/AZ_Index.asp?mode=A&amp;listnumber=10088-018</t>
  </si>
  <si>
    <t>Cataloging &amp; Metadata (Langsam)</t>
  </si>
  <si>
    <t>513-556-1460</t>
  </si>
  <si>
    <t>https://ucdirectory.uc.edu/AZ_Index.asp?mode=A&amp;listnumber=10116-451</t>
  </si>
  <si>
    <t>Morphing and Optimization Systems Technology for Aerospace Laboratory (CEAS)</t>
  </si>
  <si>
    <t>513-556-3523</t>
  </si>
  <si>
    <t>https://ucdirectory.uc.edu/AZ_Index.asp?mode=A&amp;listnumber=10074-014</t>
  </si>
  <si>
    <t>Moving Services (Facilities Management)</t>
  </si>
  <si>
    <t>513-556-4147</t>
  </si>
  <si>
    <t>http://www.uc.edu/af/facilities/services/moving.html</t>
  </si>
  <si>
    <t>https://ucdirectory.uc.edu/AZ_Index.asp?mode=A&amp;listnumber=10045-007</t>
  </si>
  <si>
    <t>Multimedia Services</t>
  </si>
  <si>
    <t>513-556-0161</t>
  </si>
  <si>
    <t>210C</t>
  </si>
  <si>
    <t>https://ucdirectory.uc.edu/AZ_Index.asp?mode=A&amp;listnumber=10155-030</t>
  </si>
  <si>
    <t>Music Education (CCM)</t>
  </si>
  <si>
    <t>513-556-6017</t>
  </si>
  <si>
    <t>http://ccm.uc.edu/music/music_education.html</t>
  </si>
  <si>
    <t>porteram@ucmail.uc.edu</t>
  </si>
  <si>
    <t>https://ucdirectory.uc.edu/AZ_Index.asp?mode=A&amp;listnumber=10155-031</t>
  </si>
  <si>
    <t>Composition</t>
  </si>
  <si>
    <t xml:space="preserve"> Music History &amp; Theory (CCM)</t>
  </si>
  <si>
    <t>513-556-6046</t>
  </si>
  <si>
    <t>http://ccm.uc.edu/music/cmt.html</t>
  </si>
  <si>
    <t>https://ucdirectory.uc.edu/AZ_Index.asp?mode=A&amp;listnumber=10088-021</t>
  </si>
  <si>
    <t>Albino Gorno Memorial Music Library</t>
  </si>
  <si>
    <t>513-556-1970</t>
  </si>
  <si>
    <t>http://www.libraries.uc.edu/ccm.html</t>
  </si>
  <si>
    <t>https://ucdirectory.uc.edu/AZ_Index.asp?mode=A&amp;listnumber=10155-062</t>
  </si>
  <si>
    <t>Musical Theatre (CCM)</t>
  </si>
  <si>
    <t>http://ccm.uc.edu/theatre/musical_theatre.html</t>
  </si>
  <si>
    <t>https://ucdirectory.uc.edu/AZ_Index.asp?mode=A&amp;listnumber=10154-026</t>
  </si>
  <si>
    <t>Cellular Therapies Lab</t>
  </si>
  <si>
    <t>513-558-1551</t>
  </si>
  <si>
    <t>513-558-6614</t>
  </si>
  <si>
    <t>http://www.hoxworth.org/lab-services/cellular-therapies-division.html</t>
  </si>
  <si>
    <t>https://ucdirectory.uc.edu/AZ_Index.asp?mode=A&amp;listnumber=10154-019</t>
  </si>
  <si>
    <t>Components Lab</t>
  </si>
  <si>
    <t>513-558-1570</t>
  </si>
  <si>
    <t>513-558-3637</t>
  </si>
  <si>
    <t>http://www.hoxworth.org/lab-services/components.html</t>
  </si>
  <si>
    <t>https://ucdirectory.uc.edu/AZ_Index.asp?mode=A&amp;listnumber=10154-018</t>
  </si>
  <si>
    <t>Donor Testing Lab</t>
  </si>
  <si>
    <t>513-558-1563</t>
  </si>
  <si>
    <t>5005-D</t>
  </si>
  <si>
    <t>513-558-1983</t>
  </si>
  <si>
    <t>http://www.hoxworth.org/lab-services/donor-testing.html</t>
  </si>
  <si>
    <t>https://ucdirectory.uc.edu/AZ_Index.asp?mode=A&amp;listnumber=10154-016</t>
  </si>
  <si>
    <t>Immunohemotology Reference Lab</t>
  </si>
  <si>
    <t>513-558-1547</t>
  </si>
  <si>
    <t>5006-C</t>
  </si>
  <si>
    <t>513-558-1533</t>
  </si>
  <si>
    <t>http://www.hoxworth.org/lab-services/immunohematology.html</t>
  </si>
  <si>
    <t>https://ucdirectory.uc.edu/AZ_Index.asp?mode=A&amp;listnumber=10148-026</t>
  </si>
  <si>
    <t>Lacrosse</t>
  </si>
  <si>
    <t>513-556-2200</t>
  </si>
  <si>
    <t>http://www.gobearcats.com/sports/w-lacros/cinn-w-lacros-body.html</t>
  </si>
  <si>
    <t>https://ucdirectory.uc.edu/AZ_Index.asp?mode=A&amp;listnumber=10088-007</t>
  </si>
  <si>
    <t xml:space="preserve"> IT Services (Langsam)</t>
  </si>
  <si>
    <t>513-556-1994</t>
  </si>
  <si>
    <t>https://ucdirectory.uc.edu/AZ_Index.asp?mode=A&amp;listnumber=10088-028</t>
  </si>
  <si>
    <t>Langsam</t>
  </si>
  <si>
    <t xml:space="preserve"> Disability Services</t>
  </si>
  <si>
    <t>513-556-1888</t>
  </si>
  <si>
    <t>http://www.libraries.uc.edu/services/adaptive-technologies</t>
  </si>
  <si>
    <t>https://ucdirectory.uc.edu/AZ_Index.asp?mode=A&amp;listnumber=10088-010</t>
  </si>
  <si>
    <t xml:space="preserve"> Administrative/Business Office (Langsam)</t>
  </si>
  <si>
    <t>513-556-1515</t>
  </si>
  <si>
    <t>https://ucdirectory.uc.edu/AZ_Index.asp?mode=A&amp;listnumber=10088-016</t>
  </si>
  <si>
    <t>Government Documents</t>
  </si>
  <si>
    <t>513-556-1874</t>
  </si>
  <si>
    <t>513-556-3141</t>
  </si>
  <si>
    <t>http://guides.libraries.uc.edu/govdocs</t>
  </si>
  <si>
    <t>https://ucdirectory.uc.edu/AZ_Index.asp?mode=A&amp;listnumber=10088-023</t>
  </si>
  <si>
    <t xml:space="preserve"> Hours</t>
  </si>
  <si>
    <t>http://libraries.uc.edu/about/hours</t>
  </si>
  <si>
    <t>https://ucdirectory.uc.edu/AZ_Index.asp?mode=A&amp;listnumber=10004-036</t>
  </si>
  <si>
    <t>Language Resource Center (A&amp;S)</t>
  </si>
  <si>
    <t>513-556-1975</t>
  </si>
  <si>
    <t>http://www.uc.edu/languagelab/</t>
  </si>
  <si>
    <t>https://ucdirectory.uc.edu/AZ_Index.asp?mode=A&amp;listnumber=10120-125</t>
  </si>
  <si>
    <t>Literacy &amp; Second Language Studies (LSLS)(CECH)</t>
  </si>
  <si>
    <t>513-556-2534</t>
  </si>
  <si>
    <t>http://cech.uc.edu/programs/literacy.html</t>
  </si>
  <si>
    <t>https://ucdirectory.uc.edu/AZ_Index.asp?mode=A&amp;listnumber=10004-089</t>
  </si>
  <si>
    <t>Arabic Language &amp; Culture (A&amp;S)</t>
  </si>
  <si>
    <t>513-556-0139</t>
  </si>
  <si>
    <t>https://ucdirectory.uc.edu/AZ_Index.asp?mode=A&amp;listnumber=10169-090</t>
  </si>
  <si>
    <t>English</t>
  </si>
  <si>
    <t xml:space="preserve"> Languages &amp; Fine Arts Division (CLER)</t>
  </si>
  <si>
    <t>http://www.ucclermont.edu/academics/Engligh_Language_Fine_Arts.html</t>
  </si>
  <si>
    <t>https://ucdirectory.uc.edu/AZ_Index.asp?mode=A&amp;listnumber=10004-032</t>
  </si>
  <si>
    <t>French (A&amp;S)</t>
  </si>
  <si>
    <t>https://ucdirectory.uc.edu/AZ_Index.asp?mode=A&amp;listnumber=10004-033</t>
  </si>
  <si>
    <t>Italian (A&amp;S)</t>
  </si>
  <si>
    <t>https://ucdirectory.uc.edu/AZ_Index.asp?mode=A&amp;listnumber=10004-076</t>
  </si>
  <si>
    <t>Japanese Language &amp; Culture (A&amp;S)</t>
  </si>
  <si>
    <t>513-556-9313</t>
  </si>
  <si>
    <t>http://www.artsci.uc.edu/departments/interdisciplinary-studies/asian-studies/programs/japanese-cert.</t>
  </si>
  <si>
    <t>https://ucdirectory.uc.edu/AZ_Index.asp?mode=A&amp;listnumber=10169-073</t>
  </si>
  <si>
    <t>Lantern The (CLER)</t>
  </si>
  <si>
    <t>513-732-5297</t>
  </si>
  <si>
    <t>http://www.ucclermont.edu/students/lantern.html</t>
  </si>
  <si>
    <t>https://ucdirectory.uc.edu/AZ_Index.asp?mode=A&amp;listnumber=10004-020</t>
  </si>
  <si>
    <t>Latin American Studies (A&amp;S)</t>
  </si>
  <si>
    <t>513-556-1838</t>
  </si>
  <si>
    <t>http://www.artsci.uc.edu/departments/interdisciplinary-studies/las.html</t>
  </si>
  <si>
    <t>https://ucdirectory.uc.edu/AZ_Index.asp?mode=A&amp;listnumber=10045-005</t>
  </si>
  <si>
    <t>Acquisitions</t>
  </si>
  <si>
    <t>https://ucdirectory.uc.edu/AZ_Index.asp?mode=A&amp;listnumber=10045-012</t>
  </si>
  <si>
    <t>Book Purchase Requests</t>
  </si>
  <si>
    <t>https://ucdirectory.uc.edu/AZ_Index.asp?mode=A&amp;listnumber=10045-003</t>
  </si>
  <si>
    <t>Circulation</t>
  </si>
  <si>
    <t>https://ucdirectory.uc.edu/AZ_Index.asp?mode=A&amp;listnumber=10045-009</t>
  </si>
  <si>
    <t>Computer Repairs &amp; Support</t>
  </si>
  <si>
    <t>513-556-4419</t>
  </si>
  <si>
    <t>2M30C</t>
  </si>
  <si>
    <t>https://ucdirectory.uc.edu/AZ_Index.asp?mode=A&amp;listnumber=10045-004</t>
  </si>
  <si>
    <t xml:space="preserve"> Systems</t>
  </si>
  <si>
    <t>513-556-0153</t>
  </si>
  <si>
    <t>314-A</t>
  </si>
  <si>
    <t>https://ucdirectory.uc.edu/AZ_Index.asp?mode=A&amp;listnumber=10045-006</t>
  </si>
  <si>
    <t>Interlibrary Loans</t>
  </si>
  <si>
    <t>513-556-1332</t>
  </si>
  <si>
    <t>316-A</t>
  </si>
  <si>
    <t>https://ucdirectory.uc.edu/AZ_Index.asp?mode=A&amp;listnumber=10134-015</t>
  </si>
  <si>
    <t>Law Review (LAW)</t>
  </si>
  <si>
    <t>513-556-2992</t>
  </si>
  <si>
    <t>https://ucdirectory.uc.edu/AZ_Index.asp?mode=A&amp;listnumber=10134-014</t>
  </si>
  <si>
    <t>Academic Affairs</t>
  </si>
  <si>
    <t xml:space="preserve"> Assoc. Dean for (LAW)</t>
  </si>
  <si>
    <t>513-556-0065</t>
  </si>
  <si>
    <t>200-C</t>
  </si>
  <si>
    <t>513-556-5550</t>
  </si>
  <si>
    <t>http://www.law.uc.edu/faculty-staff/faculty/nancy-oliver</t>
  </si>
  <si>
    <t>https://ucdirectory.uc.edu/AZ_Index.asp?mode=A&amp;listnumber=10134-019</t>
  </si>
  <si>
    <t>Admissions/Financial Aid (LAW)</t>
  </si>
  <si>
    <t>513-556-0078</t>
  </si>
  <si>
    <t>http://www.law.uc.edu/prospective-students</t>
  </si>
  <si>
    <t>https://ucdirectory.uc.edu/AZ_Index.asp?mode=A&amp;listnumber=10134-032</t>
  </si>
  <si>
    <t>Alumni (LAW)</t>
  </si>
  <si>
    <t>513-556-0071</t>
  </si>
  <si>
    <t>201E</t>
  </si>
  <si>
    <t>http://www.law.uc.edu/alumni</t>
  </si>
  <si>
    <t>https://ucdirectory.uc.edu/AZ_Index.asp?mode=A&amp;listnumber=10134-016</t>
  </si>
  <si>
    <t xml:space="preserve"> Assistant Dean for Administration</t>
  </si>
  <si>
    <t>513-556-0064</t>
  </si>
  <si>
    <t>200-D</t>
  </si>
  <si>
    <t>http://www.law.uc.edu/faculty-staff/staff/jim-j-schoenfeld</t>
  </si>
  <si>
    <t>https://ucdirectory.uc.edu/AZ_Index.asp?mode=A&amp;listnumber=10134-022</t>
  </si>
  <si>
    <t>Corporate Law</t>
  </si>
  <si>
    <t>513-556-4361</t>
  </si>
  <si>
    <t>http://www.law.uc.edu/corporate-law-center</t>
  </si>
  <si>
    <t>https://ucdirectory.uc.edu/AZ_Index.asp?mode=A&amp;listnumber=10134-033</t>
  </si>
  <si>
    <t>College Relations (LAW)</t>
  </si>
  <si>
    <t>513-556-0060</t>
  </si>
  <si>
    <t>204A</t>
  </si>
  <si>
    <t>http://www.law.uc.edu/faculty-staff/staff/sherry-y-english</t>
  </si>
  <si>
    <t>https://ucdirectory.uc.edu/AZ_Index.asp?mode=A&amp;listnumber=10134-034</t>
  </si>
  <si>
    <t>Curriculum &amp; Student Affairs (LAW)</t>
  </si>
  <si>
    <t>200C</t>
  </si>
  <si>
    <t>https://ucdirectory.uc.edu/AZ_Index.asp?mode=A&amp;listnumber=10134-010</t>
  </si>
  <si>
    <t xml:space="preserve"> MPH - DEAN-LAW (Jennifer S. Bard</t>
  </si>
  <si>
    <t>513-556-0121</t>
  </si>
  <si>
    <t>http://www.law.uc.edu/faculty-staff/staff/jennifer-s-bard</t>
  </si>
  <si>
    <t>https://ucdirectory.uc.edu/AZ_Index.asp?mode=A&amp;listnumber=10134-002</t>
  </si>
  <si>
    <t>Development (LAW)</t>
  </si>
  <si>
    <t>513-556-5002</t>
  </si>
  <si>
    <t>201-F</t>
  </si>
  <si>
    <t>http://www.law.uc.edu/faculty-staff/staff/michael-hogan-0</t>
  </si>
  <si>
    <t>https://ucdirectory.uc.edu/AZ_Index.asp?mode=A&amp;listnumber=10134-035</t>
  </si>
  <si>
    <t>Domestic Relations &amp; Civil Protection Order Clinic (LAW)</t>
  </si>
  <si>
    <t>513-556-0180</t>
  </si>
  <si>
    <t>http://www.law.uc.edu/institutes-centers/rgsj/dvcpoc/about</t>
  </si>
  <si>
    <t>https://ucdirectory.uc.edu/AZ_Index.asp?mode=A&amp;listnumber=10134-028</t>
  </si>
  <si>
    <t>Entrepreneurship &amp; Community Development Clinic (LAW)</t>
  </si>
  <si>
    <t>513-556-0280</t>
  </si>
  <si>
    <t>322A</t>
  </si>
  <si>
    <t>http://www.law.uc.edu/institutes-centers/clinics/ecdc</t>
  </si>
  <si>
    <t>ecdc@uc.edu</t>
  </si>
  <si>
    <t>https://ucdirectory.uc.edu/AZ_Index.asp?mode=A&amp;listnumber=10134-027</t>
  </si>
  <si>
    <t>Freedom Center Journal (LAW)</t>
  </si>
  <si>
    <t>513-556-6071</t>
  </si>
  <si>
    <t>212D</t>
  </si>
  <si>
    <t>http://www.law.uc.edu/institutes-centers/rgsj/fcj/aboutus</t>
  </si>
  <si>
    <t>https://ucdirectory.uc.edu/AZ_Index.asp?mode=A&amp;listnumber=10134-001</t>
  </si>
  <si>
    <t xml:space="preserve"> Law - COLLEGE</t>
  </si>
  <si>
    <t xml:space="preserve"> Colg of (See LAW)</t>
  </si>
  <si>
    <t>http://www.law.uc.edu/</t>
  </si>
  <si>
    <t>https://ucdirectory.uc.edu/AZ_Index.asp?mode=A&amp;listnumber=10134-031</t>
  </si>
  <si>
    <t>Institute for the Global Practice of Law (LAW)</t>
  </si>
  <si>
    <t>513-556-4555</t>
  </si>
  <si>
    <t>http://www.law.uc.edu/institutes-centers/IGPL</t>
  </si>
  <si>
    <t>IGPL@law.uc.edu</t>
  </si>
  <si>
    <t>https://ucdirectory.uc.edu/AZ_Index.asp?mode=A&amp;listnumber=10134-039</t>
  </si>
  <si>
    <t>Intellectual Property &amp; Computer Law Journal (LAW)</t>
  </si>
  <si>
    <t>210A</t>
  </si>
  <si>
    <t>http://www.law.uc.edu/journals/ip-journal</t>
  </si>
  <si>
    <t>https://ucdirectory.uc.edu/AZ_Index.asp?mode=A&amp;listnumber=10134-037</t>
  </si>
  <si>
    <t>LLM for International Lawyers (LAW)</t>
  </si>
  <si>
    <t>513-556-0801</t>
  </si>
  <si>
    <t>321A</t>
  </si>
  <si>
    <t>http://www.law.uc.edu/institutes-centers/llm</t>
  </si>
  <si>
    <t>uclawllm@uc.edu</t>
  </si>
  <si>
    <t>https://ucdirectory.uc.edu/AZ_Index.asp?mode=A&amp;listnumber=10135-009</t>
  </si>
  <si>
    <t>Accounting (LCB)</t>
  </si>
  <si>
    <t>513-556-7040</t>
  </si>
  <si>
    <t>513-556-6278</t>
  </si>
  <si>
    <t>http://www.business.uc.edu/departments/accounting</t>
  </si>
  <si>
    <t>https://ucdirectory.uc.edu/AZ_Index.asp?mode=A&amp;listnumber=10135-004</t>
  </si>
  <si>
    <t>Advising (LCB)</t>
  </si>
  <si>
    <t>https://ucdirectory.uc.edu/AZ_Index.asp?mode=A&amp;listnumber=10135-008</t>
  </si>
  <si>
    <t>Alumni (LCB)</t>
  </si>
  <si>
    <t>513-556-7023</t>
  </si>
  <si>
    <t>102G</t>
  </si>
  <si>
    <t>513-556-4891</t>
  </si>
  <si>
    <t>http://business.uc.edu/alumni-friends.html</t>
  </si>
  <si>
    <t>lauren.jacquot@uc.edu</t>
  </si>
  <si>
    <t>https://ucdirectory.uc.edu/AZ_Index.asp?mode=A&amp;listnumber=10131-041</t>
  </si>
  <si>
    <t>Cafe</t>
  </si>
  <si>
    <t xml:space="preserve"> Lindner Hall</t>
  </si>
  <si>
    <t>513-556-2518</t>
  </si>
  <si>
    <t>https://ucdirectory.uc.edu/AZ_Index.asp?mode=A&amp;listnumber=10135-030</t>
  </si>
  <si>
    <t>Career Services (LCB)</t>
  </si>
  <si>
    <t>513-556-5147</t>
  </si>
  <si>
    <t>513-556-7006</t>
  </si>
  <si>
    <t>http://business.uc.edu/career.html</t>
  </si>
  <si>
    <t>https://ucdirectory.uc.edu/AZ_Index.asp?mode=A&amp;listnumber=10135-001</t>
  </si>
  <si>
    <t xml:space="preserve"> Business - COLLEGE</t>
  </si>
  <si>
    <t xml:space="preserve"> Carl H. Lindner Colg of (See LCB)</t>
  </si>
  <si>
    <t>513-556-7001</t>
  </si>
  <si>
    <t>513-558-4891</t>
  </si>
  <si>
    <t>http://www.business.uc.edu/</t>
  </si>
  <si>
    <t>https://ucdirectory.uc.edu/AZ_Index.asp?mode=A&amp;listnumber=10135-026</t>
  </si>
  <si>
    <t>Center for Business Analytics (LCB)</t>
  </si>
  <si>
    <t>513-556-4742</t>
  </si>
  <si>
    <t>http://business.uc.edu/centers/analytics-center.html</t>
  </si>
  <si>
    <t>porterlc@ucmail.uc.edu</t>
  </si>
  <si>
    <t>https://ucdirectory.uc.edu/AZ_Index.asp?mode=A&amp;listnumber=10135-016</t>
  </si>
  <si>
    <t>Computer Lab (LCB)</t>
  </si>
  <si>
    <t>513-556-7159</t>
  </si>
  <si>
    <t>http://www.business.uc.edu/technology/support</t>
  </si>
  <si>
    <t>https://ucdirectory.uc.edu/AZ_Index.asp?mode=A&amp;listnumber=10135-003</t>
  </si>
  <si>
    <t>DEAN-LCB (David M. Szymanski</t>
  </si>
  <si>
    <t>513-556-7069</t>
  </si>
  <si>
    <t>http://www.business.uc.edu/aboutus/deansoffice</t>
  </si>
  <si>
    <t>https://ucdirectory.uc.edu/AZ_Index.asp?mode=A&amp;listnumber=10135-027</t>
  </si>
  <si>
    <t>Direct Marketing Policy Center (LCB)</t>
  </si>
  <si>
    <t>http://business.uc.edu/centers/direct-marketing.html</t>
  </si>
  <si>
    <t>https://ucdirectory.uc.edu/AZ_Index.asp?mode=A&amp;listnumber=10135-019</t>
  </si>
  <si>
    <t>Economics (LCB)</t>
  </si>
  <si>
    <t>513-556-2600</t>
  </si>
  <si>
    <t>513-556-2669</t>
  </si>
  <si>
    <t>http://business.uc.edu/departments/economics.html</t>
  </si>
  <si>
    <t>https://ucdirectory.uc.edu/AZ_Index.asp?mode=A&amp;listnumber=10135-012</t>
  </si>
  <si>
    <t>Entrepreneurship Educ &amp; Research</t>
  </si>
  <si>
    <t xml:space="preserve"> Ctr for (LCB)</t>
  </si>
  <si>
    <t>513-556-7176</t>
  </si>
  <si>
    <t>http://business.uc.edu/centers/entrepreneurship.html</t>
  </si>
  <si>
    <t>https://ucdirectory.uc.edu/AZ_Index.asp?mode=A&amp;listnumber=10135-011</t>
  </si>
  <si>
    <t>Finance (LCB)</t>
  </si>
  <si>
    <t>513-556-7070</t>
  </si>
  <si>
    <t>http://www.business.uc.edu/departments/finance</t>
  </si>
  <si>
    <t>https://ucdirectory.uc.edu/AZ_Index.asp?mode=A&amp;listnumber=10135-020</t>
  </si>
  <si>
    <t>Goering Center for Family and Private Business (LCB)</t>
  </si>
  <si>
    <t>513-556-7185</t>
  </si>
  <si>
    <t>513-556-7090</t>
  </si>
  <si>
    <t>http://www.business.uc.edu/goering</t>
  </si>
  <si>
    <t>goering@uc.edu</t>
  </si>
  <si>
    <t>https://ucdirectory.uc.edu/AZ_Index.asp?mode=A&amp;listnumber=10135-005</t>
  </si>
  <si>
    <t>Graduate Programs (LCB)</t>
  </si>
  <si>
    <t>http://www.business.uc.edu/graduate</t>
  </si>
  <si>
    <t>https://ucdirectory.uc.edu/AZ_Index.asp?mode=A&amp;listnumber=10135-002</t>
  </si>
  <si>
    <t>Lindner Honors-PLUS Program (LCB)</t>
  </si>
  <si>
    <t>513-556-7099</t>
  </si>
  <si>
    <t>http://business.uc.edu/undergraduate/business-honors/lindner-honors.html</t>
  </si>
  <si>
    <t>https://ucdirectory.uc.edu/AZ_Index.asp?mode=A&amp;listnumber=10169-028</t>
  </si>
  <si>
    <t>Learning Center (CLER)</t>
  </si>
  <si>
    <t>513-732-5228</t>
  </si>
  <si>
    <t>CLERMCDONH</t>
  </si>
  <si>
    <t>513-732-5325</t>
  </si>
  <si>
    <t>http://www.ucclermont.edu/students/tlc.html</t>
  </si>
  <si>
    <t>https://ucdirectory.uc.edu/AZ_Index.asp?mode=A&amp;listnumber=10127-004</t>
  </si>
  <si>
    <t>Center for First Year Experience</t>
  </si>
  <si>
    <t>513-556-4949</t>
  </si>
  <si>
    <t>513-556-0594</t>
  </si>
  <si>
    <t>http://www.uc.edu/fye/</t>
  </si>
  <si>
    <t>fye@uc.edu</t>
  </si>
  <si>
    <t>https://ucdirectory.uc.edu/AZ_Index.asp?mode=A&amp;listnumber=10161-005</t>
  </si>
  <si>
    <t>Legal Services (University Related)</t>
  </si>
  <si>
    <t>https://ucdirectory.uc.edu/AZ_Index.asp?mode=A&amp;listnumber=10088-006</t>
  </si>
  <si>
    <t>CECH</t>
  </si>
  <si>
    <t xml:space="preserve"> Library</t>
  </si>
  <si>
    <t>513-556-1430</t>
  </si>
  <si>
    <t>513-556-2122</t>
  </si>
  <si>
    <t>http://www.libraries.uc.edu/cech/</t>
  </si>
  <si>
    <t>https://ucdirectory.uc.edu/AZ_Index.asp?mode=A&amp;listnumber=10169-011</t>
  </si>
  <si>
    <t>513-732-5233</t>
  </si>
  <si>
    <t>513-732-5237</t>
  </si>
  <si>
    <t>http://www.ucclermont.edu/library/</t>
  </si>
  <si>
    <t>https://ucdirectory.uc.edu/AZ_Index.asp?mode=A&amp;listnumber=10088-055</t>
  </si>
  <si>
    <t>Business and Economics Internet Library</t>
  </si>
  <si>
    <t>513-556-1866</t>
  </si>
  <si>
    <t>http://www.libraries.uc.edu/business</t>
  </si>
  <si>
    <t>https://ucdirectory.uc.edu/AZ_Index.asp?mode=A&amp;listnumber=10088-025</t>
  </si>
  <si>
    <t xml:space="preserve"> Engineering &amp; Applied Science - Library</t>
  </si>
  <si>
    <t>513-556-1550</t>
  </si>
  <si>
    <t>http://libraries.uc.edu/ceas</t>
  </si>
  <si>
    <t>Ted.Baldwin@uc.edu</t>
  </si>
  <si>
    <t>https://ucdirectory.uc.edu/AZ_Index.asp?mode=A&amp;listnumber=10088-001</t>
  </si>
  <si>
    <t>DEAN-UNIVERSITY OF CINCINNATI LIBRARIES (Xuemao Wang)</t>
  </si>
  <si>
    <t>640-G</t>
  </si>
  <si>
    <t>http://libraries.uc.edu/about/deans-welcome</t>
  </si>
  <si>
    <t>https://ucdirectory.uc.edu/AZ_Index.asp?mode=A&amp;listnumber=10088-009</t>
  </si>
  <si>
    <t>Friends/Donors of UC Libraries</t>
  </si>
  <si>
    <t>513-556-0055</t>
  </si>
  <si>
    <t>http://libraries.uc.edu/about/giving</t>
  </si>
  <si>
    <t>christa.bernardo@uc.edu</t>
  </si>
  <si>
    <t>https://ucdirectory.uc.edu/AZ_Index.asp?mode=A&amp;listnumber=10088-022</t>
  </si>
  <si>
    <t xml:space="preserve"> Gifts</t>
  </si>
  <si>
    <t>http://www.libraries.uc.edu/about/giving</t>
  </si>
  <si>
    <t>https://ucdirectory.uc.edu/AZ_Index.asp?mode=A&amp;listnumber=10088-050</t>
  </si>
  <si>
    <t xml:space="preserve"> Circulation</t>
  </si>
  <si>
    <t>513-558-0127</t>
  </si>
  <si>
    <t>E005A</t>
  </si>
  <si>
    <t>https://ucdirectory.uc.edu/AZ_Index.asp?mode=A&amp;listnumber=10088-044</t>
  </si>
  <si>
    <t>513-558-5627</t>
  </si>
  <si>
    <t>http://www.libraries.uc.edu/about/hours</t>
  </si>
  <si>
    <t>https://ucdirectory.uc.edu/AZ_Index.asp?mode=A&amp;listnumber=10088-040</t>
  </si>
  <si>
    <t xml:space="preserve"> Interlibrary Loan</t>
  </si>
  <si>
    <t>513-558-0173</t>
  </si>
  <si>
    <t>R005BC</t>
  </si>
  <si>
    <t>513-558-4899</t>
  </si>
  <si>
    <t>https://ucdirectory.uc.edu/AZ_Index.asp?mode=A&amp;listnumber=10088-047</t>
  </si>
  <si>
    <t xml:space="preserve"> Journals/Serials</t>
  </si>
  <si>
    <t>513-558-0179</t>
  </si>
  <si>
    <t>R005B</t>
  </si>
  <si>
    <t>https://ucdirectory.uc.edu/AZ_Index.asp?mode=A&amp;listnumber=10120-227</t>
  </si>
  <si>
    <t>Literacy Research and Innovation Center (LRIC) (CECH)</t>
  </si>
  <si>
    <t>513-556-3593</t>
  </si>
  <si>
    <t>http://cech.uc.edu/centers/lric.html</t>
  </si>
  <si>
    <t>https://ucdirectory.uc.edu/AZ_Index.asp?mode=A&amp;listnumber=10004-047</t>
  </si>
  <si>
    <t>English &amp; Comparative Literature (A&amp;S)</t>
  </si>
  <si>
    <t>513-556-5924</t>
  </si>
  <si>
    <t>513-556-5960</t>
  </si>
  <si>
    <t>http://www.artsci.uc.edu/english/</t>
  </si>
  <si>
    <t>https://ucdirectory.uc.edu/AZ_Index.asp?mode=A&amp;listnumber=10155-019</t>
  </si>
  <si>
    <t>Keyboard Division (CCM)</t>
  </si>
  <si>
    <t>condajm@ucmail.uc.edu</t>
  </si>
  <si>
    <t>https://ucdirectory.uc.edu/AZ_Index.asp?mode=A&amp;listnumber=10131-070</t>
  </si>
  <si>
    <t xml:space="preserve"> Kingsgate Conference Center - Bearcat Lounge</t>
  </si>
  <si>
    <t>https://ucdirectory.uc.edu/AZ_Index.asp?mode=A&amp;listnumber=10148-051</t>
  </si>
  <si>
    <t>Basketball Camp (Women)</t>
  </si>
  <si>
    <t>513-556-2255</t>
  </si>
  <si>
    <t>http://www.gobearcats.com/sports/w-baskbl/wbbcamps.html</t>
  </si>
  <si>
    <t>https://ucdirectory.uc.edu/AZ_Index.asp?mode=A&amp;listnumber=10155-044</t>
  </si>
  <si>
    <t>Jazz Studies (CCM)</t>
  </si>
  <si>
    <t>513-556-9447</t>
  </si>
  <si>
    <t>http://ccm.uc.edu/music/jazz.html</t>
  </si>
  <si>
    <t>belcksb@ucmail.uc.edu</t>
  </si>
  <si>
    <t>https://ucdirectory.uc.edu/AZ_Index.asp?mode=A&amp;listnumber=10000-008</t>
  </si>
  <si>
    <t>Faculty Council On Jewish Affairs</t>
  </si>
  <si>
    <t>513-556-2003</t>
  </si>
  <si>
    <t>https://ucdirectory.uc.edu/AZ_Index.asp?mode=A&amp;listnumber=10004-088</t>
  </si>
  <si>
    <t>Journalism (A&amp;S)</t>
  </si>
  <si>
    <t>513-556-0788</t>
  </si>
  <si>
    <t>22B</t>
  </si>
  <si>
    <t>http://www.artsci.uc.edu/departments/journalism.html</t>
  </si>
  <si>
    <t>Jeffrey.blevins@uc.edu</t>
  </si>
  <si>
    <t>https://ucdirectory.uc.edu/AZ_Index.asp?mode=A&amp;listnumber=10004-055</t>
  </si>
  <si>
    <t>Judaic Studies (A&amp;S)</t>
  </si>
  <si>
    <t>513-556-2297</t>
  </si>
  <si>
    <t>513-556-9116</t>
  </si>
  <si>
    <t>http://www.artsci.uc.edu/departments/judaic.html</t>
  </si>
  <si>
    <t>https://ucdirectory.uc.edu/AZ_Index.asp?mode=A&amp;listnumber=10166-013</t>
  </si>
  <si>
    <t>Just Community</t>
  </si>
  <si>
    <t>513-556-8463</t>
  </si>
  <si>
    <t>http://www.uc.edu/justcommunity/</t>
  </si>
  <si>
    <t>JustCommunity@uc.edu</t>
  </si>
  <si>
    <t>https://ucdirectory.uc.edu/AZ_Index.asp?mode=A&amp;listnumber=10114-010</t>
  </si>
  <si>
    <t>Infectious Diseases Center (IDC)(Internal Med)</t>
  </si>
  <si>
    <t>513-558-4704</t>
  </si>
  <si>
    <t>513-558-2089</t>
  </si>
  <si>
    <t>http://idc.uc.edu/idc.html</t>
  </si>
  <si>
    <t>https://ucdirectory.uc.edu/AZ_Index.asp?mode=A&amp;listnumber=10134-025</t>
  </si>
  <si>
    <t>Immigration &amp; Nationality Law Review (LAW)</t>
  </si>
  <si>
    <t>513-556-1214</t>
  </si>
  <si>
    <t>http://www.law.uc.edu/journals/inlr</t>
  </si>
  <si>
    <t>https://ucdirectory.uc.edu/AZ_Index.asp?mode=A&amp;listnumber=10116-337</t>
  </si>
  <si>
    <t>Center for Intelligent Maintenance Systems (IMS)(CEAS)</t>
  </si>
  <si>
    <t>513-556-3412</t>
  </si>
  <si>
    <t>http://www.imscenter.net/</t>
  </si>
  <si>
    <t>jay.lee@uc.edu</t>
  </si>
  <si>
    <t>https://ucdirectory.uc.edu/AZ_Index.asp?mode=A&amp;listnumber=10190-051</t>
  </si>
  <si>
    <t>Industrial Design (DAAP)</t>
  </si>
  <si>
    <t>http://daap.uc.edu/academics/design/bs_industrial.html</t>
  </si>
  <si>
    <t>https://ucdirectory.uc.edu/AZ_Index.asp?mode=A&amp;listnumber=10132-004</t>
  </si>
  <si>
    <t>Health Informatics (CAHS)</t>
  </si>
  <si>
    <t>513-558-6916</t>
  </si>
  <si>
    <t>http://cahs.uc.edu/departments/healthinformatics/general/about.aspx</t>
  </si>
  <si>
    <t>martha.fowler@uc.edu</t>
  </si>
  <si>
    <t>https://ucdirectory.uc.edu/AZ_Index.asp?mode=A&amp;listnumber=10004-016</t>
  </si>
  <si>
    <t xml:space="preserve"> Information Technology Services</t>
  </si>
  <si>
    <t>513-556-1887</t>
  </si>
  <si>
    <t>7140E</t>
  </si>
  <si>
    <t>Yu-Chin.Fu@uc.edu</t>
  </si>
  <si>
    <t>https://ucdirectory.uc.edu/AZ_Index.asp?mode=A&amp;listnumber=10120-302</t>
  </si>
  <si>
    <t>Institute of Crime Science (CECH)</t>
  </si>
  <si>
    <t>513-556-1692</t>
  </si>
  <si>
    <t>http://www.uc.edu/ics.html</t>
  </si>
  <si>
    <t>https://ucdirectory.uc.edu/AZ_Index.asp?mode=A&amp;listnumber=10120-140</t>
  </si>
  <si>
    <t>Instructional Design &amp; Technology (CECH)</t>
  </si>
  <si>
    <t>http://cech.uc.edu/programs/curriculum_instruction/idt.html</t>
  </si>
  <si>
    <t>https://ucdirectory.uc.edu/AZ_Index.asp?mode=A&amp;listnumber=10004-022</t>
  </si>
  <si>
    <t>Interdisciplinary Studies (A&amp;S)</t>
  </si>
  <si>
    <t>http://www.artsci.uc.edu/programs-degrees/majors.html?cid=15BIS-INTR</t>
  </si>
  <si>
    <t>https://ucdirectory.uc.edu/AZ_Index.asp?mode=A&amp;listnumber=10136-003</t>
  </si>
  <si>
    <t>Internal Audit</t>
  </si>
  <si>
    <t>513-556-4310</t>
  </si>
  <si>
    <t>513-556-1677</t>
  </si>
  <si>
    <t>http://www.uc.edu/af/intaudit.html</t>
  </si>
  <si>
    <t>ackermce@uc.edu</t>
  </si>
  <si>
    <t>https://ucdirectory.uc.edu/AZ_Index.asp?mode=A&amp;listnumber=10114-001</t>
  </si>
  <si>
    <t>Internal Medicine</t>
  </si>
  <si>
    <t>513-558-4231</t>
  </si>
  <si>
    <t>513-558-0852</t>
  </si>
  <si>
    <t>http://intmed.uc.edu/</t>
  </si>
  <si>
    <t>https://ucdirectory.uc.edu/AZ_Index.asp?mode=A&amp;listnumber=10114-004</t>
  </si>
  <si>
    <t>Cardiovascular Medicine (Internal Med)</t>
  </si>
  <si>
    <t>513-558-4721</t>
  </si>
  <si>
    <t>513-558-2884</t>
  </si>
  <si>
    <t>http://intmed.uc.edu/divisions/cardio/about.aspx</t>
  </si>
  <si>
    <t>https://ucdirectory.uc.edu/AZ_Index.asp?mode=A&amp;listnumber=10114-005</t>
  </si>
  <si>
    <t>Digestive Diseases (Internal Med)</t>
  </si>
  <si>
    <t>513-558-5244</t>
  </si>
  <si>
    <t>513-558-1744</t>
  </si>
  <si>
    <t>http://intmed.uc.edu/divisions/digestivediseases/about.aspx</t>
  </si>
  <si>
    <t>https://ucdirectory.uc.edu/AZ_Index.asp?mode=A&amp;listnumber=10114-002</t>
  </si>
  <si>
    <t xml:space="preserve"> Director</t>
  </si>
  <si>
    <t>https://ucdirectory.uc.edu/AZ_Index.asp?mode=A&amp;listnumber=10114-007</t>
  </si>
  <si>
    <t>General Internal Medicine</t>
  </si>
  <si>
    <t>513-558-7581</t>
  </si>
  <si>
    <t>513-558-4399</t>
  </si>
  <si>
    <t>http://intmed.uc.edu/divisions/general/about.aspx</t>
  </si>
  <si>
    <t>https://ucdirectory.uc.edu/AZ_Index.asp?mode=A&amp;listnumber=10004-093</t>
  </si>
  <si>
    <t>International Affairs (A&amp;S)</t>
  </si>
  <si>
    <t>http://www.artsci.uc.edu/departments/interdisciplinary-studies/international_affairs.html</t>
  </si>
  <si>
    <t>https://ucdirectory.uc.edu/AZ_Index.asp?mode=A&amp;listnumber=10120-305</t>
  </si>
  <si>
    <t>Center for International Education &amp; Research (CECH)</t>
  </si>
  <si>
    <t>513-556-2038</t>
  </si>
  <si>
    <t>http://cech.uc.edu/centers/cier.html</t>
  </si>
  <si>
    <t>https://ucdirectory.uc.edu/AZ_Index.asp?mode=A&amp;listnumber=10004-094</t>
  </si>
  <si>
    <t>International Human Rights (A&amp;S)</t>
  </si>
  <si>
    <t>http://www.artsci.uc.edu/departments/polisci/undergrad/minor_cert/smstr_program_detail_298.html</t>
  </si>
  <si>
    <t>https://ucdirectory.uc.edu/AZ_Index.asp?mode=A&amp;listnumber=10004-104</t>
  </si>
  <si>
    <t>Internships and Service Learning (A&amp;S)</t>
  </si>
  <si>
    <t>513-556-0798</t>
  </si>
  <si>
    <t>https://ucdirectory.uc.edu/AZ_Index.asp?mode=A&amp;listnumber=10136-002</t>
  </si>
  <si>
    <t>Chief Investment Officer</t>
  </si>
  <si>
    <t>513-558-5403</t>
  </si>
  <si>
    <t>513-556-4848</t>
  </si>
  <si>
    <t>http://www.uc.edu/af/investment.html</t>
  </si>
  <si>
    <t>anastasia.bellafiore@uc.edu</t>
  </si>
  <si>
    <t>https://ucdirectory.uc.edu/AZ_Index.asp?mode=A&amp;listnumber=10088-054</t>
  </si>
  <si>
    <t>IT/AV Services (Academic Health Center)</t>
  </si>
  <si>
    <t>https://ucdirectory.uc.edu/AZ_Index.asp?mode=A&amp;listnumber=10000-023</t>
  </si>
  <si>
    <t>Hamilton County Coroner's Office</t>
  </si>
  <si>
    <t>513-946-8700</t>
  </si>
  <si>
    <t>513-221-0307</t>
  </si>
  <si>
    <t>https://ucdirectory.uc.edu/AZ_Index.asp?mode=A&amp;listnumber=10155-078</t>
  </si>
  <si>
    <t>Harpsichord Study(CCM)</t>
  </si>
  <si>
    <t>https://ucdirectory.uc.edu/AZ_Index.asp?mode=A&amp;listnumber=10132-023</t>
  </si>
  <si>
    <t>http://healthadministration.uc.edu/</t>
  </si>
  <si>
    <t>https://ucdirectory.uc.edu/AZ_Index.asp?mode=A&amp;listnumber=10132-021</t>
  </si>
  <si>
    <t>Health Information Management (CAHS)(</t>
  </si>
  <si>
    <t>http://himonline.uc.edu/</t>
  </si>
  <si>
    <t>https://ucdirectory.uc.edu/AZ_Index.asp?mode=A&amp;listnumber=10169-121</t>
  </si>
  <si>
    <t>Health Information Systems Technology Certificate (CLER)</t>
  </si>
  <si>
    <t>http://www.ucclermont.edu/HIT.html</t>
  </si>
  <si>
    <t>https://ucdirectory.uc.edu/AZ_Index.asp?mode=A&amp;listnumber=10120-118</t>
  </si>
  <si>
    <t>Health Promotion and Education (CECH)</t>
  </si>
  <si>
    <t>http://cech.uc.edu/http://cech.uc.edu/programs/health_education.html</t>
  </si>
  <si>
    <t>https://ucdirectory.uc.edu/AZ_Index.asp?mode=A&amp;listnumber=10132-016</t>
  </si>
  <si>
    <t>Health Sciences (CAHS)</t>
  </si>
  <si>
    <t>http://cahs.uc.edu/departments/RehabSciences/programs/healthsciences/about.aspx</t>
  </si>
  <si>
    <t>https://ucdirectory.uc.edu/AZ_Index.asp?mode=A&amp;listnumber=10169-139</t>
  </si>
  <si>
    <t>Health Sciences Club (CLER)</t>
  </si>
  <si>
    <t>https://ucdirectory.uc.edu/AZ_Index.asp?mode=A&amp;listnumber=10088-042</t>
  </si>
  <si>
    <t xml:space="preserve"> Cataloging &amp; Collection Svcs</t>
  </si>
  <si>
    <t>513-558-1019</t>
  </si>
  <si>
    <t>https://ucdirectory.uc.edu/AZ_Index.asp?mode=A&amp;listnumber=10132-001</t>
  </si>
  <si>
    <t>Allied Health Sciences</t>
  </si>
  <si>
    <t xml:space="preserve"> College of (See CAHS)</t>
  </si>
  <si>
    <t>513-558-7495</t>
  </si>
  <si>
    <t>http://cahs.uc.edu/Home.aspx</t>
  </si>
  <si>
    <t>https://ucdirectory.uc.edu/AZ_Index.asp?mode=A&amp;listnumber=10004-015</t>
  </si>
  <si>
    <t>Help Desk (A&amp;S)</t>
  </si>
  <si>
    <t>513-556-2011</t>
  </si>
  <si>
    <t>https://ucdirectory.uc.edu/AZ_Index.asp?mode=A&amp;listnumber=10004-059</t>
  </si>
  <si>
    <t>Biology</t>
  </si>
  <si>
    <t xml:space="preserve"> Herbarium (A&amp;S)</t>
  </si>
  <si>
    <t>513-556-9700</t>
  </si>
  <si>
    <t>513-556-5299</t>
  </si>
  <si>
    <t>http://www.artsci.uc.edu/departments/biology/research/Herbarium/default.html</t>
  </si>
  <si>
    <t>https://ucdirectory.uc.edu/AZ_Index.asp?mode=A&amp;listnumber=10004-092</t>
  </si>
  <si>
    <t>Heritage Studies (A&amp;S)</t>
  </si>
  <si>
    <t>513-556-2772</t>
  </si>
  <si>
    <t>http://www.artsci.uc.edu/departments/anthropology/Certificate-In-Heritage-Studies.html</t>
  </si>
  <si>
    <t>https://ucdirectory.uc.edu/AZ_Index.asp?mode=A&amp;listnumber=10116-132</t>
  </si>
  <si>
    <t>High Temperatures Erosion Lab (CEAS)</t>
  </si>
  <si>
    <t>513-556-1227</t>
  </si>
  <si>
    <t>CENTHILL-D</t>
  </si>
  <si>
    <t>http://ceas.uc.edu/CIPALMS/research_centers/erosion.html</t>
  </si>
  <si>
    <t>https://ucdirectory.uc.edu/AZ_Index.asp?mode=A&amp;listnumber=10004-056</t>
  </si>
  <si>
    <t>History (A&amp;S)</t>
  </si>
  <si>
    <t>513-556-2144</t>
  </si>
  <si>
    <t>513-556-7901</t>
  </si>
  <si>
    <t>http://www.artsci.uc.edu/departments/history.html</t>
  </si>
  <si>
    <t>https://ucdirectory.uc.edu/AZ_Index.asp?mode=A&amp;listnumber=10018-008</t>
  </si>
  <si>
    <t xml:space="preserve"> Homecoming - Alumni Affairs</t>
  </si>
  <si>
    <t>http://www.uc.edu/alumni/connect/events/reunions/homecoming.html</t>
  </si>
  <si>
    <t>https://ucdirectory.uc.edu/AZ_Index.asp?mode=A&amp;listnumber=10190-011</t>
  </si>
  <si>
    <t>Horticulture (DAAP)</t>
  </si>
  <si>
    <t>513-556-4678</t>
  </si>
  <si>
    <t>http://daap.uc.edu/academics/horticulture.html</t>
  </si>
  <si>
    <t>https://ucdirectory.uc.edu/AZ_Index.asp?mode=A&amp;listnumber=10074-004</t>
  </si>
  <si>
    <t xml:space="preserve"> Facilities Management (Uptown Campus - Housekeeping</t>
  </si>
  <si>
    <t>http://www.uc.edu/af/facilities/services/building.html</t>
  </si>
  <si>
    <t>https://ucdirectory.uc.edu/AZ_Index.asp?mode=A&amp;listnumber=10154-001</t>
  </si>
  <si>
    <t>http://www.hoxworth.org/</t>
  </si>
  <si>
    <t>https://ucdirectory.uc.edu/AZ_Index.asp?mode=A&amp;listnumber=10154-024</t>
  </si>
  <si>
    <t>Appointment Center</t>
  </si>
  <si>
    <t>513-451-0910</t>
  </si>
  <si>
    <t>513-451-0322</t>
  </si>
  <si>
    <t>https://ucdirectory.uc.edu/AZ_Index.asp?mode=A&amp;listnumber=10154-006</t>
  </si>
  <si>
    <t>Donor Recruitment &amp; Community Relations Hoxworth</t>
  </si>
  <si>
    <t>513-558-1280</t>
  </si>
  <si>
    <t>513-558-5496</t>
  </si>
  <si>
    <t>http://www.hoxworth.org/donors/blood.html</t>
  </si>
  <si>
    <t>https://ucdirectory.uc.edu/AZ_Index.asp?mode=A&amp;listnumber=10154-011</t>
  </si>
  <si>
    <t>Donor Services</t>
  </si>
  <si>
    <t>513-558-1304</t>
  </si>
  <si>
    <t>https://ucdirectory.uc.edu/AZ_Index.asp?mode=A&amp;listnumber=10154-028</t>
  </si>
  <si>
    <t>513-558-1275</t>
  </si>
  <si>
    <t>http://www.hoxworth.org/research-education/education.html</t>
  </si>
  <si>
    <t>https://ucdirectory.uc.edu/AZ_Index.asp?mode=A&amp;listnumber=10154-004</t>
  </si>
  <si>
    <t>Financial Services</t>
  </si>
  <si>
    <t>513-558-1242</t>
  </si>
  <si>
    <t>513-558-1253</t>
  </si>
  <si>
    <t>https://ucdirectory.uc.edu/AZ_Index.asp?mode=A&amp;listnumber=10002-030</t>
  </si>
  <si>
    <t>Employee Self-Service (ESS)(Human Resources)</t>
  </si>
  <si>
    <t>https://www.ucflex.uc.edu/irj/portal</t>
  </si>
  <si>
    <t>https://ucdirectory.uc.edu/AZ_Index.asp?mode=A&amp;listnumber=10002-031</t>
  </si>
  <si>
    <t xml:space="preserve"> FMLA (Human Resources) - Family Medical Leave</t>
  </si>
  <si>
    <t>http://www.uc.edu/hr/benefits/leaves_of_absence.html</t>
  </si>
  <si>
    <t>https://ucdirectory.uc.edu/AZ_Index.asp?mode=A&amp;listnumber=10120-124</t>
  </si>
  <si>
    <t>Human Services</t>
  </si>
  <si>
    <t xml:space="preserve"> School of (CECH)</t>
  </si>
  <si>
    <t>http://cech.uc.edu/human-services.html</t>
  </si>
  <si>
    <t>https://ucdirectory.uc.edu/AZ_Index.asp?mode=A&amp;listnumber=10116-134</t>
  </si>
  <si>
    <t>Gas Turbine Simulation Lab (CEAS)</t>
  </si>
  <si>
    <t>513-556-3222</t>
  </si>
  <si>
    <t>BldgA</t>
  </si>
  <si>
    <t>CENTHILL-A</t>
  </si>
  <si>
    <t>http://gtsl.ase.uc.edu/index.html</t>
  </si>
  <si>
    <t>https://ucdirectory.uc.edu/AZ_Index.asp?mode=A&amp;listnumber=10046-007</t>
  </si>
  <si>
    <t>Government Cost Compliance (Finance)</t>
  </si>
  <si>
    <t>513-556-4815</t>
  </si>
  <si>
    <t>513-556-6469</t>
  </si>
  <si>
    <t>http://www.uc.edu/af/budgetfinsvcs/gcc.html</t>
  </si>
  <si>
    <t>https://ucdirectory.uc.edu/AZ_Index.asp?mode=A&amp;listnumber=10131-018</t>
  </si>
  <si>
    <t xml:space="preserve"> Bookstore - General Books</t>
  </si>
  <si>
    <t>513-556-1290</t>
  </si>
  <si>
    <t>https://ucdirectory.uc.edu/AZ_Index.asp?mode=A&amp;listnumber=10161-004</t>
  </si>
  <si>
    <t xml:space="preserve"> General Counsel - Contracts</t>
  </si>
  <si>
    <t>513-558-3483</t>
  </si>
  <si>
    <t>korin.landon@uc.edu</t>
  </si>
  <si>
    <t>https://ucdirectory.uc.edu/AZ_Index.asp?mode=A&amp;listnumber=10004-065</t>
  </si>
  <si>
    <t>Geography (A&amp;S)</t>
  </si>
  <si>
    <t>513-556-3421</t>
  </si>
  <si>
    <t>http://www.artsci.uc.edu/departments/geography.html</t>
  </si>
  <si>
    <t>https://ucdirectory.uc.edu/AZ_Index.asp?mode=A&amp;listnumber=10004-024</t>
  </si>
  <si>
    <t>Geology (A&amp;S)</t>
  </si>
  <si>
    <t>513-556-3732</t>
  </si>
  <si>
    <t>513-556-6931</t>
  </si>
  <si>
    <t>http://www.artsci.uc.edu/departments/geology.html</t>
  </si>
  <si>
    <t>https://ucdirectory.uc.edu/AZ_Index.asp?mode=A&amp;listnumber=10004-066</t>
  </si>
  <si>
    <t>Geospatial Information &amp; Environmental Sensor Network (GIESN)(A&amp;S)</t>
  </si>
  <si>
    <t>http://giesn.uc.edu/</t>
  </si>
  <si>
    <t>https://ucdirectory.uc.edu/AZ_Index.asp?mode=A&amp;listnumber=10004-073</t>
  </si>
  <si>
    <t>German Studies (A&amp;S)</t>
  </si>
  <si>
    <t>http://www.artsci.uc.edu/departments/german.html</t>
  </si>
  <si>
    <t>https://ucdirectory.uc.edu/AZ_Index.asp?mode=A&amp;listnumber=10169-120</t>
  </si>
  <si>
    <t>Gerontology Certificate (CLER)</t>
  </si>
  <si>
    <t>http://www.ucclermont.edu/academics/gainful-employment-disclosure/Gerontology.html</t>
  </si>
  <si>
    <t>https://ucdirectory.uc.edu/AZ_Index.asp?mode=A&amp;listnumber=10131-004</t>
  </si>
  <si>
    <t xml:space="preserve"> Bookstore - Clothing</t>
  </si>
  <si>
    <t>https://ucdirectory.uc.edu/AZ_Index.asp?mode=A&amp;listnumber=10148-011</t>
  </si>
  <si>
    <t>Golf</t>
  </si>
  <si>
    <t>http://gobearcats.com/sports/m-golf/cinn-m-golf-body.html</t>
  </si>
  <si>
    <t>https://ucdirectory.uc.edu/AZ_Index.asp?mode=A&amp;listnumber=10155-046</t>
  </si>
  <si>
    <t>Graduate Academic Programs (CCM)</t>
  </si>
  <si>
    <t>513-556-9470</t>
  </si>
  <si>
    <t>4225G</t>
  </si>
  <si>
    <t>http://ccm.uc.edu/admissions/application/applicationgrad.html</t>
  </si>
  <si>
    <t>finneyt@ucmail.uc.edu</t>
  </si>
  <si>
    <t>https://ucdirectory.uc.edu/AZ_Index.asp?mode=A&amp;listnumber=10004-045</t>
  </si>
  <si>
    <t xml:space="preserve"> Graduate Assistant Office - A&amp;S</t>
  </si>
  <si>
    <t xml:space="preserve"> English</t>
  </si>
  <si>
    <t>513-556-3913</t>
  </si>
  <si>
    <t>http://www.artsci.uc.edu/english</t>
  </si>
  <si>
    <t>https://ucdirectory.uc.edu/AZ_Index.asp?mode=A&amp;listnumber=10190-010</t>
  </si>
  <si>
    <t>Graduate Programs (DAAP)</t>
  </si>
  <si>
    <t>513-556-4933</t>
  </si>
  <si>
    <t>https://ucdirectory.uc.edu/AZ_Index.asp?mode=A&amp;listnumber=10164-008</t>
  </si>
  <si>
    <t>Graduate School Fellows (In Residence)</t>
  </si>
  <si>
    <t>513-636-4816</t>
  </si>
  <si>
    <t>http://grad.uc.edu/fac-staff/fellows.html</t>
  </si>
  <si>
    <t>sandra.degen@uc.edu</t>
  </si>
  <si>
    <t>https://ucdirectory.uc.edu/AZ_Index.asp?mode=A&amp;listnumber=10164-002</t>
  </si>
  <si>
    <t xml:space="preserve"> PhD) - DEAN-GRADUATE SCHOOL (Marshall Montrose</t>
  </si>
  <si>
    <t>513-556-4336</t>
  </si>
  <si>
    <t>http://grad.uc.edu/about-us/staff.html</t>
  </si>
  <si>
    <t>mhm@uc.edu</t>
  </si>
  <si>
    <t>https://ucdirectory.uc.edu/AZ_Index.asp?mode=A&amp;listnumber=10164-001</t>
  </si>
  <si>
    <t xml:space="preserve"> Information - Graduate School</t>
  </si>
  <si>
    <t>http://grad.uc.edu/</t>
  </si>
  <si>
    <t>https://ucdirectory.uc.edu/AZ_Index.asp?mode=A&amp;listnumber=10166-002</t>
  </si>
  <si>
    <t>Graduate Student Governance Association (GSGA)</t>
  </si>
  <si>
    <t>513-556-6101</t>
  </si>
  <si>
    <t>http://www.uc.edu/gsga/</t>
  </si>
  <si>
    <t>president.ucgsga@gmail.com</t>
  </si>
  <si>
    <t>https://ucdirectory.uc.edu/AZ_Index.asp?mode=A&amp;listnumber=10004-053</t>
  </si>
  <si>
    <t>Anthropology</t>
  </si>
  <si>
    <t xml:space="preserve"> Graduate Student Room (A&amp;S)</t>
  </si>
  <si>
    <t>513-556-2779</t>
  </si>
  <si>
    <t>513-556-2778</t>
  </si>
  <si>
    <t>http://www.artsci.uc.edu/departments/anthropology.html</t>
  </si>
  <si>
    <t>https://ucdirectory.uc.edu/AZ_Index.asp?mode=A&amp;listnumber=10116-081</t>
  </si>
  <si>
    <t>Graduate Studies (CEAS)</t>
  </si>
  <si>
    <t>513-556-3647</t>
  </si>
  <si>
    <t>513-556-3930</t>
  </si>
  <si>
    <t>http://www.ceas.uc.edu/Graduate_Studies.html</t>
  </si>
  <si>
    <t>https://ucdirectory.uc.edu/AZ_Index.asp?mode=A&amp;listnumber=10099-034</t>
  </si>
  <si>
    <t xml:space="preserve"> Graduate Studies</t>
  </si>
  <si>
    <t>513-558-5704</t>
  </si>
  <si>
    <t>http://eh.uc.edu/graduate/default.asp</t>
  </si>
  <si>
    <t>https://ucdirectory.uc.edu/AZ_Index.asp?mode=A&amp;listnumber=10004-042</t>
  </si>
  <si>
    <t>Graduate Studies</t>
  </si>
  <si>
    <t xml:space="preserve"> English (A&amp;S)</t>
  </si>
  <si>
    <t>513-556-3906</t>
  </si>
  <si>
    <t>https://ucdirectory.uc.edu/AZ_Index.asp?mode=A&amp;listnumber=10190-053</t>
  </si>
  <si>
    <t>Graphic Communication Design (DAAP)</t>
  </si>
  <si>
    <t>http://daap.uc.edu/academics/design/bs_graphic_communication.html</t>
  </si>
  <si>
    <t>https://ucdirectory.uc.edu/AZ_Index.asp?mode=A&amp;listnumber=10131-056</t>
  </si>
  <si>
    <t>Conference &amp; Event Services (Campus Svcs)</t>
  </si>
  <si>
    <t>513-558-1810</t>
  </si>
  <si>
    <t>513-556-0385</t>
  </si>
  <si>
    <t>http://www.uc.edu/eventservices.html</t>
  </si>
  <si>
    <t>event.services@uc.edu</t>
  </si>
  <si>
    <t>https://ucdirectory.uc.edu/AZ_Index.asp?mode=A&amp;listnumber=10004-060</t>
  </si>
  <si>
    <t xml:space="preserve"> Greenhouse (A&amp;S)</t>
  </si>
  <si>
    <t>513-556-9770</t>
  </si>
  <si>
    <t>http://www.artsci.uc.edu/departments/biology/about/facilities.html</t>
  </si>
  <si>
    <t>https://ucdirectory.uc.edu/AZ_Index.asp?mode=A&amp;listnumber=10074-013</t>
  </si>
  <si>
    <t>Grounds Maintenance (Facilities Management)</t>
  </si>
  <si>
    <t>http://www.uc.edu/af/facilities/services/grounds.html</t>
  </si>
  <si>
    <t>https://ucdirectory.uc.edu/AZ_Index.asp?mode=A&amp;listnumber=10004-049</t>
  </si>
  <si>
    <t>Group Office (A&amp;S)</t>
  </si>
  <si>
    <t>513-556-3953</t>
  </si>
  <si>
    <t>8&amp;9</t>
  </si>
  <si>
    <t>https://ucdirectory.uc.edu/AZ_Index.asp?mode=A&amp;listnumber=10155-052</t>
  </si>
  <si>
    <t>Classical Guitar (CCM)</t>
  </si>
  <si>
    <t>513-556-9542</t>
  </si>
  <si>
    <t>https://ucdirectory.uc.edu/AZ_Index.asp?mode=A&amp;listnumber=10062-002</t>
  </si>
  <si>
    <t>Gynecologic Oncology (OB/GYN)(MED)</t>
  </si>
  <si>
    <t>513-475-8162</t>
  </si>
  <si>
    <t>MAB</t>
  </si>
  <si>
    <t>513-475-8174</t>
  </si>
  <si>
    <t>http://www.med.uc.edu/obgyn/divisions/gyn-onc/about.aspx</t>
  </si>
  <si>
    <t>https://ucdirectory.uc.edu/AZ_Index.asp?mode=A&amp;listnumber=10116-333</t>
  </si>
  <si>
    <t>Facilities (CEAS)</t>
  </si>
  <si>
    <t>513-556-0291</t>
  </si>
  <si>
    <t>http://ceas.uc.edu/about/Facilities.html</t>
  </si>
  <si>
    <t>https://ucdirectory.uc.edu/AZ_Index.asp?mode=A&amp;listnumber=10190-008</t>
  </si>
  <si>
    <t xml:space="preserve"> Facilities</t>
  </si>
  <si>
    <t>513-556-2938</t>
  </si>
  <si>
    <t>http://daap.uc.edu/about/facilities.html</t>
  </si>
  <si>
    <t>https://ucdirectory.uc.edu/AZ_Index.asp?mode=A&amp;listnumber=10155-041</t>
  </si>
  <si>
    <t>Facilities and Performance Services (CCM)</t>
  </si>
  <si>
    <t>513-556-9429</t>
  </si>
  <si>
    <t>https://ucdirectory.uc.edu/AZ_Index.asp?mode=A&amp;listnumber=10074-001</t>
  </si>
  <si>
    <t xml:space="preserve"> Information - Facilities Management</t>
  </si>
  <si>
    <t>513-556-3166</t>
  </si>
  <si>
    <t>http://www.uc.edu/facilities</t>
  </si>
  <si>
    <t>https://ucdirectory.uc.edu/AZ_Index.asp?mode=A&amp;listnumber=10019-001</t>
  </si>
  <si>
    <t>Faculty Club</t>
  </si>
  <si>
    <t>513-556-4154</t>
  </si>
  <si>
    <t>7thFL</t>
  </si>
  <si>
    <t>513-556-2169</t>
  </si>
  <si>
    <t>http://www.uc.edu/facultyclub/</t>
  </si>
  <si>
    <t>facclub@uc.edu</t>
  </si>
  <si>
    <t>https://ucdirectory.uc.edu/AZ_Index.asp?mode=A&amp;listnumber=10007-005</t>
  </si>
  <si>
    <t>513-558-6265</t>
  </si>
  <si>
    <t>https://ucdirectory.uc.edu/AZ_Index.asp?mode=A&amp;listnumber=10007-008</t>
  </si>
  <si>
    <t xml:space="preserve"> Community Services</t>
  </si>
  <si>
    <t>http://www.familymedicine.uc.edu/community/overview.aspx</t>
  </si>
  <si>
    <t>https://ucdirectory.uc.edu/AZ_Index.asp?mode=A&amp;listnumber=10007-003</t>
  </si>
  <si>
    <t xml:space="preserve"> Director's Office (MED)</t>
  </si>
  <si>
    <t>https://ucdirectory.uc.edu/AZ_Index.asp?mode=A&amp;listnumber=10190-050</t>
  </si>
  <si>
    <t>Fashion Design (DAAP)</t>
  </si>
  <si>
    <t>http://daap.uc.edu/academics/design/bs_fashion.html</t>
  </si>
  <si>
    <t>https://ucdirectory.uc.edu/AZ_Index.asp?mode=A&amp;listnumber=10190-068</t>
  </si>
  <si>
    <t>Fashion Show (DAAP)</t>
  </si>
  <si>
    <t>https://ucdirectory.uc.edu/AZ_Index.asp?mode=A&amp;listnumber=10060-014</t>
  </si>
  <si>
    <t>FEATURED (Publication)(AHC Public Relations)</t>
  </si>
  <si>
    <t>513-558-4561</t>
  </si>
  <si>
    <t>http://healthnews.uc.edu/publications/findings/</t>
  </si>
  <si>
    <t>https://ucdirectory.uc.edu/AZ_Index.asp?mode=A&amp;listnumber=10127-021</t>
  </si>
  <si>
    <t>Academy of Fellows for Teaching &amp; Learning</t>
  </si>
  <si>
    <t xml:space="preserve"> The (AFTL)</t>
  </si>
  <si>
    <t>http://www.uc.edu/cetl/about/aftl.html</t>
  </si>
  <si>
    <t>https://ucdirectory.uc.edu/AZ_Index.asp?mode=A&amp;listnumber=10099-048</t>
  </si>
  <si>
    <t>Fernald Medical Monitoring Program (Environ Hlth)</t>
  </si>
  <si>
    <t>513-870-0900</t>
  </si>
  <si>
    <t>VICTORYPKWY</t>
  </si>
  <si>
    <t>513-870-0940</t>
  </si>
  <si>
    <t>http://eh.uc.edu/fmmp/</t>
  </si>
  <si>
    <t>https://ucdirectory.uc.edu/AZ_Index.asp?mode=A&amp;listnumber=10004-097</t>
  </si>
  <si>
    <t>Cincinnati Center for Field Studies (A&amp;S)</t>
  </si>
  <si>
    <t>513-556-9733</t>
  </si>
  <si>
    <t>http://www.artsci.uc.edu/departments/centers-institutes/cfs.html</t>
  </si>
  <si>
    <t>david.lentz@uc.edu</t>
  </si>
  <si>
    <t>https://ucdirectory.uc.edu/AZ_Index.asp?mode=A&amp;listnumber=10169-138</t>
  </si>
  <si>
    <t>Filmmaking Club (CLER)</t>
  </si>
  <si>
    <t>https://ucdirectory.uc.edu/AZ_Index.asp?mode=A&amp;listnumber=10136-001</t>
  </si>
  <si>
    <t xml:space="preserve"> Division of - Administration &amp; Finance</t>
  </si>
  <si>
    <t>http://www.uc.edu/af/</t>
  </si>
  <si>
    <t>https://ucdirectory.uc.edu/AZ_Index.asp?mode=A&amp;listnumber=10046-004</t>
  </si>
  <si>
    <t>Budget &amp; Financial Services</t>
  </si>
  <si>
    <t>513-556-0192</t>
  </si>
  <si>
    <t>513-556-1377</t>
  </si>
  <si>
    <t>http://www.uc.edu/af/budgetfinsvcs.html</t>
  </si>
  <si>
    <t>https://ucdirectory.uc.edu/AZ_Index.asp?mode=A&amp;listnumber=10046-014</t>
  </si>
  <si>
    <t>Debt Management (Finance)</t>
  </si>
  <si>
    <t>http://www.uc.edu/af/budgetfinsvcs/debt.html</t>
  </si>
  <si>
    <t>https://ucdirectory.uc.edu/AZ_Index.asp?mode=A&amp;listnumber=10169-003</t>
  </si>
  <si>
    <t>Financial Aid (CLER)</t>
  </si>
  <si>
    <t>513-732-5202</t>
  </si>
  <si>
    <t>100D</t>
  </si>
  <si>
    <t>http://www.ucclermont.edu/admissions/financial-aid.html</t>
  </si>
  <si>
    <t>https://ucdirectory.uc.edu/AZ_Index.asp?mode=A&amp;listnumber=10190-018</t>
  </si>
  <si>
    <t>Fine Arts (DAAP)</t>
  </si>
  <si>
    <t>http://daap.uc.edu/academics/art/ba_fine_art.html</t>
  </si>
  <si>
    <t>https://ucdirectory.uc.edu/AZ_Index.asp?mode=A&amp;listnumber=10116-419</t>
  </si>
  <si>
    <t>Fire Science (CEAS)</t>
  </si>
  <si>
    <t>513-556-6583</t>
  </si>
  <si>
    <t>513-556-4856</t>
  </si>
  <si>
    <t>http://ceas.uc.edu/aerospace/FireScience.html</t>
  </si>
  <si>
    <t>https://ucdirectory.uc.edu/AZ_Index.asp?mode=A&amp;listnumber=10132-020</t>
  </si>
  <si>
    <t>Food and Nutrition (CAHS)</t>
  </si>
  <si>
    <t>http://cahs.uc.edu/departments/nutrition/programs/foodnutrition/about.aspx</t>
  </si>
  <si>
    <t>https://ucdirectory.uc.edu/AZ_Index.asp?mode=A&amp;listnumber=10148-028</t>
  </si>
  <si>
    <t>Football</t>
  </si>
  <si>
    <t>http://gobearcats.com/sports/m-footbl/cinn-m-footbl-body.html</t>
  </si>
  <si>
    <t>https://ucdirectory.uc.edu/AZ_Index.asp?mode=A&amp;listnumber=10169-130</t>
  </si>
  <si>
    <t>Foreign Language Club (FLC)(CLER)</t>
  </si>
  <si>
    <t>https://ucdirectory.uc.edu/AZ_Index.asp?mode=A&amp;listnumber=10169-119</t>
  </si>
  <si>
    <t>Forensics Certificate (CLER)</t>
  </si>
  <si>
    <t>http://www.ucclermont.edu/academics/gainful-employment-disclosure/Forensics.html</t>
  </si>
  <si>
    <t>https://ucdirectory.uc.edu/AZ_Index.asp?mode=A&amp;listnumber=10190-002</t>
  </si>
  <si>
    <t>Foundation Studies (DAAP)</t>
  </si>
  <si>
    <t>https://ucdirectory.uc.edu/AZ_Index.asp?mode=A&amp;listnumber=10099-002</t>
  </si>
  <si>
    <t>Environmental Health Foundation</t>
  </si>
  <si>
    <t>513-558-1234</t>
  </si>
  <si>
    <t>http://eh.uc.edu/uehf/</t>
  </si>
  <si>
    <t>https://ucdirectory.uc.edu/AZ_Index.asp?mode=A&amp;listnumber=10155-005</t>
  </si>
  <si>
    <t>Friends of CCM</t>
  </si>
  <si>
    <t>513-556-2100</t>
  </si>
  <si>
    <t>4255K</t>
  </si>
  <si>
    <t>513-556-3330</t>
  </si>
  <si>
    <t>http://ccm.uc.edu/giveto/friends.html</t>
  </si>
  <si>
    <t>https://ucdirectory.uc.edu/AZ_Index.asp?mode=A&amp;listnumber=10120-304</t>
  </si>
  <si>
    <t>FUSION Center (CECH)</t>
  </si>
  <si>
    <t>513-556-5115</t>
  </si>
  <si>
    <t>http://cech.uc.edu/centers/fusion.html</t>
  </si>
  <si>
    <t>https://ucdirectory.uc.edu/AZ_Index.asp?mode=A&amp;listnumber=10120-132</t>
  </si>
  <si>
    <t>Early Childhood Education &amp; Human Development (CECH)</t>
  </si>
  <si>
    <t>http://cech.uc.edu/programs/early_childhood_education.html</t>
  </si>
  <si>
    <t>https://ucdirectory.uc.edu/AZ_Index.asp?mode=A&amp;listnumber=10120-136</t>
  </si>
  <si>
    <t>http://cech.uc.edu/programs/eclc.html</t>
  </si>
  <si>
    <t>https://ucdirectory.uc.edu/AZ_Index.asp?mode=A&amp;listnumber=10120-024</t>
  </si>
  <si>
    <t>Economics Center (CECH)</t>
  </si>
  <si>
    <t>513-556-2948</t>
  </si>
  <si>
    <t>513-556-2953</t>
  </si>
  <si>
    <t>http://www.economicscenter.org/</t>
  </si>
  <si>
    <t>https://ucdirectory.uc.edu/AZ_Index.asp?mode=A&amp;listnumber=10113-006</t>
  </si>
  <si>
    <t>ED2GO (Continuing Educ)</t>
  </si>
  <si>
    <t>http://www.ed2go.com/uc/</t>
  </si>
  <si>
    <t>https://ucdirectory.uc.edu/AZ_Index.asp?mode=A&amp;listnumber=10099-030</t>
  </si>
  <si>
    <t xml:space="preserve"> Education and Resource Center</t>
  </si>
  <si>
    <t>513-558-5710</t>
  </si>
  <si>
    <t>513-558-2722</t>
  </si>
  <si>
    <t>http://eh.uc.edu/erc/</t>
  </si>
  <si>
    <t>https://ucdirectory.uc.edu/AZ_Index.asp?mode=A&amp;listnumber=10169-077</t>
  </si>
  <si>
    <t>Education Club (CLER)</t>
  </si>
  <si>
    <t>https://ucdirectory.uc.edu/AZ_Index.asp?mode=A&amp;listnumber=10120-123</t>
  </si>
  <si>
    <t>Educational Leadership (CECH)</t>
  </si>
  <si>
    <t>513-556-6627</t>
  </si>
  <si>
    <t>http://cech.uc.edu/programs/educational_leadership.html</t>
  </si>
  <si>
    <t>https://ucdirectory.uc.edu/AZ_Index.asp?mode=A&amp;listnumber=10120-116</t>
  </si>
  <si>
    <t>Educational Studies (CECH)</t>
  </si>
  <si>
    <t>513-556-3599</t>
  </si>
  <si>
    <t>513-556-3535</t>
  </si>
  <si>
    <t>http://cech.uc.edu/programs/educational_studies.html</t>
  </si>
  <si>
    <t>https://ucdirectory.uc.edu/AZ_Index.asp?mode=A&amp;listnumber=10169-106</t>
  </si>
  <si>
    <t>Educational Talent Search (CLER)</t>
  </si>
  <si>
    <t>http://www.ucclermont.edu/about/ets.html</t>
  </si>
  <si>
    <t>https://ucdirectory.uc.edu/AZ_Index.asp?mode=A&amp;listnumber=10132-026</t>
  </si>
  <si>
    <t>Center for Educational Technology &amp; Instructional Support (CETIS)(CAHS)</t>
  </si>
  <si>
    <t>http://cahs.uc.edu/current/cetis.aspx</t>
  </si>
  <si>
    <t>https://ucdirectory.uc.edu/AZ_Index.asp?mode=A&amp;listnumber=10116-003</t>
  </si>
  <si>
    <t xml:space="preserve"> Department of (EECS)(CEAS) - Electrical Engineering and Computing Systems</t>
  </si>
  <si>
    <t>513-556-4461</t>
  </si>
  <si>
    <t>513-556-7326</t>
  </si>
  <si>
    <t>http://eecs.ceas.uc.edu/</t>
  </si>
  <si>
    <t>eecs-info@uc.edu</t>
  </si>
  <si>
    <t>https://ucdirectory.uc.edu/AZ_Index.asp?mode=A&amp;listnumber=10121-040</t>
  </si>
  <si>
    <t xml:space="preserve"> Center of Excellence in - eLearning</t>
  </si>
  <si>
    <t>http://www.uc.edu/provost/priorities/elearning/about.html</t>
  </si>
  <si>
    <t>https://ucdirectory.uc.edu/AZ_Index.asp?mode=A&amp;listnumber=10116-069</t>
  </si>
  <si>
    <t>Electrical Engineering (CEAS)</t>
  </si>
  <si>
    <t>https://ucdirectory.uc.edu/AZ_Index.asp?mode=A&amp;listnumber=10155-024</t>
  </si>
  <si>
    <t>Electronic Media (CCM)</t>
  </si>
  <si>
    <t>http://ccm.uc.edu/emedia.html</t>
  </si>
  <si>
    <t>https://ucdirectory.uc.edu/AZ_Index.asp?mode=A&amp;listnumber=10120-127</t>
  </si>
  <si>
    <t>English Language Services (CECH)</t>
  </si>
  <si>
    <t>513-556-5190</t>
  </si>
  <si>
    <t>http://www.els.edu/en</t>
  </si>
  <si>
    <t>cin@els.edu</t>
  </si>
  <si>
    <t>https://ucdirectory.uc.edu/AZ_Index.asp?mode=A&amp;listnumber=10169-016</t>
  </si>
  <si>
    <t>Career &amp; Employment Services (CLER)</t>
  </si>
  <si>
    <t>513-732-5277</t>
  </si>
  <si>
    <t>http://www.ucclermont.edu/about/swoeoc/career_counseling.html</t>
  </si>
  <si>
    <t>https://ucdirectory.uc.edu/AZ_Index.asp?mode=A&amp;listnumber=10116-320</t>
  </si>
  <si>
    <t xml:space="preserve"> Chemical - Department of Biomedical</t>
  </si>
  <si>
    <t xml:space="preserve"> and Environmental Engineering (CEAS)(BCEE)</t>
  </si>
  <si>
    <t>https://ucdirectory.uc.edu/AZ_Index.asp?mode=A&amp;listnumber=10116-330</t>
  </si>
  <si>
    <t>Engineering Education</t>
  </si>
  <si>
    <t>513-556-0129</t>
  </si>
  <si>
    <t>513-556-3626</t>
  </si>
  <si>
    <t>http://ceas.uc.edu/dee.html</t>
  </si>
  <si>
    <t>https://ucdirectory.uc.edu/AZ_Index.asp?mode=A&amp;listnumber=10116-055</t>
  </si>
  <si>
    <t>Engineering Mechanics (CEAS)</t>
  </si>
  <si>
    <t>513-556-5038</t>
  </si>
  <si>
    <t>http://ceas.uc.edu/aerospace.html</t>
  </si>
  <si>
    <t>https://ucdirectory.uc.edu/AZ_Index.asp?mode=A&amp;listnumber=10169-112</t>
  </si>
  <si>
    <t>English as a Second Language (CLER)</t>
  </si>
  <si>
    <t>513-732-5326</t>
  </si>
  <si>
    <t>http://www.ucclermont.edu/students/tlc/resources/tlc_esl.html</t>
  </si>
  <si>
    <t>https://ucdirectory.uc.edu/AZ_Index.asp?mode=A&amp;listnumber=10004-048</t>
  </si>
  <si>
    <t>English Composition (A&amp;S)</t>
  </si>
  <si>
    <t>https://ucdirectory.uc.edu/AZ_Index.asp?mode=A&amp;listnumber=10004-046</t>
  </si>
  <si>
    <t xml:space="preserve"> Creative Writing Program (A&amp;S)</t>
  </si>
  <si>
    <t>https://ucdirectory.uc.edu/AZ_Index.asp?mode=A&amp;listnumber=10165-001</t>
  </si>
  <si>
    <t>Enrollment Management</t>
  </si>
  <si>
    <t>513-556-1439</t>
  </si>
  <si>
    <t>513-556-4178</t>
  </si>
  <si>
    <t>http://www.uc.edu/provost/about-us/profile/enrollment-management.html</t>
  </si>
  <si>
    <t>https://ucdirectory.uc.edu/AZ_Index.asp?mode=A&amp;listnumber=10120-006</t>
  </si>
  <si>
    <t>https://ucdirectory.uc.edu/AZ_Index.asp?mode=A&amp;listnumber=10165-006</t>
  </si>
  <si>
    <t>Admissions (Enrollment Mgmt)</t>
  </si>
  <si>
    <t>http://admissions.uc.edu/</t>
  </si>
  <si>
    <t>admissions@uc.edu</t>
  </si>
  <si>
    <t>https://ucdirectory.uc.edu/AZ_Index.asp?mode=A&amp;listnumber=10155-010</t>
  </si>
  <si>
    <t>Ensembles &amp; Conducting (CCM)</t>
  </si>
  <si>
    <t>513-556-2696</t>
  </si>
  <si>
    <t>https://ucdirectory.uc.edu/AZ_Index.asp?mode=A&amp;listnumber=10099-041</t>
  </si>
  <si>
    <t>Center for Environmental Genetics (CEG)(Environ Hlth)</t>
  </si>
  <si>
    <t>513-558-3625</t>
  </si>
  <si>
    <t>http://eh.uc.edu/ceg/</t>
  </si>
  <si>
    <t>https://ucdirectory.uc.edu/AZ_Index.asp?mode=A&amp;listnumber=10099-042</t>
  </si>
  <si>
    <t>Center for Health Related Aerosol Studies (Environ Hlth)</t>
  </si>
  <si>
    <t>513-558-0504</t>
  </si>
  <si>
    <t>http://eh.uc.edu/Aerosol/</t>
  </si>
  <si>
    <t>https://ucdirectory.uc.edu/AZ_Index.asp?mode=A&amp;listnumber=10099-016</t>
  </si>
  <si>
    <t>Epidemiology and Biostatistics (Environ Hlth)</t>
  </si>
  <si>
    <t>513-558-0809</t>
  </si>
  <si>
    <t>G-32</t>
  </si>
  <si>
    <t>513-558-4838</t>
  </si>
  <si>
    <t>http://eh.uc.edu/epibio/</t>
  </si>
  <si>
    <t>https://ucdirectory.uc.edu/AZ_Index.asp?mode=A&amp;listnumber=10099-032</t>
  </si>
  <si>
    <t xml:space="preserve"> Office of the Chair</t>
  </si>
  <si>
    <t>https://ucdirectory.uc.edu/AZ_Index.asp?mode=A&amp;listnumber=10116-323</t>
  </si>
  <si>
    <t>Environmental Sciences and Engineering (CEAS) (BCEE)</t>
  </si>
  <si>
    <t>http://ceas.uc.edu/bcee/enveng1.html</t>
  </si>
  <si>
    <t>https://ucdirectory.uc.edu/AZ_Index.asp?mode=A&amp;listnumber=10004-006</t>
  </si>
  <si>
    <t>Environmental Studies (A&amp;S)</t>
  </si>
  <si>
    <t>513-556-9707</t>
  </si>
  <si>
    <t>615A</t>
  </si>
  <si>
    <t>http://www.artsci.uc.edu/departments/interdisciplinary-studies/environment.html</t>
  </si>
  <si>
    <t>https://ucdirectory.uc.edu/AZ_Index.asp?mode=A&amp;listnumber=10148-007</t>
  </si>
  <si>
    <t>Equipment Room</t>
  </si>
  <si>
    <t>513-556-2151</t>
  </si>
  <si>
    <t>513-556-0759</t>
  </si>
  <si>
    <t>https://ucdirectory.uc.edu/AZ_Index.asp?mode=A&amp;listnumber=10001-003</t>
  </si>
  <si>
    <t>Ethnic Programs &amp; Services</t>
  </si>
  <si>
    <t>513-556-6008</t>
  </si>
  <si>
    <t>513-556-5805</t>
  </si>
  <si>
    <t>http://www.uc.edu/eps/</t>
  </si>
  <si>
    <t>https://ucdirectory.uc.edu/AZ_Index.asp?mode=A&amp;listnumber=10004-091</t>
  </si>
  <si>
    <t>European Studies (A&amp;S)</t>
  </si>
  <si>
    <t>513-556-2196</t>
  </si>
  <si>
    <t>http://www.artsci.uc.edu/departments/interdisciplinary-studies/europeanstudies.html</t>
  </si>
  <si>
    <t>michelle.vialet@uc.edu</t>
  </si>
  <si>
    <t>https://ucdirectory.uc.edu/AZ_Index.asp?mode=A&amp;listnumber=10120-231</t>
  </si>
  <si>
    <t>Evaluation Services Center (CECH)</t>
  </si>
  <si>
    <t>513-556-3818</t>
  </si>
  <si>
    <t>513-556-3764</t>
  </si>
  <si>
    <t>http://cech.uc.edu/centers/evaluation-services.html</t>
  </si>
  <si>
    <t>https://ucdirectory.uc.edu/AZ_Index.asp?mode=A&amp;listnumber=10000-002</t>
  </si>
  <si>
    <t>Events</t>
  </si>
  <si>
    <t>http://calendar.uc.edu/</t>
  </si>
  <si>
    <t>https://ucdirectory.uc.edu/AZ_Index.asp?mode=A&amp;listnumber=10155-004</t>
  </si>
  <si>
    <t>External Relations (CCM)</t>
  </si>
  <si>
    <t>http://ccm.uc.edu/giveto.html</t>
  </si>
  <si>
    <t>https://ucdirectory.uc.edu/AZ_Index.asp?mode=A&amp;listnumber=10190-063</t>
  </si>
  <si>
    <t>Advising (DAAP)</t>
  </si>
  <si>
    <t>http://daap.uc.edu/academics/Advising.html</t>
  </si>
  <si>
    <t>https://ucdirectory.uc.edu/AZ_Index.asp?mode=A&amp;listnumber=10190-019</t>
  </si>
  <si>
    <t>Art Education (DAAP)</t>
  </si>
  <si>
    <t>http://daap.uc.edu/academics/art/m_art_education.html</t>
  </si>
  <si>
    <t>https://ucdirectory.uc.edu/AZ_Index.asp?mode=A&amp;listnumber=10190-020</t>
  </si>
  <si>
    <t>Art History (DAAP)</t>
  </si>
  <si>
    <t>http://daap.uc.edu/academics/art/ba_art_history.html</t>
  </si>
  <si>
    <t>https://ucdirectory.uc.edu/AZ_Index.asp?mode=A&amp;listnumber=10131-020</t>
  </si>
  <si>
    <t xml:space="preserve"> Bookstore - DAAP</t>
  </si>
  <si>
    <t>513-556-4672</t>
  </si>
  <si>
    <t>https://ucdirectory.uc.edu/AZ_Index.asp?mode=A&amp;listnumber=10190-057</t>
  </si>
  <si>
    <t>Computer Graphics Center (CGC)(DAAP)</t>
  </si>
  <si>
    <t>http://daap.uc.edu/about/facilities/cgc.html</t>
  </si>
  <si>
    <t>https://ucdirectory.uc.edu/AZ_Index.asp?mode=A&amp;listnumber=10190-034</t>
  </si>
  <si>
    <t>513-556-1203</t>
  </si>
  <si>
    <t>http://daap.uc.edu/about/people.html#BusinessAffairs</t>
  </si>
  <si>
    <t>https://ucdirectory.uc.edu/AZ_Index.asp?mode=A&amp;listnumber=10131-043</t>
  </si>
  <si>
    <t xml:space="preserve"> Cafe - DAAP</t>
  </si>
  <si>
    <t>513-556-1517</t>
  </si>
  <si>
    <t>https://ucdirectory.uc.edu/AZ_Index.asp?mode=A&amp;listnumber=10190-070</t>
  </si>
  <si>
    <t>Center for the Electronic Reconstruction of Historical and Archaeological Sites (CERHAS)</t>
  </si>
  <si>
    <t>513-556-0223</t>
  </si>
  <si>
    <t>http://cerhas.uc.edu/</t>
  </si>
  <si>
    <t>https://ucdirectory.uc.edu/AZ_Index.asp?mode=A&amp;listnumber=10190-054</t>
  </si>
  <si>
    <t>Community Design Center (DAAP)</t>
  </si>
  <si>
    <t>513-556-3282</t>
  </si>
  <si>
    <t>https://ucdirectory.uc.edu/AZ_Index.asp?mode=A&amp;listnumber=10190-037</t>
  </si>
  <si>
    <t>Community Planning (DAAP)</t>
  </si>
  <si>
    <t>https://ucdirectory.uc.edu/AZ_Index.asp?mode=A&amp;listnumber=10190-067</t>
  </si>
  <si>
    <t>DAAPCamps</t>
  </si>
  <si>
    <t>513-556-2958</t>
  </si>
  <si>
    <t>daapcamps@uc.edu</t>
  </si>
  <si>
    <t>https://ucdirectory.uc.edu/AZ_Index.asp?mode=A&amp;listnumber=10190-006</t>
  </si>
  <si>
    <t>DEAN-DAAP (Robert Probst</t>
  </si>
  <si>
    <t xml:space="preserve"> MFA)</t>
  </si>
  <si>
    <t>513-556-9808</t>
  </si>
  <si>
    <t>http://daap.uc.edu/about/people.html?eid=probstr&amp;thecomp=uceprof</t>
  </si>
  <si>
    <t>https://ucdirectory.uc.edu/AZ_Index.asp?mode=A&amp;listnumber=10190-012</t>
  </si>
  <si>
    <t>Development &amp; Alumni (DAAP)</t>
  </si>
  <si>
    <t>513-556-1211</t>
  </si>
  <si>
    <t>http://daap.uc.edu/alumni.html</t>
  </si>
  <si>
    <t>https://ucdirectory.uc.edu/AZ_Index.asp?mode=A&amp;listnumber=10190-028</t>
  </si>
  <si>
    <t>Digital Design (DAAP)</t>
  </si>
  <si>
    <t>https://ucdirectory.uc.edu/AZ_Index.asp?mode=A&amp;listnumber=10190-001</t>
  </si>
  <si>
    <t>http://daap.uc.edu/</t>
  </si>
  <si>
    <t>https://ucdirectory.uc.edu/AZ_Index.asp?mode=A&amp;listnumber=10155-013</t>
  </si>
  <si>
    <t>Dance Division (CCM)</t>
  </si>
  <si>
    <t>513-556-2700</t>
  </si>
  <si>
    <t>http://ccm.uc.edu/dance.html</t>
  </si>
  <si>
    <t>https://ucdirectory.uc.edu/AZ_Index.asp?mode=A&amp;listnumber=10004-003</t>
  </si>
  <si>
    <t>DEAN-A&amp;S (Kristi A. Nelson</t>
  </si>
  <si>
    <t>513-556-5858</t>
  </si>
  <si>
    <t>http://www.artsci.uc.edu/about/administrative_contacts.html</t>
  </si>
  <si>
    <t>https://ucdirectory.uc.edu/AZ_Index.asp?mode=A&amp;listnumber=10132-006</t>
  </si>
  <si>
    <t xml:space="preserve"> MPA -  DPT -  EdD - DEAN-CAHS (Tina Whalen</t>
  </si>
  <si>
    <t xml:space="preserve"> PT)</t>
  </si>
  <si>
    <t>513-558-8547</t>
  </si>
  <si>
    <t>http://cahs.uc.edu/about/welcome.aspx</t>
  </si>
  <si>
    <t>tina.whalen@uc.edu</t>
  </si>
  <si>
    <t>https://ucdirectory.uc.edu/AZ_Index.asp?mode=A&amp;listnumber=10155-018</t>
  </si>
  <si>
    <t>DEAN-CCM (Peter Landgren</t>
  </si>
  <si>
    <t xml:space="preserve"> BM)</t>
  </si>
  <si>
    <t>513-556-3737</t>
  </si>
  <si>
    <t>whipplmy@ucmail.uc.edu</t>
  </si>
  <si>
    <t>https://ucdirectory.uc.edu/AZ_Index.asp?mode=A&amp;listnumber=10116-040</t>
  </si>
  <si>
    <t>513-556-2933</t>
  </si>
  <si>
    <t>http://ceas.uc.edu/about/dean-s-message.html</t>
  </si>
  <si>
    <t>ceasdean@ucmail.uc.edu</t>
  </si>
  <si>
    <t>https://ucdirectory.uc.edu/AZ_Index.asp?mode=A&amp;listnumber=10120-002</t>
  </si>
  <si>
    <t>DEAN-CECH (Lawrence J. Johnson</t>
  </si>
  <si>
    <t>513-556-2321</t>
  </si>
  <si>
    <t>410A</t>
  </si>
  <si>
    <t>http://cech.uc.edu/about/dean.html</t>
  </si>
  <si>
    <t>https://ucdirectory.uc.edu/AZ_Index.asp?mode=A&amp;listnumber=10169-002</t>
  </si>
  <si>
    <t>DEAN-CLERMONT (Jeffrey C. Bauer</t>
  </si>
  <si>
    <t xml:space="preserve"> DBA)</t>
  </si>
  <si>
    <t>513-732-5209</t>
  </si>
  <si>
    <t>513-732-5275</t>
  </si>
  <si>
    <t>https://ucdirectory.uc.edu/AZ_Index.asp?mode=A&amp;listnumber=10131-006</t>
  </si>
  <si>
    <t>Dell Discounts</t>
  </si>
  <si>
    <t xml:space="preserve"> Bookstore</t>
  </si>
  <si>
    <t>513-556-1286</t>
  </si>
  <si>
    <t>https://ucdirectory.uc.edu/AZ_Index.asp?mode=A&amp;listnumber=10116-054</t>
  </si>
  <si>
    <t>Aerospace Engineering (CEAS)</t>
  </si>
  <si>
    <t>http://aerospace.ceas.uc.edu/</t>
  </si>
  <si>
    <t>https://ucdirectory.uc.edu/AZ_Index.asp?mode=A&amp;listnumber=10116-305</t>
  </si>
  <si>
    <t>Aerospace Engineering and Engineering Mechanics</t>
  </si>
  <si>
    <t>https://ucdirectory.uc.edu/AZ_Index.asp?mode=A&amp;listnumber=10109-001</t>
  </si>
  <si>
    <t xml:space="preserve"> Administration (MED)</t>
  </si>
  <si>
    <t>1203A</t>
  </si>
  <si>
    <t>http://med.uc.edu/dermatology/</t>
  </si>
  <si>
    <t>https://ucdirectory.uc.edu/AZ_Index.asp?mode=A&amp;listnumber=10109-003</t>
  </si>
  <si>
    <t>513-558-5102</t>
  </si>
  <si>
    <t>513-558-5166</t>
  </si>
  <si>
    <t>https://ucdirectory.uc.edu/AZ_Index.asp?mode=A&amp;listnumber=10109-012</t>
  </si>
  <si>
    <t xml:space="preserve"> Patient Services</t>
  </si>
  <si>
    <t>513-475-7630</t>
  </si>
  <si>
    <t>475-7636</t>
  </si>
  <si>
    <t>https://ucdirectory.uc.edu/AZ_Index.asp?mode=A&amp;listnumber=10116-471</t>
  </si>
  <si>
    <t>Design Clinic (CEAS)</t>
  </si>
  <si>
    <t>513-556-1169</t>
  </si>
  <si>
    <t>http://ceas.uc.edu/special_programs/design_clinic.html</t>
  </si>
  <si>
    <t>tom.curtis@uc.edu</t>
  </si>
  <si>
    <t>https://ucdirectory.uc.edu/AZ_Index.asp?mode=A&amp;listnumber=10132-019</t>
  </si>
  <si>
    <t>Dietetics (CAHS)</t>
  </si>
  <si>
    <t>http://cahs.uc.edu/departments/nutrition/programs/dietetics/about.aspx</t>
  </si>
  <si>
    <t>https://ucdirectory.uc.edu/AZ_Index.asp?mode=A&amp;listnumber=10166-010</t>
  </si>
  <si>
    <t>Disability Services (AESS)</t>
  </si>
  <si>
    <t>513-556-6823</t>
  </si>
  <si>
    <t>https://ucdirectory.uc.edu/AZ_Index.asp?mode=A&amp;listnumber=10169-110</t>
  </si>
  <si>
    <t>Disability Services (CLER)</t>
  </si>
  <si>
    <t>513-732-5327</t>
  </si>
  <si>
    <t>http://www.ucclermont.edu/students/dso.html</t>
  </si>
  <si>
    <t>https://ucdirectory.uc.edu/AZ_Index.asp?mode=A&amp;listnumber=10127-111</t>
  </si>
  <si>
    <t>Distance Learning (Continuing Educ)</t>
  </si>
  <si>
    <t>513-556-9154</t>
  </si>
  <si>
    <t>http://www.uc.edu/distance.html</t>
  </si>
  <si>
    <t>https://ucdirectory.uc.edu/AZ_Index.asp?mode=A&amp;listnumber=10166-017</t>
  </si>
  <si>
    <t>Diversity at UC</t>
  </si>
  <si>
    <t>http://www.uc.edu/diversity/</t>
  </si>
  <si>
    <t>diversity@uc.edu</t>
  </si>
  <si>
    <t>https://ucdirectory.uc.edu/AZ_Index.asp?mode=A&amp;listnumber=10155-059</t>
  </si>
  <si>
    <t>Drama (CCM)</t>
  </si>
  <si>
    <t>513-556-9575</t>
  </si>
  <si>
    <t>http://ccm.uc.edu/theatre/drama.html</t>
  </si>
  <si>
    <t>https://ucdirectory.uc.edu/AZ_Index.asp?mode=A&amp;listnumber=10166-121</t>
  </si>
  <si>
    <t>Commission on Alcohol &amp; Other Drug Education (CAODE)</t>
  </si>
  <si>
    <t>http://uc.edu/caode/</t>
  </si>
  <si>
    <t>wellness.center@uc.edu</t>
  </si>
  <si>
    <t>https://ucdirectory.uc.edu/AZ_Index.asp?mode=A&amp;listnumber=10060-001</t>
  </si>
  <si>
    <t xml:space="preserve"> MSB (Communications Services - Copy Center</t>
  </si>
  <si>
    <t xml:space="preserve"> AHC)</t>
  </si>
  <si>
    <t>513-558-2680</t>
  </si>
  <si>
    <t>513-558-3616</t>
  </si>
  <si>
    <t>http://healthnews.uc.edu/communications/duplicating/</t>
  </si>
  <si>
    <t>duplicating.services@uc.edu</t>
  </si>
  <si>
    <t>https://ucdirectory.uc.edu/AZ_Index.asp?mode=A&amp;listnumber=10060-016</t>
  </si>
  <si>
    <t>Copy Center (Uptown Campus West)</t>
  </si>
  <si>
    <t>513-556-3325</t>
  </si>
  <si>
    <t>copyctr@ucmail.uc.edu</t>
  </si>
  <si>
    <t>https://ucdirectory.uc.edu/AZ_Index.asp?mode=A&amp;listnumber=10131-208</t>
  </si>
  <si>
    <t>http://www.uc.edu/uchousing/resident_self_service/cable.html</t>
  </si>
  <si>
    <t>https://ucdirectory.uc.edu/AZ_Index.asp?mode=A&amp;listnumber=10116-301</t>
  </si>
  <si>
    <t>Civil and Architectural Engineering and Construction Management</t>
  </si>
  <si>
    <t xml:space="preserve"> Department of (CEAS)(CAECM)</t>
  </si>
  <si>
    <t>513-556-3648</t>
  </si>
  <si>
    <t>513-556-2599</t>
  </si>
  <si>
    <t>http://ceas.uc.edu/caecm.html</t>
  </si>
  <si>
    <t>https://ucdirectory.uc.edu/AZ_Index.asp?mode=A&amp;listnumber=10132-007</t>
  </si>
  <si>
    <t>Advising (CAHS)</t>
  </si>
  <si>
    <t>https://ucdirectory.uc.edu/AZ_Index.asp?mode=A&amp;listnumber=10132-009</t>
  </si>
  <si>
    <t>Analytical and Diagnostic Sciences (CAHS)</t>
  </si>
  <si>
    <t>http://cahs.uc.edu/departments/dads/general/about.aspx</t>
  </si>
  <si>
    <t>https://ucdirectory.uc.edu/AZ_Index.asp?mode=A&amp;listnumber=10132-025</t>
  </si>
  <si>
    <t>Audiology (CAHS)</t>
  </si>
  <si>
    <t>513-558-8502</t>
  </si>
  <si>
    <t>http://cahs.uc.edu/departments/csd/programs/audiology/about.aspx</t>
  </si>
  <si>
    <t>https://ucdirectory.uc.edu/AZ_Index.asp?mode=A&amp;listnumber=10132-017</t>
  </si>
  <si>
    <t xml:space="preserve"> French Hall-East (CAHS)</t>
  </si>
  <si>
    <t>513-558-3716</t>
  </si>
  <si>
    <t>https://ucdirectory.uc.edu/AZ_Index.asp?mode=A&amp;listnumber=10148-049</t>
  </si>
  <si>
    <t>Baseball Camp</t>
  </si>
  <si>
    <t>513-556-1538</t>
  </si>
  <si>
    <t>513-556-0611</t>
  </si>
  <si>
    <t>https://ucdirectory.uc.edu/AZ_Index.asp?mode=A&amp;listnumber=10000-004</t>
  </si>
  <si>
    <t>Building Addresses</t>
  </si>
  <si>
    <t>http://ucdirectory.uc.edu/CampusBuildings.asp</t>
  </si>
  <si>
    <t>https://ucdirectory.uc.edu/AZ_Index.asp?mode=A&amp;listnumber=10131-001</t>
  </si>
  <si>
    <t>Campus Services</t>
  </si>
  <si>
    <t>513-556-1272</t>
  </si>
  <si>
    <t>513-556-5789</t>
  </si>
  <si>
    <t>http://www.uc.edu/campusservices/</t>
  </si>
  <si>
    <t>schoenls@ucmail.uc.edu</t>
  </si>
  <si>
    <t>https://ucdirectory.uc.edu/AZ_Index.asp?mode=A&amp;listnumber=10131-026</t>
  </si>
  <si>
    <t>Central Stores (Campus Svcs)</t>
  </si>
  <si>
    <t>513-556-5659</t>
  </si>
  <si>
    <t>https://www.uc.edu/af/campusservices/central_stores.html</t>
  </si>
  <si>
    <t>supplies@uc.edu</t>
  </si>
  <si>
    <t>https://ucdirectory.uc.edu/AZ_Index.asp?mode=A&amp;listnumber=10004-098</t>
  </si>
  <si>
    <t>Cognition</t>
  </si>
  <si>
    <t xml:space="preserve"> Action and Perception Center (CAP)(A&amp;S)</t>
  </si>
  <si>
    <t>513-321-0425</t>
  </si>
  <si>
    <t>5140-A</t>
  </si>
  <si>
    <t>http://www.uc.edu/cap.html</t>
  </si>
  <si>
    <t>https://ucdirectory.uc.edu/AZ_Index.asp?mode=A&amp;listnumber=10018-011</t>
  </si>
  <si>
    <t>Career Services (Alumni Affairs)</t>
  </si>
  <si>
    <t>http://www.uc.edu/alumni/career.html</t>
  </si>
  <si>
    <t>https://ucdirectory.uc.edu/AZ_Index.asp?mode=A&amp;listnumber=10169-010</t>
  </si>
  <si>
    <t>Cashier (CLER)</t>
  </si>
  <si>
    <t>https://ucdirectory.uc.edu/AZ_Index.asp?mode=A&amp;listnumber=10136-012</t>
  </si>
  <si>
    <t>Corryville Community Development Corporation (CCDC)</t>
  </si>
  <si>
    <t>http://www.uc.edu/af/commdev/CCDC.html</t>
  </si>
  <si>
    <t>https://ucdirectory.uc.edu/AZ_Index.asp?mode=A&amp;listnumber=10166-016</t>
  </si>
  <si>
    <t xml:space="preserve"> Center For (CCE) - Community Engagement</t>
  </si>
  <si>
    <t>513-556-1559</t>
  </si>
  <si>
    <t>513-556-1882</t>
  </si>
  <si>
    <t>http://www.uc.edu/cce/</t>
  </si>
  <si>
    <t>community.engagement@uc.edu</t>
  </si>
  <si>
    <t>https://ucdirectory.uc.edu/AZ_Index.asp?mode=A&amp;listnumber=10155-003</t>
  </si>
  <si>
    <t>Academic Affairs (CCM)</t>
  </si>
  <si>
    <t>https://ucdirectory.uc.edu/AZ_Index.asp?mode=A&amp;listnumber=10155-068</t>
  </si>
  <si>
    <t>Advising (CCM)</t>
  </si>
  <si>
    <t>513-556-9473</t>
  </si>
  <si>
    <t>rencheps@uc.edu</t>
  </si>
  <si>
    <t>https://ucdirectory.uc.edu/AZ_Index.asp?mode=A&amp;listnumber=10155-023</t>
  </si>
  <si>
    <t>Arts Administration (CCM)</t>
  </si>
  <si>
    <t>513-556-4383</t>
  </si>
  <si>
    <t>http://ccm.uc.edu/theatre/arts_admin.html</t>
  </si>
  <si>
    <t>https://ucdirectory.uc.edu/AZ_Index.asp?mode=A&amp;listnumber=10155-026</t>
  </si>
  <si>
    <t>Business Affairs (CCM)</t>
  </si>
  <si>
    <t>513-556-9406</t>
  </si>
  <si>
    <t>http://ccm.uc.edu/about/contact.html</t>
  </si>
  <si>
    <t>https://ucdirectory.uc.edu/AZ_Index.asp?mode=A&amp;listnumber=10155-040</t>
  </si>
  <si>
    <t>Choral Studies (CCM)</t>
  </si>
  <si>
    <t>513-556-9415</t>
  </si>
  <si>
    <t>http://ccm.uc.edu/music/choral.html</t>
  </si>
  <si>
    <t>https://ucdirectory.uc.edu/AZ_Index.asp?mode=A&amp;listnumber=10155-001</t>
  </si>
  <si>
    <t>College-Conservatory of Music (CCM)</t>
  </si>
  <si>
    <t>513-556-6638</t>
  </si>
  <si>
    <t>https://ucdirectory.uc.edu/AZ_Index.asp?mode=A&amp;listnumber=10155-074</t>
  </si>
  <si>
    <t>Computer Lab (CCM)</t>
  </si>
  <si>
    <t>513-556-6806</t>
  </si>
  <si>
    <t>http://ccm.uc.edu/resources/technology/computerlab.html</t>
  </si>
  <si>
    <t>https://ucdirectory.uc.edu/AZ_Index.asp?mode=A&amp;listnumber=10155-035</t>
  </si>
  <si>
    <t>Costume Room (CCM)</t>
  </si>
  <si>
    <t>513-556-9409</t>
  </si>
  <si>
    <t>http://ccm.uc.edu/theatre/tdp/costumes.html</t>
  </si>
  <si>
    <t>https://ucdirectory.uc.edu/AZ_Index.asp?mode=A&amp;listnumber=10155-037</t>
  </si>
  <si>
    <t>CCM</t>
  </si>
  <si>
    <t xml:space="preserve"> Mail &amp; Duplicating</t>
  </si>
  <si>
    <t>513-556-9413</t>
  </si>
  <si>
    <t>https://ucdirectory.uc.edu/AZ_Index.asp?mode=A&amp;listnumber=10116-012</t>
  </si>
  <si>
    <t>Admissions (CEAS)</t>
  </si>
  <si>
    <t>http://www.ceas.uc.edu/future_students/Admissions/undergraduate.html</t>
  </si>
  <si>
    <t>https://ucdirectory.uc.edu/AZ_Index.asp?mode=A&amp;listnumber=10116-052</t>
  </si>
  <si>
    <t>Advising (Freshmen and Transfer Students)(CEAS)</t>
  </si>
  <si>
    <t>http://ceas.uc.edu/current_students/AcademicAdvisors.html</t>
  </si>
  <si>
    <t>https://ucdirectory.uc.edu/AZ_Index.asp?mode=A&amp;listnumber=10116-087</t>
  </si>
  <si>
    <t>Advising (Upperclassmen)(CEAS)</t>
  </si>
  <si>
    <t>513-556-5427</t>
  </si>
  <si>
    <t>https://ucdirectory.uc.edu/AZ_Index.asp?mode=A&amp;listnumber=10116-090</t>
  </si>
  <si>
    <t>Alumni (CEAS)</t>
  </si>
  <si>
    <t>513-556-6279</t>
  </si>
  <si>
    <t>513-556-6741</t>
  </si>
  <si>
    <t>http://ceas.uc.edu/alumni_friends.html</t>
  </si>
  <si>
    <t>ceasdev@uc.edu</t>
  </si>
  <si>
    <t>https://ucdirectory.uc.edu/AZ_Index.asp?mode=A&amp;listnumber=10116-303</t>
  </si>
  <si>
    <t>Architectural Engineering (CEAS)</t>
  </si>
  <si>
    <t>http://ceas.uc.edu/caecm/undergraduate/architectural_engineering.html</t>
  </si>
  <si>
    <t>https://ucdirectory.uc.edu/AZ_Index.asp?mode=A&amp;listnumber=10116-130</t>
  </si>
  <si>
    <t>Autonomous Systems Lab (CEAS)</t>
  </si>
  <si>
    <t>513-556-5271</t>
  </si>
  <si>
    <t>695-A</t>
  </si>
  <si>
    <t>https://ucdirectory.uc.edu/AZ_Index.asp?mode=A&amp;listnumber=10116-325</t>
  </si>
  <si>
    <t>Biological Engineering (CEAS) (BCEE)</t>
  </si>
  <si>
    <t>http://ceas.uc.edu/bcee/BiomedicalEngineering.html</t>
  </si>
  <si>
    <t>https://ucdirectory.uc.edu/AZ_Index.asp?mode=A&amp;listnumber=10116-321</t>
  </si>
  <si>
    <t>Biomedical Engineering (CEAS)(BCEE)</t>
  </si>
  <si>
    <t>https://ucdirectory.uc.edu/AZ_Index.asp?mode=A&amp;listnumber=10116-042</t>
  </si>
  <si>
    <t>CEAS</t>
  </si>
  <si>
    <t>513-556-6529</t>
  </si>
  <si>
    <t>https://ucdirectory.uc.edu/AZ_Index.asp?mode=A&amp;listnumber=10116-450</t>
  </si>
  <si>
    <t>Center for Intelligent Propulsion (CEAS)</t>
  </si>
  <si>
    <t>745B</t>
  </si>
  <si>
    <t>http://ceas.uc.edu/CIPALMS.html</t>
  </si>
  <si>
    <t>a.hamed@uc.edu</t>
  </si>
  <si>
    <t>https://ucdirectory.uc.edu/AZ_Index.asp?mode=A&amp;listnumber=10116-338</t>
  </si>
  <si>
    <t>Center for Robotics</t>
  </si>
  <si>
    <t>513-556-1695</t>
  </si>
  <si>
    <t>http://ceas.uc.edu/robotics.html</t>
  </si>
  <si>
    <t>https://ucdirectory.uc.edu/AZ_Index.asp?mode=A&amp;listnumber=10116-454</t>
  </si>
  <si>
    <t>Center Medical Device Innovation and Entrepreneurship (CEAS)</t>
  </si>
  <si>
    <t>513-558-0647</t>
  </si>
  <si>
    <t>302-3</t>
  </si>
  <si>
    <t>http://ceas.uc.edu/mdiep.html</t>
  </si>
  <si>
    <t>https://ucdirectory.uc.edu/AZ_Index.asp?mode=A&amp;listnumber=10116-470</t>
  </si>
  <si>
    <t>Certificates and Special Programs (CEAS)</t>
  </si>
  <si>
    <t>513-556-6567</t>
  </si>
  <si>
    <t>http://ceas.uc.edu/special_programs.html</t>
  </si>
  <si>
    <t>minnie.easley@uc.edu</t>
  </si>
  <si>
    <t>https://ucdirectory.uc.edu/AZ_Index.asp?mode=A&amp;listnumber=10116-322</t>
  </si>
  <si>
    <t>Chemical Engineering (CEAS)(BCEE)</t>
  </si>
  <si>
    <t>http://ceas.uc.edu/bcee/ChemicalEngineering.html</t>
  </si>
  <si>
    <t>https://ucdirectory.uc.edu/AZ_Index.asp?mode=A&amp;listnumber=10116-302</t>
  </si>
  <si>
    <t>Civil Engineering (CEAS)</t>
  </si>
  <si>
    <t>http://ceas.uc.edu/caecm/undergraduate/civil_engineering.html</t>
  </si>
  <si>
    <t>https://ucdirectory.uc.edu/AZ_Index.asp?mode=A&amp;listnumber=10116-084</t>
  </si>
  <si>
    <t>Co-op Program (CEAS)</t>
  </si>
  <si>
    <t>http://www.ceas.uc.edu/future_students/Coop.html</t>
  </si>
  <si>
    <t>coop@uc.edu</t>
  </si>
  <si>
    <t>https://ucdirectory.uc.edu/AZ_Index.asp?mode=A&amp;listnumber=10116-131</t>
  </si>
  <si>
    <t>Combustion Research Laboratory (CEAS)</t>
  </si>
  <si>
    <t>513-641-3041</t>
  </si>
  <si>
    <t>http://www.ase.uc.edu/~firetest/crl/</t>
  </si>
  <si>
    <t>https://ucdirectory.uc.edu/AZ_Index.asp?mode=A&amp;listnumber=10116-462</t>
  </si>
  <si>
    <t>Computer Science Summer Camp (CEAS)</t>
  </si>
  <si>
    <t>https://ucdirectory.uc.edu/AZ_Index.asp?mode=A&amp;listnumber=10116-098</t>
  </si>
  <si>
    <t>Computing Office (CEAS)</t>
  </si>
  <si>
    <t>513-556-9117</t>
  </si>
  <si>
    <t>http://ceas.uc.edu/about/CollegeComputing.html</t>
  </si>
  <si>
    <t>CEAS-USERHELP@listserv.uc.edu</t>
  </si>
  <si>
    <t>https://ucdirectory.uc.edu/AZ_Index.asp?mode=A&amp;listnumber=10116-304</t>
  </si>
  <si>
    <t>Construction Management (CEAS)</t>
  </si>
  <si>
    <t>http://ceas.uc.edu/caecm/undergraduate/construction_management.html</t>
  </si>
  <si>
    <t>https://ucdirectory.uc.edu/AZ_Index.asp?mode=A&amp;listnumber=10116-001</t>
  </si>
  <si>
    <t xml:space="preserve"> Engineering and Applied Science - COLLEGE</t>
  </si>
  <si>
    <t>http://www.ceas.uc.edu</t>
  </si>
  <si>
    <t>https://ucdirectory.uc.edu/AZ_Index.asp?mode=A&amp;listnumber=10120-301</t>
  </si>
  <si>
    <t>Action Research (CECH)</t>
  </si>
  <si>
    <t>513-556-5108</t>
  </si>
  <si>
    <t>http://cech.uc.edu/centers/arc.html</t>
  </si>
  <si>
    <t>https://ucdirectory.uc.edu/AZ_Index.asp?mode=A&amp;listnumber=10120-003</t>
  </si>
  <si>
    <t>Administrative Services (CECH)</t>
  </si>
  <si>
    <t>513-556-0802</t>
  </si>
  <si>
    <t>https://ucdirectory.uc.edu/AZ_Index.asp?mode=A&amp;listnumber=10120-005</t>
  </si>
  <si>
    <t>Advising (CECH)</t>
  </si>
  <si>
    <t>https://ucdirectory.uc.edu/AZ_Index.asp?mode=A&amp;listnumber=10120-009</t>
  </si>
  <si>
    <t>Annie Laws (CECH)</t>
  </si>
  <si>
    <t>http://cech.uc.edu/itservices/schedules/conference-rooms/407-TC.html</t>
  </si>
  <si>
    <t>https://ucdirectory.uc.edu/AZ_Index.asp?mode=A&amp;listnumber=10120-201</t>
  </si>
  <si>
    <t>Arlitt Child Development Center (CECH)</t>
  </si>
  <si>
    <t>513-556-3802</t>
  </si>
  <si>
    <t>http://cech.uc.edu/centers/arlitt.html</t>
  </si>
  <si>
    <t>https://ucdirectory.uc.edu/AZ_Index.asp?mode=A&amp;listnumber=10120-150</t>
  </si>
  <si>
    <t>Athletic Training Education (CECH)</t>
  </si>
  <si>
    <t>http://cech.uc.edu/programs/athletic_training.html</t>
  </si>
  <si>
    <t>https://ucdirectory.uc.edu/AZ_Index.asp?mode=A&amp;listnumber=10120-303</t>
  </si>
  <si>
    <t>Center for Criminal Justice Research (CECH)</t>
  </si>
  <si>
    <t>513-556-2037</t>
  </si>
  <si>
    <t>http://www.uc.edu/ccjr.html</t>
  </si>
  <si>
    <t>https://ucdirectory.uc.edu/AZ_Index.asp?mode=A&amp;listnumber=10120-308</t>
  </si>
  <si>
    <t>Center for Hope and Justice Network (CECH)</t>
  </si>
  <si>
    <t>http://cech.uc.edu/centers/hope.html</t>
  </si>
  <si>
    <t>https://ucdirectory.uc.edu/AZ_Index.asp?mode=A&amp;listnumber=10120-110</t>
  </si>
  <si>
    <t>Counseling Program (CECH)</t>
  </si>
  <si>
    <t>http://cech.uc.edu/programs/counseling.html</t>
  </si>
  <si>
    <t>https://ucdirectory.uc.edu/AZ_Index.asp?mode=A&amp;listnumber=10120-119</t>
  </si>
  <si>
    <t>Criminal Justice Technology (CECH)</t>
  </si>
  <si>
    <t>513-556-1354</t>
  </si>
  <si>
    <t>513-556-3007</t>
  </si>
  <si>
    <t>http://cech.uc.edu/criminaljustice.html</t>
  </si>
  <si>
    <t>https://ucdirectory.uc.edu/AZ_Index.asp?mode=A&amp;listnumber=10120-122</t>
  </si>
  <si>
    <t>Criminal Justice (CECH)</t>
  </si>
  <si>
    <t>513-556-5827</t>
  </si>
  <si>
    <t>https://ucdirectory.uc.edu/AZ_Index.asp?mode=A&amp;listnumber=10120-114</t>
  </si>
  <si>
    <t>Curriculum &amp; Instruction (CECH)</t>
  </si>
  <si>
    <t>http://cech.uc.edu/programs/curriculum_instruction.html</t>
  </si>
  <si>
    <t>https://ucdirectory.uc.edu/AZ_Index.asp?mode=A&amp;listnumber=10004-096</t>
  </si>
  <si>
    <t xml:space="preserve"> Center for (A&amp;S) - Biosensors &amp; Chemical Sensors</t>
  </si>
  <si>
    <t>513-556-9201</t>
  </si>
  <si>
    <t>http://www.artsci.uc.edu/departments/chemistry/center-for-biosensors---chemical-sensors.html</t>
  </si>
  <si>
    <t>necati.kaval@uc.edu</t>
  </si>
  <si>
    <t>https://ucdirectory.uc.edu/AZ_Index.asp?mode=A&amp;listnumber=10001-001</t>
  </si>
  <si>
    <t>African American Cultural &amp; Resource Center (AACRC)</t>
  </si>
  <si>
    <t>513-556-1177</t>
  </si>
  <si>
    <t>513-556-8432</t>
  </si>
  <si>
    <t>http://www.uc.edu/aacrc/</t>
  </si>
  <si>
    <t>https://ucdirectory.uc.edu/AZ_Index.asp?mode=A&amp;listnumber=10136-011</t>
  </si>
  <si>
    <t>Clifton Heights Community Urban Redevelopment Corporation (CHCURC)</t>
  </si>
  <si>
    <t>http://www.uc.edu/af/commdev/CHCURC.html</t>
  </si>
  <si>
    <t>https://ucdirectory.uc.edu/AZ_Index.asp?mode=A&amp;listnumber=10169-127</t>
  </si>
  <si>
    <t>Cheerleading Club (CLER)</t>
  </si>
  <si>
    <t>https://ucdirectory.uc.edu/AZ_Index.asp?mode=A&amp;listnumber=10148-010</t>
  </si>
  <si>
    <t>Cheerleading</t>
  </si>
  <si>
    <t>513-556-3463</t>
  </si>
  <si>
    <t>513-556-9696</t>
  </si>
  <si>
    <t>http://gobearcats.com/spirit/cinn-spirit.html</t>
  </si>
  <si>
    <t>https://ucdirectory.uc.edu/AZ_Index.asp?mode=A&amp;listnumber=10004-101</t>
  </si>
  <si>
    <t>Chemical Sensors &amp; Biosensors (A&amp;S)</t>
  </si>
  <si>
    <t>http://www.artsci.uc.edu/departments/chemistry/core-facilities/chemical-sensors---biosensors.html</t>
  </si>
  <si>
    <t>https://ucdirectory.uc.edu/AZ_Index.asp?mode=A&amp;listnumber=10004-025</t>
  </si>
  <si>
    <t>Chemistry (A&amp;S)</t>
  </si>
  <si>
    <t>513-556-9200</t>
  </si>
  <si>
    <t>http://www.artsci.uc.edu/departments/chemistry.html</t>
  </si>
  <si>
    <t>https://ucdirectory.uc.edu/AZ_Index.asp?mode=A&amp;listnumber=10169-053</t>
  </si>
  <si>
    <t>Chemistry Club (CLER)</t>
  </si>
  <si>
    <t>https://ucdirectory.uc.edu/AZ_Index.asp?mode=A&amp;listnumber=10004-030</t>
  </si>
  <si>
    <t>Chemistry Stock Room (A&amp;S)</t>
  </si>
  <si>
    <t>513-556-9321</t>
  </si>
  <si>
    <t>407-D</t>
  </si>
  <si>
    <t>http://www.artsci.uc.edu/chemistry/</t>
  </si>
  <si>
    <t>https://ucdirectory.uc.edu/AZ_Index.asp?mode=A&amp;listnumber=10131-025</t>
  </si>
  <si>
    <t>Chick-fil-A</t>
  </si>
  <si>
    <t>513-556-0438</t>
  </si>
  <si>
    <t>https://ucdirectory.uc.edu/AZ_Index.asp?mode=A&amp;listnumber=10165-015</t>
  </si>
  <si>
    <t>Classes (One Stop)</t>
  </si>
  <si>
    <t>556-2016</t>
  </si>
  <si>
    <t>http://onestop.uc.edu/classes/ViewClassOfferings.html</t>
  </si>
  <si>
    <t>https://ucdirectory.uc.edu/AZ_Index.asp?mode=A&amp;listnumber=10004-061</t>
  </si>
  <si>
    <t>Classics</t>
  </si>
  <si>
    <t xml:space="preserve"> Archaeology (A&amp;S)</t>
  </si>
  <si>
    <t>513-556-3050</t>
  </si>
  <si>
    <t>513-556-4366</t>
  </si>
  <si>
    <t>http://classics.uc.edu/</t>
  </si>
  <si>
    <t>https://ucdirectory.uc.edu/AZ_Index.asp?mode=A&amp;listnumber=10169-059</t>
  </si>
  <si>
    <t>Clermont Cafe</t>
  </si>
  <si>
    <t xml:space="preserve"> (CLER)</t>
  </si>
  <si>
    <t>513-732-5269</t>
  </si>
  <si>
    <t>https://ucdirectory.uc.edu/AZ_Index.asp?mode=A&amp;listnumber=10169-023</t>
  </si>
  <si>
    <t>Academic Affairs (CLER)</t>
  </si>
  <si>
    <t>513-732-5212</t>
  </si>
  <si>
    <t>S-262</t>
  </si>
  <si>
    <t>https://ucdirectory.uc.edu/AZ_Index.asp?mode=A&amp;listnumber=10169-137</t>
  </si>
  <si>
    <t>Active Minds (CLER)</t>
  </si>
  <si>
    <t>https://ucdirectory.uc.edu/AZ_Index.asp?mode=A&amp;listnumber=10169-008</t>
  </si>
  <si>
    <t>Administrative Services (CLER)</t>
  </si>
  <si>
    <t>513-732-5226</t>
  </si>
  <si>
    <t>https://ucdirectory.uc.edu/AZ_Index.asp?mode=A&amp;listnumber=10169-005</t>
  </si>
  <si>
    <t>Admissions (CLER)</t>
  </si>
  <si>
    <t xml:space="preserve"> http://www.ucclermont.edu/admissions.html</t>
  </si>
  <si>
    <t>https://ucdirectory.uc.edu/AZ_Index.asp?mode=A&amp;listnumber=10169-006</t>
  </si>
  <si>
    <t>Advising (CLER)</t>
  </si>
  <si>
    <t xml:space="preserve"> http://www.ucclermont.edu/students/advising.html</t>
  </si>
  <si>
    <t>https://ucdirectory.uc.edu/AZ_Index.asp?mode=A&amp;listnumber=10169-084</t>
  </si>
  <si>
    <t>Alumni (CLER)</t>
  </si>
  <si>
    <t>513-558-9964</t>
  </si>
  <si>
    <t>106-D</t>
  </si>
  <si>
    <t xml:space="preserve"> http://www.ucclermont.edu/alumni.html</t>
  </si>
  <si>
    <t>https://ucdirectory.uc.edu/AZ_Index.asp?mode=A&amp;listnumber=10169-126</t>
  </si>
  <si>
    <t>American Sign Language Club (ASL)(CLER)</t>
  </si>
  <si>
    <t>https://ucdirectory.uc.edu/AZ_Index.asp?mode=A&amp;listnumber=10169-049</t>
  </si>
  <si>
    <t>Athletics (CLER)</t>
  </si>
  <si>
    <t>513-558-1559</t>
  </si>
  <si>
    <t xml:space="preserve"> http://www.ucclermont.edu/athletics.html</t>
  </si>
  <si>
    <t>https://ucdirectory.uc.edu/AZ_Index.asp?mode=A&amp;listnumber=10169-039</t>
  </si>
  <si>
    <t>Aviation (CLER)(Ext. 352)</t>
  </si>
  <si>
    <t>513-735-9100</t>
  </si>
  <si>
    <t>513-732-9200</t>
  </si>
  <si>
    <t xml:space="preserve"> http://www.ucclermont.edu/students/tuition_aviation.html</t>
  </si>
  <si>
    <t>https://ucdirectory.uc.edu/AZ_Index.asp?mode=A&amp;listnumber=10169-063</t>
  </si>
  <si>
    <t>Biology Club (CLER)</t>
  </si>
  <si>
    <t>https://ucdirectory.uc.edu/AZ_Index.asp?mode=A&amp;listnumber=10131-036</t>
  </si>
  <si>
    <t>Bookstore (CLER)</t>
  </si>
  <si>
    <t>513-732-5203</t>
  </si>
  <si>
    <t>S-40</t>
  </si>
  <si>
    <t>CLERMONT</t>
  </si>
  <si>
    <t xml:space="preserve"> http://www.uc.edu/bookstore</t>
  </si>
  <si>
    <t>https://ucdirectory.uc.edu/AZ_Index.asp?mode=A&amp;listnumber=10169-013</t>
  </si>
  <si>
    <t>Business</t>
  </si>
  <si>
    <t xml:space="preserve"> Law &amp; Technology Division (CLER)</t>
  </si>
  <si>
    <t>513-558-9871</t>
  </si>
  <si>
    <t xml:space="preserve"> http://www.ucclermont.edu/academics/business_division.html</t>
  </si>
  <si>
    <t>https://ucdirectory.uc.edu/AZ_Index.asp?mode=A&amp;listnumber=10169-035</t>
  </si>
  <si>
    <t>Co-op Program (CLER)</t>
  </si>
  <si>
    <t>https://ucdirectory.uc.edu/AZ_Index.asp?mode=A&amp;listnumber=10169-108</t>
  </si>
  <si>
    <t>College Success Program (CLER)</t>
  </si>
  <si>
    <t>513-732-5316</t>
  </si>
  <si>
    <t>104A</t>
  </si>
  <si>
    <t xml:space="preserve"> http://www.ucclermont.edu/students/college_success.html</t>
  </si>
  <si>
    <t>https://ucdirectory.uc.edu/AZ_Index.asp?mode=A&amp;listnumber=10169-129</t>
  </si>
  <si>
    <t>Collegiate Ministries (CLER)</t>
  </si>
  <si>
    <t>https://ucdirectory.uc.edu/AZ_Index.asp?mode=A&amp;listnumber=10169-032</t>
  </si>
  <si>
    <t>Community Arts (CLER)</t>
  </si>
  <si>
    <t>513-558-1215</t>
  </si>
  <si>
    <t>S-141C</t>
  </si>
  <si>
    <t xml:space="preserve"> http://www.ucclermont.edu/community_arts.html</t>
  </si>
  <si>
    <t>https://ucdirectory.uc.edu/AZ_Index.asp?mode=A&amp;listnumber=10169-109</t>
  </si>
  <si>
    <t>Compass Counseling Center (CLER)</t>
  </si>
  <si>
    <t>513-732-5263</t>
  </si>
  <si>
    <t xml:space="preserve"> http://www.ucclermont.edu/students/compass.html</t>
  </si>
  <si>
    <t>https://ucdirectory.uc.edu/AZ_Index.asp?mode=A&amp;listnumber=10169-136</t>
  </si>
  <si>
    <t>Core IT Services (CLER)</t>
  </si>
  <si>
    <t>513-732-5323</t>
  </si>
  <si>
    <t>118-E</t>
  </si>
  <si>
    <t>https://ucdirectory.uc.edu/AZ_Index.asp?mode=A&amp;listnumber=10131-007</t>
  </si>
  <si>
    <t xml:space="preserve"> Bookstore - Clinique Counter</t>
  </si>
  <si>
    <t>513-556-2111</t>
  </si>
  <si>
    <t>https://ucdirectory.uc.edu/AZ_Index.asp?mode=A&amp;listnumber=10165-007</t>
  </si>
  <si>
    <t>Bulletins</t>
  </si>
  <si>
    <t xml:space="preserve"> http://www.uc.edu/academics/bulletins.html</t>
  </si>
  <si>
    <t>https://ucdirectory.uc.edu/AZ_Index.asp?mode=A&amp;listnumber=10004-041</t>
  </si>
  <si>
    <t>Communication (A&amp;S)</t>
  </si>
  <si>
    <t>513-556-4440</t>
  </si>
  <si>
    <t>513-556-0899</t>
  </si>
  <si>
    <t xml:space="preserve"> http://www.artsci.uc.edu/communication</t>
  </si>
  <si>
    <t>https://ucdirectory.uc.edu/AZ_Index.asp?mode=A&amp;listnumber=10060-010</t>
  </si>
  <si>
    <t xml:space="preserve"> AHC (Academic Health Center Public Relations) - Communications Services</t>
  </si>
  <si>
    <t>513-558-5682</t>
  </si>
  <si>
    <t>G44</t>
  </si>
  <si>
    <t xml:space="preserve"> http://healthnews.uc.edu/communications/</t>
  </si>
  <si>
    <t>communications.services@uc.edu</t>
  </si>
  <si>
    <t>https://ucdirectory.uc.edu/AZ_Index.asp?mode=A&amp;listnumber=10136-010</t>
  </si>
  <si>
    <t>Community Development</t>
  </si>
  <si>
    <t xml:space="preserve"> http://www.uc.edu/af/commdev.html</t>
  </si>
  <si>
    <t>https://ucdirectory.uc.edu/AZ_Index.asp?mode=A&amp;listnumber=10113-002</t>
  </si>
  <si>
    <t>Communiversity (Continuing Ed)</t>
  </si>
  <si>
    <t xml:space="preserve"> http://www.uc.edu/ce/commu/</t>
  </si>
  <si>
    <t>david.wisor@uc.edu</t>
  </si>
  <si>
    <t>https://ucdirectory.uc.edu/AZ_Index.asp?mode=A&amp;listnumber=10148-043</t>
  </si>
  <si>
    <t>Compliance &amp; Student Services</t>
  </si>
  <si>
    <t xml:space="preserve"> http://www.gobearcats.com/compliance/cinn-compliance.html</t>
  </si>
  <si>
    <t>https://ucdirectory.uc.edu/AZ_Index.asp?mode=A&amp;listnumber=10148-036</t>
  </si>
  <si>
    <t>Compliance</t>
  </si>
  <si>
    <t xml:space="preserve"> http://gobearcats.com/compliance/cinn-compliance.html</t>
  </si>
  <si>
    <t>https://ucdirectory.uc.edu/AZ_Index.asp?mode=A&amp;listnumber=10136-007</t>
  </si>
  <si>
    <t>Contract Compliance</t>
  </si>
  <si>
    <t>513-556-0097</t>
  </si>
  <si>
    <t xml:space="preserve"> http://www.uc.edu/af/purchasing/compliance.html</t>
  </si>
  <si>
    <t>cindy.franklin@uc.edu</t>
  </si>
  <si>
    <t>https://ucdirectory.uc.edu/AZ_Index.asp?mode=A&amp;listnumber=10071-007</t>
  </si>
  <si>
    <t>Construction (Planning + Design + Construction)</t>
  </si>
  <si>
    <t>513-556-5200</t>
  </si>
  <si>
    <t xml:space="preserve"> http://www.uc.edu/af/pdc/construction.html</t>
  </si>
  <si>
    <t>https://ucdirectory.uc.edu/AZ_Index.asp?mode=A&amp;listnumber=10113-001</t>
  </si>
  <si>
    <t>Continuing Education</t>
  </si>
  <si>
    <t xml:space="preserve"> http://www.uc.edu/ce.html</t>
  </si>
  <si>
    <t>https://ucdirectory.uc.edu/AZ_Index.asp?mode=A&amp;listnumber=10148-055</t>
  </si>
  <si>
    <t>Cross Country</t>
  </si>
  <si>
    <t>https://ucdirectory.uc.edu/AZ_Index.asp?mode=A&amp;listnumber=10131-011</t>
  </si>
  <si>
    <t xml:space="preserve"> Bookstore - Customer Service</t>
  </si>
  <si>
    <t>https://ucdirectory.uc.edu/AZ_Index.asp?mode=A&amp;listnumber=10148-042</t>
  </si>
  <si>
    <t>Baseball</t>
  </si>
  <si>
    <t>513-556-1577</t>
  </si>
  <si>
    <t>https://ucdirectory.uc.edu/AZ_Index.asp?mode=A&amp;listnumber=10148-027</t>
  </si>
  <si>
    <t>Basketball</t>
  </si>
  <si>
    <t xml:space="preserve"> Men's</t>
  </si>
  <si>
    <t xml:space="preserve"> http://gobearcats.com/sports/m-baskbl/cinn-m-baskbl-body.html</t>
  </si>
  <si>
    <t>https://ucdirectory.uc.edu/AZ_Index.asp?mode=A&amp;listnumber=10148-009</t>
  </si>
  <si>
    <t>513-556-3247</t>
  </si>
  <si>
    <t xml:space="preserve"> http://gobearcats.com/sports/w-baskbl/cinn-w-baskbl-body.html</t>
  </si>
  <si>
    <t>https://ucdirectory.uc.edu/AZ_Index.asp?mode=A&amp;listnumber=10166-032</t>
  </si>
  <si>
    <t>Bearcat Buddies</t>
  </si>
  <si>
    <t xml:space="preserve"> http://www.uc.edu/cce/student/programs/bb.html</t>
  </si>
  <si>
    <t>https://ucdirectory.uc.edu/AZ_Index.asp?mode=A&amp;listnumber=10148-005</t>
  </si>
  <si>
    <t xml:space="preserve"> http://ev12.evenue.net/cgi-bin/ncommerce3/EVExecMacro?linkID=ucinn&amp;evm=main</t>
  </si>
  <si>
    <t>https://ucdirectory.uc.edu/AZ_Index.asp?mode=A&amp;listnumber=10004-058</t>
  </si>
  <si>
    <t>Biological Sciences (A&amp;S)</t>
  </si>
  <si>
    <t>513-556-5229</t>
  </si>
  <si>
    <t xml:space="preserve"> http://www.artsci.uc.edu/departments/biology/.html</t>
  </si>
  <si>
    <t>https://ucdirectory.uc.edu/AZ_Index.asp?mode=A&amp;listnumber=10131-005</t>
  </si>
  <si>
    <t xml:space="preserve"> Bookstore - Apple Discounts</t>
  </si>
  <si>
    <t>513-556-1402</t>
  </si>
  <si>
    <t>https://ucdirectory.uc.edu/AZ_Index.asp?mode=A&amp;listnumber=10046-029</t>
  </si>
  <si>
    <t>Asset Management</t>
  </si>
  <si>
    <t xml:space="preserve"> http://www.uc.edu/af/budgetfinsvcs/asset.html</t>
  </si>
  <si>
    <t>https://ucdirectory.uc.edu/AZ_Index.asp?mode=A&amp;listnumber=10046-031</t>
  </si>
  <si>
    <t>Budget Planning</t>
  </si>
  <si>
    <t xml:space="preserve"> http://www.uc.edu/af/budgetfinsvcs/budgetmgt.html</t>
  </si>
  <si>
    <t>https://ucdirectory.uc.edu/AZ_Index.asp?mode=A&amp;listnumber=10136-005</t>
  </si>
  <si>
    <t xml:space="preserve"> Administration &amp; Finance - Business Affairs</t>
  </si>
  <si>
    <t>513-556-9809</t>
  </si>
  <si>
    <t>513-556-4732</t>
  </si>
  <si>
    <t xml:space="preserve"> http://www.uc.edu/af/busaffairs.html</t>
  </si>
  <si>
    <t>https://ucdirectory.uc.edu/AZ_Index.asp?mode=A&amp;listnumber=10004-007</t>
  </si>
  <si>
    <t>Business Office (A&amp;S)</t>
  </si>
  <si>
    <t>513-556-5855</t>
  </si>
  <si>
    <t xml:space="preserve"> http://www.artsci.uc.edu/faculty-staff/business-resources.html</t>
  </si>
  <si>
    <t>https://ucdirectory.uc.edu/AZ_Index.asp?mode=A&amp;listnumber=10004-050</t>
  </si>
  <si>
    <t>Africana Studies (A&amp;S)</t>
  </si>
  <si>
    <t>513-556-0350</t>
  </si>
  <si>
    <t xml:space="preserve"> http://www.artsci.uc.edu/departments/africana-studies.html</t>
  </si>
  <si>
    <t>https://ucdirectory.uc.edu/AZ_Index.asp?mode=A&amp;listnumber=10004-052</t>
  </si>
  <si>
    <t>Anthropology (A&amp;S)</t>
  </si>
  <si>
    <t xml:space="preserve"> http://www.artsci.uc.edu/departments/anthropology.html</t>
  </si>
  <si>
    <t>https://ucdirectory.uc.edu/AZ_Index.asp?mode=A&amp;listnumber=10004-051</t>
  </si>
  <si>
    <t>Archaeology (Anthropology)(A&amp;S)</t>
  </si>
  <si>
    <t xml:space="preserve"> http://www.artsci.uc.edu/departments/anthropology/archaeology--social-complexity-.html</t>
  </si>
  <si>
    <t>https://ucdirectory.uc.edu/AZ_Index.asp?mode=A&amp;listnumber=10004-064</t>
  </si>
  <si>
    <t>Asian Studies (A&amp;S)</t>
  </si>
  <si>
    <t>513-556-3317</t>
  </si>
  <si>
    <t xml:space="preserve"> http://www.artsci.uc.edu/departments/interdisciplinary-studies/asian-studies.html</t>
  </si>
  <si>
    <t>https://ucdirectory.uc.edu/AZ_Index.asp?mode=A&amp;listnumber=10004-005</t>
  </si>
  <si>
    <t>Associate Dean (A&amp;S)</t>
  </si>
  <si>
    <t xml:space="preserve"> http://www.artsci.uc.edu/about/administrative_contacts.html</t>
  </si>
  <si>
    <t>https://ucdirectory.uc.edu/AZ_Index.asp?mode=A&amp;listnumber=10004-078</t>
  </si>
  <si>
    <t xml:space="preserve"> Marketing &amp; Communications</t>
  </si>
  <si>
    <t>513-556-4006</t>
  </si>
  <si>
    <t>5thFL</t>
  </si>
  <si>
    <t xml:space="preserve"> http://www.artsci.uc.edu/faculty-staff/current_employees/mar-comm.html</t>
  </si>
  <si>
    <t>https://ucdirectory.uc.edu/AZ_Index.asp?mode=A&amp;listnumber=10166-018</t>
  </si>
  <si>
    <t>Academic Excellence &amp; Support Services (AESS)</t>
  </si>
  <si>
    <t>513-556-4236</t>
  </si>
  <si>
    <t xml:space="preserve"> http://www.uc.edu/aess.html</t>
  </si>
  <si>
    <t>https://ucdirectory.uc.edu/AZ_Index.asp?mode=A&amp;listnumber=10046-011</t>
  </si>
  <si>
    <t>Accounts Payable (Finance)</t>
  </si>
  <si>
    <t>513-556-6772</t>
  </si>
  <si>
    <t>513-556-2250</t>
  </si>
  <si>
    <t xml:space="preserve"> http://www.uc.edu/af/controller/acctpayable.html</t>
  </si>
  <si>
    <t>https://ucdirectory.uc.edu/AZ_Index.asp?mode=A&amp;listnumber=10046-005</t>
  </si>
  <si>
    <t>Accounts Receivable (Bursar)</t>
  </si>
  <si>
    <t>513-556-4513</t>
  </si>
  <si>
    <t>https://ucdirectory.uc.edu/AZ_Index.asp?mode=A&amp;listnumber=10050-030</t>
  </si>
  <si>
    <t>Addiction Sciences Division (ASD)(Psychiatry)(MED)</t>
  </si>
  <si>
    <t>513-585-8293</t>
  </si>
  <si>
    <t xml:space="preserve"> http://www.psychiatry.uc.edu/research/clinical/ASD/about.aspx</t>
  </si>
  <si>
    <t>caseywa@ucmail.uc.edu</t>
  </si>
  <si>
    <t>https://ucdirectory.uc.edu/AZ_Index.asp?mode=A&amp;listnumber=10018-016</t>
  </si>
  <si>
    <t xml:space="preserve"> Alumni Affairs - Alumni Groups</t>
  </si>
  <si>
    <t xml:space="preserve"> http://www.uc.edu/alumni/connect/groups.html</t>
  </si>
  <si>
    <t>https://ucdirectory.uc.edu/AZ_Index.asp?mode=A&amp;listnumber=10018-010</t>
  </si>
  <si>
    <t xml:space="preserve"> Merchandise - Alumni Affairs</t>
  </si>
  <si>
    <t xml:space="preserve"> http://www.uc.edu/alumni/resources/merchandise.html</t>
  </si>
  <si>
    <t>https://ucdirectory.uc.edu/AZ_Index.asp?mode=A&amp;listnumber=10148-025</t>
  </si>
  <si>
    <t>Athletics</t>
  </si>
  <si>
    <t>513-556-0689</t>
  </si>
  <si>
    <t>513-556-0405</t>
  </si>
  <si>
    <t>https://ucdirectory.uc.edu/AZ_Index.asp?mode=A&amp;listnumber=10148-020</t>
  </si>
  <si>
    <t>513-556-4603</t>
  </si>
  <si>
    <t>513-556-5059</t>
  </si>
  <si>
    <t>https://ucdirectory.uc.edu/AZ_Index.asp?mode=A&amp;listnumber=10148-001</t>
  </si>
  <si>
    <t>Womens Gender and Sexuality Studies (WGSS)(A&amp;S)</t>
  </si>
  <si>
    <t>Women's Health Holmes Clinic (UHS)</t>
  </si>
  <si>
    <t>Women's Health Lindner Clinic (UHS)</t>
  </si>
  <si>
    <t>888-556-8889</t>
  </si>
  <si>
    <t xml:space="preserve"> Appointment Center (Toll Free)</t>
  </si>
  <si>
    <t>800-830-1091</t>
  </si>
  <si>
    <t>800-265-1515</t>
  </si>
  <si>
    <t xml:space="preserve"> Customer Service (Toll Free)</t>
  </si>
  <si>
    <t xml:space="preserve"> Medical Photography(AHC)(Communications Services)</t>
  </si>
  <si>
    <t>888-325-2669</t>
  </si>
  <si>
    <t>Enrollment Management (CECH)(Toll Free)</t>
  </si>
  <si>
    <t>DEAN-CEAS (Teik C. Lim PhD)</t>
  </si>
  <si>
    <t>College of</t>
  </si>
  <si>
    <t>Bearcats Ticket Information (Toll Free Number)</t>
  </si>
  <si>
    <t>888-228-7849</t>
  </si>
  <si>
    <t xml:space="preserve"> </t>
  </si>
  <si>
    <t>Originals</t>
  </si>
  <si>
    <t>OVERFLOW</t>
  </si>
  <si>
    <t>RENAME</t>
  </si>
  <si>
    <t xml:space="preserve"> Character Experiences)(CLER)</t>
  </si>
  <si>
    <t>What to rename</t>
  </si>
  <si>
    <t>NAME (N)</t>
  </si>
  <si>
    <t xml:space="preserve"> Computer Oper Scheduling (UCIT)</t>
  </si>
  <si>
    <t>866-397-3382</t>
  </si>
  <si>
    <t xml:space="preserve"> Toll Free - Parents Association</t>
  </si>
  <si>
    <t>877-827-2357</t>
  </si>
  <si>
    <t>800-227-1199</t>
  </si>
  <si>
    <t>925 Union</t>
  </si>
  <si>
    <t>877-482-2586</t>
  </si>
  <si>
    <t>800-889-1547</t>
  </si>
  <si>
    <t>866-482-7682</t>
  </si>
  <si>
    <t>800-233-6734</t>
  </si>
  <si>
    <t>Ohio Prepaid Tuition Program (Future Tuition)</t>
  </si>
  <si>
    <t xml:space="preserve"> Architecture Art &amp; Planning)</t>
  </si>
  <si>
    <t>Center for Gender Race</t>
  </si>
  <si>
    <t>Report a Crime (Public Safety)</t>
  </si>
  <si>
    <t>937-378-4171</t>
  </si>
  <si>
    <t>Emergency - Police Fire</t>
  </si>
  <si>
    <t>JD PhD)</t>
  </si>
  <si>
    <t>Health Administration (CAHS)</t>
  </si>
  <si>
    <t>877-398-3050</t>
  </si>
  <si>
    <t>800-499-6813</t>
  </si>
  <si>
    <t xml:space="preserve"> UC Victory Parkway Campus UC Reading)</t>
  </si>
  <si>
    <t>Early Childhood Learning Community (Birth to Age 5) (CECH)</t>
  </si>
  <si>
    <t>COLLEGE of  Art Arch Design</t>
  </si>
  <si>
    <t xml:space="preserve"> and Planning(DAAP)</t>
  </si>
  <si>
    <t>Cable TV (Housing)</t>
  </si>
  <si>
    <t>800-472-2054</t>
  </si>
  <si>
    <t>ML (T)</t>
  </si>
  <si>
    <t>PHONE (Q)</t>
  </si>
  <si>
    <t>RM (W)</t>
  </si>
  <si>
    <t>BUILDING (Z)</t>
  </si>
  <si>
    <t>LOCATION (AB)</t>
  </si>
  <si>
    <t>LOCATION</t>
  </si>
  <si>
    <t>FAX (AE)</t>
  </si>
  <si>
    <t>WEBSITE (AH)</t>
  </si>
  <si>
    <t>EMAIL (AK)</t>
  </si>
  <si>
    <t>{</t>
  </si>
  <si>
    <t>}</t>
  </si>
  <si>
    <t>EMAL</t>
  </si>
  <si>
    <t>JSON</t>
  </si>
  <si>
    <t>FINAL</t>
  </si>
  <si>
    <t>MONDGO</t>
  </si>
  <si>
    <t>Web Design &amp; Maintenance (Communication Services AHC))</t>
  </si>
  <si>
    <t>db.directory.insert({"name":"UC Health","phone":"513-585-6000","website":"http://www.uchealth.com/"})</t>
  </si>
  <si>
    <t>db.directory.insert({"name":"University of Cincinnati Medical Center","phone":"513-584-1000","location":{"building":"UCMC"},"website":"http://uchealth.com/university-of-cincinnati-medical-center/"})</t>
  </si>
  <si>
    <t>db.directory.insert({"name":"UCBA Cafe","phone":"513-936-1721","location":{"building":"UCBA"},"website":"http://www.uc.edu/food/"})</t>
  </si>
  <si>
    <t>db.directory.insert({"name":"Shriners Hospitals For Children","phone":"513-872-6000","location":{"building":"SHRINERS"},"website":"http://www.shrinershq.org/Hospitals/Cincinnati/"})</t>
  </si>
  <si>
    <t>db.directory.insert({"name":"Stratford Market","phone":"513-558-7153","location":{"building":"STRATFORDHTS"},"website":"http://www.uc.edu/food/","email":"ucfood@uc.edu"})</t>
  </si>
  <si>
    <t>db.directory.insert({"name":"Subway (CARE/CRAWLEY)","phone":"513-558-6668","location":{"building":"CARE"},"website":"http://www.uc.edu/food/","email":"ucfood@uc.edu"})</t>
  </si>
  <si>
    <t>db.directory.insert({"name":"Recycling (Facilities Management)","phone":"513-558-2500","location":{"building":"SERVGARAGE"},"website":"http://www.uc.edu/af/facilities/services/recycling.html","email":"facilities@uc.edu"})</t>
  </si>
  <si>
    <t>db.directory.insert({"name":"HEALTH-UC","phone":"937-378-4171","fax":"(937)378-4172","website":"http://www.health.uc.edu/ahec","email":"HEALTHUC@UC.Edu"})</t>
  </si>
  <si>
    <t>db.directory.insert({"name":"Drake Center (Physical Medicine &amp; Rehabilitation)(MED)","phone":"513-418-2500","fax":"513-418-2501","website":"http://www.med.uc.edu/pmr/"})</t>
  </si>
  <si>
    <t>db.directory.insert({"name":"Ohio Center for Microfluidic Innovation (CEAS)","phone":"513-556-2347","website":"http://ceas.uc.edu/ocmi.html"})</t>
  </si>
  <si>
    <t>db.directory.insert({"name":"Men in Engineering and Applied Science Summer Camp (CEAS)","phone":"513-556-5417","website":"http://ceas.uc.edu/future_students/Activities/Summer_Camps.html","email":"ceas.ug@uc.edu"})</t>
  </si>
  <si>
    <t>db.directory.insert({"name":"Metro Bus","phone":"513-621-4455","website":"http://www.go-metro.com","email":"customerservice@go-metro.com"})</t>
  </si>
  <si>
    <t>db.directory.insert({"name":"Hillel Jewish Studies","phone":"513-221-6728","fax":"513-221-7134"})</t>
  </si>
  <si>
    <t>db.directory.insert({"name":"Morphing and Optimization Systems Technology for Aerospace Laboratory (CEAS)","phone":"513-556-3523"})</t>
  </si>
  <si>
    <t>db.directory.insert({"name":"Hamilton County Coroner's Office","phone":"513-946-8700","fax":"513-221-0307"})</t>
  </si>
  <si>
    <t>db.directory.insert({"name":"Health Administration (CAHS)","phone":"877-398-3050","website":"http://healthadministration.uc.edu/"})</t>
  </si>
  <si>
    <t>db.directory.insert({"name":"Health Information Management (CAHS)(","phone":"800-499-6813","website":"http://himonline.uc.edu/"})</t>
  </si>
  <si>
    <t>db.directory.insert({"name":"Facilities Management (Uptown Campus - Housekeeping UC Victory Parkway Campus UC Reading)","phone":"513-558-2500","location":{"building":"513-556-9661"},"fax":"http://www.uc.edu/af/facilities/services/building.html"})</t>
  </si>
  <si>
    <t>db.directory.insert({"name":"Events","phone":"513-556-6000","website":"http://calendar.uc.edu/"})</t>
  </si>
  <si>
    <t>db.directory.insert({"name":"Design Clinic (CEAS)","phone":"513-556-1169","website":"http://ceas.uc.edu/special_programs/design_clinic.html","email":"tom.curtis@uc.edu"})</t>
  </si>
  <si>
    <t>db.directory.insert({"name":"Building Addresses","phone":"513-556-6000","website":"http://ucdirectory.uc.edu/CampusBuildings.asp"})</t>
  </si>
  <si>
    <t>db.directory.insert({"name":"Cognition Action and Perception Center (CAP)(A&amp;S)","phone":"513-321-0425","location":{"building":"EDWARDS1"},"website":"http://www.uc.edu/cap.html"})</t>
  </si>
  <si>
    <t>db.directory.insert({"name":"Center Medical Device Innovation and Entrepreneurship (CEAS)","phone":"513-558-0647","location":{"building":"VICTORYPKWY"},"website":"http://ceas.uc.edu/mdiep.html"})</t>
  </si>
  <si>
    <t>db.directory.insert({"name":"Certificates and Special Programs (CEAS)","phone":"513-556-6567","website":"http://ceas.uc.edu/special_programs.html","email":"minnie.easley@uc.edu"})</t>
  </si>
  <si>
    <t>db.directory.insert({"name":"Computer Science Summer Camp (CEAS)","phone":"513-556-5417","website":"http://ceas.uc.edu/future_students/Activities/Summer_Camps.html","email":"ceas.ug@uc.edu"})</t>
  </si>
  <si>
    <t>db.directory.insert({"name":"Annie Laws (CECH)","phone":"513-556-2321","location":{"building":"TEACHERS"},"website":"http://cech.uc.edu/itservices/schedules/conference-rooms/407-TC.html"})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</si>
</sst>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slantDashDot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88"/>
  <sheetViews>
    <sheetView tabSelected="1" topLeftCell="AO1178" workbookViewId="0">
      <selection activeCell="AX1210" sqref="AX1210"/>
    </sheetView>
  </sheetViews>
  <sheetFormatPr defaultRowHeight="15" x14ac:dyDescent="0.25"/>
  <cols>
    <col min="14" max="14" width="26.140625" customWidth="1"/>
    <col min="15" max="15" width="43.85546875" customWidth="1"/>
    <col min="39" max="39" width="9.140625" style="4"/>
    <col min="40" max="46" width="9.140625" style="5"/>
    <col min="47" max="47" width="9.140625" style="5" customWidth="1"/>
    <col min="48" max="48" width="9.140625" style="10"/>
    <col min="49" max="49" width="9.140625" style="6"/>
    <col min="50" max="50" width="19.140625" customWidth="1"/>
  </cols>
  <sheetData>
    <row r="1" spans="1:53" x14ac:dyDescent="0.25">
      <c r="AM1" s="14" t="s">
        <v>5309</v>
      </c>
      <c r="AN1" s="13"/>
      <c r="AO1" s="13"/>
      <c r="AP1" s="13"/>
      <c r="AQ1" s="13"/>
      <c r="AR1" s="13"/>
      <c r="AS1" s="13"/>
      <c r="AT1" s="13"/>
      <c r="AU1" s="13"/>
      <c r="AV1" s="13"/>
      <c r="AW1" s="15"/>
    </row>
    <row r="2" spans="1:53" x14ac:dyDescent="0.25">
      <c r="A2" s="12" t="s">
        <v>5265</v>
      </c>
      <c r="B2" s="12"/>
      <c r="C2" s="12"/>
      <c r="D2" s="12"/>
      <c r="E2" s="12"/>
      <c r="F2" s="12"/>
      <c r="G2" s="12"/>
      <c r="H2" s="12"/>
      <c r="I2" s="12"/>
      <c r="J2" s="12"/>
      <c r="K2" t="s">
        <v>5264</v>
      </c>
      <c r="L2" s="12" t="s">
        <v>5270</v>
      </c>
      <c r="M2" s="12"/>
      <c r="N2" s="12"/>
      <c r="O2" s="12"/>
      <c r="P2" t="s">
        <v>5264</v>
      </c>
      <c r="Q2" s="1" t="s">
        <v>5298</v>
      </c>
      <c r="S2" s="12" t="s">
        <v>5297</v>
      </c>
      <c r="T2" s="12"/>
      <c r="V2" s="12" t="s">
        <v>5299</v>
      </c>
      <c r="W2" s="12"/>
      <c r="Y2" s="12" t="s">
        <v>5300</v>
      </c>
      <c r="Z2" s="12"/>
      <c r="AB2" s="1" t="s">
        <v>5301</v>
      </c>
      <c r="AD2" s="12" t="s">
        <v>5303</v>
      </c>
      <c r="AE2" s="12"/>
      <c r="AG2" s="12" t="s">
        <v>5304</v>
      </c>
      <c r="AH2" s="12"/>
      <c r="AJ2" s="12" t="s">
        <v>5305</v>
      </c>
      <c r="AK2" s="12"/>
      <c r="AO2" s="13" t="s">
        <v>5302</v>
      </c>
      <c r="AP2" s="13"/>
      <c r="AQ2" s="13"/>
      <c r="AR2" s="13"/>
      <c r="AS2" s="13"/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5266</v>
      </c>
      <c r="K3" t="s">
        <v>5264</v>
      </c>
      <c r="L3" s="12" t="s">
        <v>5267</v>
      </c>
      <c r="M3" s="12"/>
      <c r="N3" s="2" t="s">
        <v>1</v>
      </c>
      <c r="O3" s="2" t="s">
        <v>5269</v>
      </c>
      <c r="P3" t="s">
        <v>5264</v>
      </c>
      <c r="Q3" s="2" t="s">
        <v>2</v>
      </c>
      <c r="S3" s="2">
        <v>1</v>
      </c>
      <c r="T3" s="2">
        <v>2</v>
      </c>
      <c r="V3" s="2">
        <v>1</v>
      </c>
      <c r="W3" s="2">
        <v>2</v>
      </c>
      <c r="Y3" s="2">
        <v>1</v>
      </c>
      <c r="Z3" s="2">
        <v>2</v>
      </c>
      <c r="AB3" s="2" t="s">
        <v>5302</v>
      </c>
      <c r="AD3" s="2">
        <v>1</v>
      </c>
      <c r="AE3" s="2">
        <v>2</v>
      </c>
      <c r="AG3" s="2">
        <v>1</v>
      </c>
      <c r="AH3" s="2">
        <v>2</v>
      </c>
      <c r="AJ3" s="2">
        <v>1</v>
      </c>
      <c r="AK3" s="2">
        <v>2</v>
      </c>
      <c r="AM3" s="7" t="s">
        <v>1</v>
      </c>
      <c r="AN3" s="8" t="s">
        <v>2</v>
      </c>
      <c r="AO3" s="8" t="s">
        <v>5306</v>
      </c>
      <c r="AP3" s="8" t="s">
        <v>3</v>
      </c>
      <c r="AQ3" s="8" t="s">
        <v>4</v>
      </c>
      <c r="AR3" s="8" t="s">
        <v>5</v>
      </c>
      <c r="AS3" s="8" t="s">
        <v>5307</v>
      </c>
      <c r="AT3" s="8" t="s">
        <v>6</v>
      </c>
      <c r="AU3" s="8" t="s">
        <v>7</v>
      </c>
      <c r="AV3" s="11" t="s">
        <v>5308</v>
      </c>
      <c r="AW3" s="9" t="s">
        <v>5310</v>
      </c>
      <c r="AX3" s="2" t="s">
        <v>5311</v>
      </c>
    </row>
    <row r="4" spans="1:53" x14ac:dyDescent="0.25">
      <c r="A4" t="s">
        <v>9</v>
      </c>
      <c r="B4" t="s">
        <v>10</v>
      </c>
      <c r="C4" t="s">
        <v>11</v>
      </c>
      <c r="H4" t="s">
        <v>12</v>
      </c>
      <c r="K4" t="s">
        <v>5264</v>
      </c>
      <c r="M4">
        <f t="shared" ref="M4:M34" si="0">IF(L4, 1,0)</f>
        <v>0</v>
      </c>
      <c r="N4" t="str">
        <f>IF(L4,O4,B4)</f>
        <v>Zoo Cincinnati</v>
      </c>
      <c r="P4" t="s">
        <v>5264</v>
      </c>
      <c r="Q4" t="str">
        <f>IF(L4,D4,C4)</f>
        <v>513-281-4700</v>
      </c>
      <c r="S4" s="3">
        <f>IF(L4,E4,D4)</f>
        <v>0</v>
      </c>
      <c r="T4" t="b">
        <f>IF(S4=0,FALSE,TRUE)</f>
        <v>0</v>
      </c>
      <c r="V4" s="3">
        <f>IF(L4,F4,E4)</f>
        <v>0</v>
      </c>
      <c r="W4" t="b">
        <f t="shared" ref="W4:W67" si="1">IF(V4=0,FALSE,TRUE)</f>
        <v>0</v>
      </c>
      <c r="Y4">
        <f>IF(L4,G4,F4)</f>
        <v>0</v>
      </c>
      <c r="Z4" t="b">
        <f t="shared" ref="Z4:Z67" si="2">IF(Y4=0,FALSE,TRUE)</f>
        <v>0</v>
      </c>
      <c r="AB4" t="b">
        <f>IF(AND(AND(T4=FALSE,W4=FALSE),Z4=FALSE),FALSE,TRUE)</f>
        <v>0</v>
      </c>
      <c r="AD4">
        <f>IF(L4,H4,G4)</f>
        <v>0</v>
      </c>
      <c r="AE4" t="b">
        <f t="shared" ref="AE4:AE67" si="3">IF(AD4=0,FALSE,TRUE)</f>
        <v>0</v>
      </c>
      <c r="AG4" t="str">
        <f>IF(L4,I4,H4)</f>
        <v>http://www.cincyzoo.org/</v>
      </c>
      <c r="AH4" t="b">
        <f t="shared" ref="AH4:AH67" si="4">IF(AG4=0,FALSE,TRUE)</f>
        <v>1</v>
      </c>
      <c r="AJ4">
        <f>IF(L4,J4,I4)</f>
        <v>0</v>
      </c>
      <c r="AK4" t="b">
        <f t="shared" ref="AK4:AK67" si="5">IF(AJ4=0,FALSE,TRUE)</f>
        <v>0</v>
      </c>
      <c r="AM4" s="4" t="str">
        <f t="shared" ref="AM4" si="6">CONCATENATE("""name"":""",TRIM(N4),"""")</f>
        <v>"name":"Zoo Cincinnati"</v>
      </c>
      <c r="AN4" s="5" t="str">
        <f>CONCATENATE(",""phone"":""",TRIM(Q4),"""")</f>
        <v>,"phone":"513-281-4700"</v>
      </c>
      <c r="AO4" s="5" t="str">
        <f>IF(AB4,",""location"":{","")</f>
        <v/>
      </c>
      <c r="AP4" s="5" t="str">
        <f>IF(T4,CONCATENATE("""ML"":""",TRIM(S4),""""),"")</f>
        <v/>
      </c>
      <c r="AQ4" s="5" t="str">
        <f t="shared" ref="AQ4:AQ67" si="7">IF(AND(W4=TRUE,T4=TRUE),CONCATENATE(",""RM"":""",TRIM(V4),""""),IF(AND(W4=FALSE, T4=FALSE),CONCATENATE("""RM"":""",TRIM(V4),""""),""))</f>
        <v>"RM":"0"</v>
      </c>
      <c r="AR4" s="5" t="str">
        <f>IF(Z4,CONCATENATE(",""building"":""",TRIM(Y4),""""),"")</f>
        <v/>
      </c>
      <c r="AS4" s="5" t="str">
        <f t="shared" ref="AS4:AS10" si="8">IF(AB4,"}","")</f>
        <v/>
      </c>
      <c r="AT4" s="5" t="str">
        <f>IF(AE4,CONCATENATE(",""fax"":""",TRIM(AD4),""""),"")</f>
        <v/>
      </c>
      <c r="AU4" s="5" t="str">
        <f>IF(AH4,CONCATENATE(",""website"":""",TRIM(AG4),""""),"")</f>
        <v>,"website":"http://www.cincyzoo.org/"</v>
      </c>
      <c r="AV4" s="10" t="str">
        <f>IF(AK4,CONCATENATE(",""email"":""",TRIM(AJ4),""""),"")</f>
        <v/>
      </c>
      <c r="AW4" s="6" t="str">
        <f>CONCATENATE("{",AM4,AN4,AO4,AP4,AQ4,AR4,AS4,AT4,AU4,AV4,"}")</f>
        <v>{"name":"Zoo Cincinnati","phone":"513-281-4700""RM":"0","website":"http://www.cincyzoo.org/"}</v>
      </c>
      <c r="AX4" t="str">
        <f>CONCATENATE("db.directory.insert(",AW4,")")</f>
        <v>db.directory.insert({"name":"Zoo Cincinnati","phone":"513-281-4700""RM":"0","website":"http://www.cincyzoo.org/"})</v>
      </c>
      <c r="AY4">
        <v>1</v>
      </c>
      <c r="AZ4" t="str">
        <f>CONCATENATE(AY4," - ",N4)</f>
        <v>1 - Zoo Cincinnati</v>
      </c>
      <c r="BA4" t="str">
        <f t="shared" ref="BA4:BA67" si="9">CONCATENATE(AW4,",")</f>
        <v>{"name":"Zoo Cincinnati","phone":"513-281-4700""RM":"0","website":"http://www.cincyzoo.org/"},</v>
      </c>
    </row>
    <row r="5" spans="1:53" x14ac:dyDescent="0.25">
      <c r="A5" t="s">
        <v>13</v>
      </c>
      <c r="B5" t="s">
        <v>14</v>
      </c>
      <c r="C5" t="s">
        <v>15</v>
      </c>
      <c r="D5">
        <v>627</v>
      </c>
      <c r="E5">
        <v>110</v>
      </c>
      <c r="F5" t="s">
        <v>16</v>
      </c>
      <c r="G5" t="s">
        <v>17</v>
      </c>
      <c r="H5" t="s">
        <v>18</v>
      </c>
      <c r="I5" t="s">
        <v>19</v>
      </c>
      <c r="K5" t="s">
        <v>5264</v>
      </c>
      <c r="M5">
        <f t="shared" si="0"/>
        <v>0</v>
      </c>
      <c r="N5" t="str">
        <f t="shared" ref="N5:N68" si="10">IF(L5,O5,B5)</f>
        <v>Yates Scholars Program (GRAD)</v>
      </c>
      <c r="P5" t="s">
        <v>5264</v>
      </c>
      <c r="Q5" t="str">
        <f t="shared" ref="Q5:Q68" si="11">IF(L5,D5,C5)</f>
        <v>513-556-2379</v>
      </c>
      <c r="S5" s="3">
        <f t="shared" ref="S5:S66" si="12">IF(L5,E5,D5)</f>
        <v>627</v>
      </c>
      <c r="T5" t="b">
        <f t="shared" ref="T5:T68" si="13">IF(S5=0,FALSE,TRUE)</f>
        <v>1</v>
      </c>
      <c r="V5" s="3">
        <f t="shared" ref="V5:V68" si="14">IF(L5,F5,E5)</f>
        <v>110</v>
      </c>
      <c r="W5" t="b">
        <f t="shared" si="1"/>
        <v>1</v>
      </c>
      <c r="Y5" t="str">
        <f t="shared" ref="Y5:Y68" si="15">IF(L5,G5,F5)</f>
        <v>VANWORMR</v>
      </c>
      <c r="Z5" t="b">
        <f t="shared" si="2"/>
        <v>1</v>
      </c>
      <c r="AB5" t="b">
        <f t="shared" ref="AB5:AB68" si="16">IF(AND(AND(T5=FALSE,W5=FALSE),Z5=FALSE),FALSE,TRUE)</f>
        <v>1</v>
      </c>
      <c r="AD5" t="str">
        <f t="shared" ref="AD5:AD68" si="17">IF(L5,H5,G5)</f>
        <v>513-556-0128</v>
      </c>
      <c r="AE5" t="b">
        <f t="shared" si="3"/>
        <v>1</v>
      </c>
      <c r="AG5" t="str">
        <f t="shared" ref="AG5:AG68" si="18">IF(L5,I5,H5)</f>
        <v>http://grad.uc.edu/student-life/awards/yates.html</v>
      </c>
      <c r="AH5" t="b">
        <f t="shared" si="4"/>
        <v>1</v>
      </c>
      <c r="AJ5" t="str">
        <f t="shared" ref="AJ5:AJ68" si="19">IF(L5,J5,I5)</f>
        <v>Megan.Tischner@uc.edu</v>
      </c>
      <c r="AK5" t="b">
        <f t="shared" si="5"/>
        <v>1</v>
      </c>
      <c r="AM5" s="4" t="str">
        <f>CONCATENATE("""name"":""",TRIM(N5),"""")</f>
        <v>"name":"Yates Scholars Program (GRAD)"</v>
      </c>
      <c r="AN5" s="5" t="str">
        <f t="shared" ref="AN5:AN68" si="20">CONCATENATE(",""phone"":""",TRIM(Q5),"""")</f>
        <v>,"phone":"513-556-2379"</v>
      </c>
      <c r="AO5" s="5" t="str">
        <f t="shared" ref="AO5:AO68" si="21">IF(AB5,",""location"":{","")</f>
        <v>,"location":{</v>
      </c>
      <c r="AP5" s="5" t="str">
        <f t="shared" ref="AP5:AP68" si="22">IF(T5,CONCATENATE("""ML"":""",TRIM(S5),""""),"")</f>
        <v>"ML":"627"</v>
      </c>
      <c r="AQ5" s="5" t="str">
        <f t="shared" si="7"/>
        <v>,"RM":"110"</v>
      </c>
      <c r="AR5" s="5" t="str">
        <f t="shared" ref="AR5:AR68" si="23">IF(Z5,CONCATENATE(",""building"":""",TRIM(Y5),""""),"")</f>
        <v>,"building":"VANWORMR"</v>
      </c>
      <c r="AS5" s="5" t="str">
        <f t="shared" si="8"/>
        <v>}</v>
      </c>
      <c r="AT5" s="5" t="str">
        <f t="shared" ref="AT5:AT68" si="24">IF(AE5,CONCATENATE(",""fax"":""",TRIM(AD5),""""),"")</f>
        <v>,"fax":"513-556-0128"</v>
      </c>
      <c r="AU5" s="5" t="str">
        <f t="shared" ref="AU5:AU68" si="25">IF(AH5,CONCATENATE(",""website"":""",TRIM(AG5),""""),"")</f>
        <v>,"website":"http://grad.uc.edu/student-life/awards/yates.html"</v>
      </c>
      <c r="AV5" s="10" t="str">
        <f t="shared" ref="AV5:AV68" si="26">IF(AK5,CONCATENATE(",""email"":""",TRIM(AJ5),""""),"")</f>
        <v>,"email":"Megan.Tischner@uc.edu"</v>
      </c>
      <c r="AW5" s="6" t="str">
        <f t="shared" ref="AW5:AW68" si="27">CONCATENATE("{",AM5,AN5,AO5,AP5,AQ5,AR5,AS5,AT5,AU5,AV5,"}")</f>
        <v>{"name":"Yates Scholars Program (GRAD)","phone":"513-556-2379","location":{"ML":"627","RM":"110","building":"VANWORMR"},"fax":"513-556-0128","website":"http://grad.uc.edu/student-life/awards/yates.html","email":"Megan.Tischner@uc.edu"}</v>
      </c>
      <c r="AX5" t="str">
        <f t="shared" ref="AX5:AX68" si="28">CONCATENATE("db.directory.insert(",AW5,")")</f>
        <v>db.directory.insert({"name":"Yates Scholars Program (GRAD)","phone":"513-556-2379","location":{"ML":"627","RM":"110","building":"VANWORMR"},"fax":"513-556-0128","website":"http://grad.uc.edu/student-life/awards/yates.html","email":"Megan.Tischner@uc.edu"})</v>
      </c>
      <c r="AY5">
        <f>AY4+1</f>
        <v>2</v>
      </c>
      <c r="AZ5" t="str">
        <f t="shared" ref="AZ5:AZ68" si="29">CONCATENATE(AY5," - ",N5)</f>
        <v>2 - Yates Scholars Program (GRAD)</v>
      </c>
      <c r="BA5" t="str">
        <f t="shared" si="9"/>
        <v>{"name":"Yates Scholars Program (GRAD)","phone":"513-556-2379","location":{"ML":"627","RM":"110","building":"VANWORMR"},"fax":"513-556-0128","website":"http://grad.uc.edu/student-life/awards/yates.html","email":"Megan.Tischner@uc.edu"},</v>
      </c>
    </row>
    <row r="6" spans="1:53" x14ac:dyDescent="0.25">
      <c r="A6" t="s">
        <v>20</v>
      </c>
      <c r="B6" t="s">
        <v>21</v>
      </c>
      <c r="C6" t="s">
        <v>22</v>
      </c>
      <c r="D6">
        <v>213</v>
      </c>
      <c r="E6">
        <v>230</v>
      </c>
      <c r="F6" t="s">
        <v>23</v>
      </c>
      <c r="G6" t="s">
        <v>24</v>
      </c>
      <c r="H6" t="s">
        <v>25</v>
      </c>
      <c r="I6" t="s">
        <v>26</v>
      </c>
      <c r="K6" t="s">
        <v>5264</v>
      </c>
      <c r="M6">
        <f t="shared" si="0"/>
        <v>0</v>
      </c>
      <c r="N6" t="str">
        <f t="shared" si="10"/>
        <v xml:space="preserve"> Office of (AESS) - Veterans Programs and Services</v>
      </c>
      <c r="P6" t="s">
        <v>5264</v>
      </c>
      <c r="Q6" t="str">
        <f t="shared" si="11"/>
        <v>513-556-6811</v>
      </c>
      <c r="S6" s="3">
        <f t="shared" si="12"/>
        <v>213</v>
      </c>
      <c r="T6" t="b">
        <f t="shared" si="13"/>
        <v>1</v>
      </c>
      <c r="V6" s="3">
        <f t="shared" si="14"/>
        <v>230</v>
      </c>
      <c r="W6" t="b">
        <f t="shared" si="1"/>
        <v>1</v>
      </c>
      <c r="Y6" t="str">
        <f t="shared" si="15"/>
        <v>UNIVPAV</v>
      </c>
      <c r="Z6" t="b">
        <f t="shared" si="2"/>
        <v>1</v>
      </c>
      <c r="AB6" t="b">
        <f t="shared" si="16"/>
        <v>1</v>
      </c>
      <c r="AD6" t="str">
        <f t="shared" si="17"/>
        <v>513-556-0959</v>
      </c>
      <c r="AE6" t="b">
        <f t="shared" si="3"/>
        <v>1</v>
      </c>
      <c r="AG6" t="str">
        <f t="shared" si="18"/>
        <v>http://www.uc.edu/aess/vps.html</v>
      </c>
      <c r="AH6" t="b">
        <f t="shared" si="4"/>
        <v>1</v>
      </c>
      <c r="AJ6" t="str">
        <f t="shared" si="19"/>
        <v>vetcert@uc.edu</v>
      </c>
      <c r="AK6" t="b">
        <f t="shared" si="5"/>
        <v>1</v>
      </c>
      <c r="AM6" s="4" t="str">
        <f t="shared" ref="AM6:AM69" si="30">CONCATENATE("""name"":""",TRIM(N6),"""")</f>
        <v>"name":"Office of (AESS) - Veterans Programs and Services"</v>
      </c>
      <c r="AN6" s="5" t="str">
        <f t="shared" si="20"/>
        <v>,"phone":"513-556-6811"</v>
      </c>
      <c r="AO6" s="5" t="str">
        <f t="shared" si="21"/>
        <v>,"location":{</v>
      </c>
      <c r="AP6" s="5" t="str">
        <f t="shared" si="22"/>
        <v>"ML":"213"</v>
      </c>
      <c r="AQ6" s="5" t="str">
        <f t="shared" si="7"/>
        <v>,"RM":"230"</v>
      </c>
      <c r="AR6" s="5" t="str">
        <f t="shared" si="23"/>
        <v>,"building":"UNIVPAV"</v>
      </c>
      <c r="AS6" s="5" t="str">
        <f t="shared" si="8"/>
        <v>}</v>
      </c>
      <c r="AT6" s="5" t="str">
        <f t="shared" si="24"/>
        <v>,"fax":"513-556-0959"</v>
      </c>
      <c r="AU6" s="5" t="str">
        <f t="shared" si="25"/>
        <v>,"website":"http://www.uc.edu/aess/vps.html"</v>
      </c>
      <c r="AV6" s="10" t="str">
        <f t="shared" si="26"/>
        <v>,"email":"vetcert@uc.edu"</v>
      </c>
      <c r="AW6" s="6" t="str">
        <f t="shared" si="27"/>
        <v>{"name":"Office of (AESS) - Veterans Programs and Services","phone":"513-556-6811","location":{"ML":"213","RM":"230","building":"UNIVPAV"},"fax":"513-556-0959","website":"http://www.uc.edu/aess/vps.html","email":"vetcert@uc.edu"}</v>
      </c>
      <c r="AX6" t="str">
        <f t="shared" si="28"/>
        <v>db.directory.insert({"name":"Office of (AESS) - Veterans Programs and Services","phone":"513-556-6811","location":{"ML":"213","RM":"230","building":"UNIVPAV"},"fax":"513-556-0959","website":"http://www.uc.edu/aess/vps.html","email":"vetcert@uc.edu"})</v>
      </c>
      <c r="AY6">
        <f t="shared" ref="AY6:AY69" si="31">AY5+1</f>
        <v>3</v>
      </c>
      <c r="AZ6" t="str">
        <f t="shared" si="29"/>
        <v>3 -  Office of (AESS) - Veterans Programs and Services</v>
      </c>
      <c r="BA6" t="str">
        <f t="shared" si="9"/>
        <v>{"name":"Office of (AESS) - Veterans Programs and Services","phone":"513-556-6811","location":{"ML":"213","RM":"230","building":"UNIVPAV"},"fax":"513-556-0959","website":"http://www.uc.edu/aess/vps.html","email":"vetcert@uc.edu"},</v>
      </c>
    </row>
    <row r="7" spans="1:53" x14ac:dyDescent="0.25">
      <c r="A7" t="s">
        <v>27</v>
      </c>
      <c r="B7" t="s">
        <v>28</v>
      </c>
      <c r="C7" t="s">
        <v>29</v>
      </c>
      <c r="D7">
        <v>93</v>
      </c>
      <c r="E7">
        <v>208</v>
      </c>
      <c r="F7" t="s">
        <v>30</v>
      </c>
      <c r="G7" t="s">
        <v>31</v>
      </c>
      <c r="H7" t="s">
        <v>32</v>
      </c>
      <c r="I7" t="s">
        <v>33</v>
      </c>
      <c r="K7" t="s">
        <v>5264</v>
      </c>
      <c r="M7">
        <f t="shared" si="0"/>
        <v>0</v>
      </c>
      <c r="N7" t="str">
        <f t="shared" si="10"/>
        <v>UGotClass (Continuing Educ)</v>
      </c>
      <c r="P7" t="s">
        <v>5264</v>
      </c>
      <c r="Q7" t="str">
        <f t="shared" si="11"/>
        <v>513-556-6932</v>
      </c>
      <c r="S7" s="3">
        <f t="shared" si="12"/>
        <v>93</v>
      </c>
      <c r="T7" t="b">
        <f t="shared" si="13"/>
        <v>1</v>
      </c>
      <c r="V7" s="3">
        <f t="shared" si="14"/>
        <v>208</v>
      </c>
      <c r="W7" t="b">
        <f t="shared" si="1"/>
        <v>1</v>
      </c>
      <c r="Y7" t="str">
        <f t="shared" si="15"/>
        <v>VPCADMIN</v>
      </c>
      <c r="Z7" t="b">
        <f t="shared" si="2"/>
        <v>1</v>
      </c>
      <c r="AB7" t="b">
        <f t="shared" si="16"/>
        <v>1</v>
      </c>
      <c r="AD7" t="str">
        <f t="shared" si="17"/>
        <v>513-556-0873</v>
      </c>
      <c r="AE7" t="b">
        <f t="shared" si="3"/>
        <v>1</v>
      </c>
      <c r="AG7" t="str">
        <f t="shared" si="18"/>
        <v>http://yougotclass.org/catalog.cfm/Ucincinnati</v>
      </c>
      <c r="AH7" t="b">
        <f t="shared" si="4"/>
        <v>1</v>
      </c>
      <c r="AJ7" t="str">
        <f t="shared" si="19"/>
        <v>ce@uc.edu</v>
      </c>
      <c r="AK7" t="b">
        <f t="shared" si="5"/>
        <v>1</v>
      </c>
      <c r="AM7" s="4" t="str">
        <f t="shared" si="30"/>
        <v>"name":"UGotClass (Continuing Educ)"</v>
      </c>
      <c r="AN7" s="5" t="str">
        <f t="shared" si="20"/>
        <v>,"phone":"513-556-6932"</v>
      </c>
      <c r="AO7" s="5" t="str">
        <f t="shared" si="21"/>
        <v>,"location":{</v>
      </c>
      <c r="AP7" s="5" t="str">
        <f t="shared" si="22"/>
        <v>"ML":"93"</v>
      </c>
      <c r="AQ7" s="5" t="str">
        <f t="shared" si="7"/>
        <v>,"RM":"208"</v>
      </c>
      <c r="AR7" s="5" t="str">
        <f t="shared" si="23"/>
        <v>,"building":"VPCADMIN"</v>
      </c>
      <c r="AS7" s="5" t="str">
        <f t="shared" si="8"/>
        <v>}</v>
      </c>
      <c r="AT7" s="5" t="str">
        <f t="shared" si="24"/>
        <v>,"fax":"513-556-0873"</v>
      </c>
      <c r="AU7" s="5" t="str">
        <f t="shared" si="25"/>
        <v>,"website":"http://yougotclass.org/catalog.cfm/Ucincinnati"</v>
      </c>
      <c r="AV7" s="10" t="str">
        <f t="shared" si="26"/>
        <v>,"email":"ce@uc.edu"</v>
      </c>
      <c r="AW7" s="6" t="str">
        <f t="shared" si="27"/>
        <v>{"name":"UGotClass (Continuing Educ)","phone":"513-556-6932","location":{"ML":"93","RM":"208","building":"VPCADMIN"},"fax":"513-556-0873","website":"http://yougotclass.org/catalog.cfm/Ucincinnati","email":"ce@uc.edu"}</v>
      </c>
      <c r="AX7" t="str">
        <f t="shared" si="28"/>
        <v>db.directory.insert({"name":"UGotClass (Continuing Educ)","phone":"513-556-6932","location":{"ML":"93","RM":"208","building":"VPCADMIN"},"fax":"513-556-0873","website":"http://yougotclass.org/catalog.cfm/Ucincinnati","email":"ce@uc.edu"})</v>
      </c>
      <c r="AY7">
        <f t="shared" si="31"/>
        <v>4</v>
      </c>
      <c r="AZ7" t="str">
        <f t="shared" si="29"/>
        <v>4 - UGotClass (Continuing Educ)</v>
      </c>
      <c r="BA7" t="str">
        <f t="shared" si="9"/>
        <v>{"name":"UGotClass (Continuing Educ)","phone":"513-556-6932","location":{"ML":"93","RM":"208","building":"VPCADMIN"},"fax":"513-556-0873","website":"http://yougotclass.org/catalog.cfm/Ucincinnati","email":"ce@uc.edu"},</v>
      </c>
    </row>
    <row r="8" spans="1:53" x14ac:dyDescent="0.25">
      <c r="A8" t="s">
        <v>34</v>
      </c>
      <c r="B8" t="s">
        <v>35</v>
      </c>
      <c r="C8" t="s">
        <v>36</v>
      </c>
      <c r="D8">
        <v>162</v>
      </c>
      <c r="E8">
        <v>18</v>
      </c>
      <c r="F8" t="s">
        <v>37</v>
      </c>
      <c r="G8" t="s">
        <v>38</v>
      </c>
      <c r="K8" t="s">
        <v>5264</v>
      </c>
      <c r="M8">
        <f t="shared" si="0"/>
        <v>0</v>
      </c>
      <c r="N8" t="str">
        <f t="shared" si="10"/>
        <v>Clermont Young Democrats</v>
      </c>
      <c r="P8" t="s">
        <v>5264</v>
      </c>
      <c r="Q8" t="str">
        <f t="shared" si="11"/>
        <v>513-732-5221</v>
      </c>
      <c r="S8" s="3">
        <f t="shared" si="12"/>
        <v>162</v>
      </c>
      <c r="T8" t="b">
        <f t="shared" si="13"/>
        <v>1</v>
      </c>
      <c r="V8" s="3">
        <f t="shared" si="14"/>
        <v>18</v>
      </c>
      <c r="W8" t="b">
        <f t="shared" si="1"/>
        <v>1</v>
      </c>
      <c r="Y8" t="str">
        <f t="shared" si="15"/>
        <v>CLERJONES</v>
      </c>
      <c r="Z8" t="b">
        <f t="shared" si="2"/>
        <v>1</v>
      </c>
      <c r="AB8" t="b">
        <f t="shared" si="16"/>
        <v>1</v>
      </c>
      <c r="AD8" t="str">
        <f t="shared" si="17"/>
        <v>513-732-5303</v>
      </c>
      <c r="AE8" t="b">
        <f t="shared" si="3"/>
        <v>1</v>
      </c>
      <c r="AG8">
        <f t="shared" si="18"/>
        <v>0</v>
      </c>
      <c r="AH8" t="b">
        <f t="shared" si="4"/>
        <v>0</v>
      </c>
      <c r="AJ8">
        <f t="shared" si="19"/>
        <v>0</v>
      </c>
      <c r="AK8" t="b">
        <f t="shared" si="5"/>
        <v>0</v>
      </c>
      <c r="AM8" s="4" t="str">
        <f t="shared" si="30"/>
        <v>"name":"Clermont Young Democrats"</v>
      </c>
      <c r="AN8" s="5" t="str">
        <f t="shared" si="20"/>
        <v>,"phone":"513-732-5221"</v>
      </c>
      <c r="AO8" s="5" t="str">
        <f t="shared" si="21"/>
        <v>,"location":{</v>
      </c>
      <c r="AP8" s="5" t="str">
        <f t="shared" si="22"/>
        <v>"ML":"162"</v>
      </c>
      <c r="AQ8" s="5" t="str">
        <f t="shared" si="7"/>
        <v>,"RM":"18"</v>
      </c>
      <c r="AR8" s="5" t="str">
        <f t="shared" si="23"/>
        <v>,"building":"CLERJONES"</v>
      </c>
      <c r="AS8" s="5" t="str">
        <f t="shared" si="8"/>
        <v>}</v>
      </c>
      <c r="AT8" s="5" t="str">
        <f t="shared" si="24"/>
        <v>,"fax":"513-732-5303"</v>
      </c>
      <c r="AU8" s="5" t="str">
        <f t="shared" si="25"/>
        <v/>
      </c>
      <c r="AV8" s="10" t="str">
        <f t="shared" si="26"/>
        <v/>
      </c>
      <c r="AW8" s="6" t="str">
        <f t="shared" si="27"/>
        <v>{"name":"Clermont Young Democrats","phone":"513-732-5221","location":{"ML":"162","RM":"18","building":"CLERJONES"},"fax":"513-732-5303"}</v>
      </c>
      <c r="AX8" t="str">
        <f t="shared" si="28"/>
        <v>db.directory.insert({"name":"Clermont Young Democrats","phone":"513-732-5221","location":{"ML":"162","RM":"18","building":"CLERJONES"},"fax":"513-732-5303"})</v>
      </c>
      <c r="AY8">
        <f t="shared" si="31"/>
        <v>5</v>
      </c>
      <c r="AZ8" t="str">
        <f t="shared" si="29"/>
        <v>5 - Clermont Young Democrats</v>
      </c>
      <c r="BA8" t="str">
        <f t="shared" si="9"/>
        <v>{"name":"Clermont Young Democrats","phone":"513-732-5221","location":{"ML":"162","RM":"18","building":"CLERJONES"},"fax":"513-732-5303"},</v>
      </c>
    </row>
    <row r="9" spans="1:53" x14ac:dyDescent="0.25">
      <c r="A9" t="s">
        <v>39</v>
      </c>
      <c r="B9" t="s">
        <v>40</v>
      </c>
      <c r="C9" t="s">
        <v>41</v>
      </c>
      <c r="D9">
        <v>24</v>
      </c>
      <c r="F9" t="s">
        <v>42</v>
      </c>
      <c r="G9" t="s">
        <v>43</v>
      </c>
      <c r="H9" t="s">
        <v>44</v>
      </c>
      <c r="I9" t="s">
        <v>45</v>
      </c>
      <c r="K9" t="s">
        <v>5264</v>
      </c>
      <c r="M9">
        <f t="shared" si="0"/>
        <v>0</v>
      </c>
      <c r="N9" t="str">
        <f t="shared" si="10"/>
        <v xml:space="preserve"> Alumni Affairs - Young Professionals</v>
      </c>
      <c r="P9" t="s">
        <v>5264</v>
      </c>
      <c r="Q9" t="str">
        <f t="shared" si="11"/>
        <v>513-556-4344</v>
      </c>
      <c r="S9" s="3">
        <f t="shared" si="12"/>
        <v>24</v>
      </c>
      <c r="T9" t="b">
        <f t="shared" si="13"/>
        <v>1</v>
      </c>
      <c r="V9" s="3">
        <f t="shared" si="14"/>
        <v>0</v>
      </c>
      <c r="W9" t="b">
        <f t="shared" si="1"/>
        <v>0</v>
      </c>
      <c r="Y9" t="str">
        <f t="shared" si="15"/>
        <v>ALUMNICTR</v>
      </c>
      <c r="Z9" t="b">
        <f t="shared" si="2"/>
        <v>1</v>
      </c>
      <c r="AB9" t="b">
        <f t="shared" si="16"/>
        <v>1</v>
      </c>
      <c r="AD9" t="str">
        <f t="shared" si="17"/>
        <v>513-556-3011</v>
      </c>
      <c r="AE9" t="b">
        <f t="shared" si="3"/>
        <v>1</v>
      </c>
      <c r="AG9" t="str">
        <f t="shared" si="18"/>
        <v>http://www.uc.edu/alumni/connect/groups/yp.html</v>
      </c>
      <c r="AH9" t="b">
        <f t="shared" si="4"/>
        <v>1</v>
      </c>
      <c r="AJ9" t="str">
        <f t="shared" si="19"/>
        <v>alumni.association@uc.edu</v>
      </c>
      <c r="AK9" t="b">
        <f t="shared" si="5"/>
        <v>1</v>
      </c>
      <c r="AM9" s="4" t="str">
        <f t="shared" si="30"/>
        <v>"name":"Alumni Affairs - Young Professionals"</v>
      </c>
      <c r="AN9" s="5" t="str">
        <f t="shared" si="20"/>
        <v>,"phone":"513-556-4344"</v>
      </c>
      <c r="AO9" s="5" t="str">
        <f t="shared" si="21"/>
        <v>,"location":{</v>
      </c>
      <c r="AP9" s="5" t="str">
        <f t="shared" si="22"/>
        <v>"ML":"24"</v>
      </c>
      <c r="AQ9" s="5" t="str">
        <f t="shared" si="7"/>
        <v/>
      </c>
      <c r="AR9" s="5" t="str">
        <f t="shared" si="23"/>
        <v>,"building":"ALUMNICTR"</v>
      </c>
      <c r="AS9" s="5" t="str">
        <f t="shared" si="8"/>
        <v>}</v>
      </c>
      <c r="AT9" s="5" t="str">
        <f t="shared" si="24"/>
        <v>,"fax":"513-556-3011"</v>
      </c>
      <c r="AU9" s="5" t="str">
        <f t="shared" si="25"/>
        <v>,"website":"http://www.uc.edu/alumni/connect/groups/yp.html"</v>
      </c>
      <c r="AV9" s="10" t="str">
        <f t="shared" si="26"/>
        <v>,"email":"alumni.association@uc.edu"</v>
      </c>
      <c r="AW9" s="6" t="str">
        <f t="shared" si="27"/>
        <v>{"name":"Alumni Affairs - Young Professionals","phone":"513-556-4344","location":{"ML":"24","building":"ALUMNICTR"},"fax":"513-556-3011","website":"http://www.uc.edu/alumni/connect/groups/yp.html","email":"alumni.association@uc.edu"}</v>
      </c>
      <c r="AX9" t="str">
        <f t="shared" si="28"/>
        <v>db.directory.insert({"name":"Alumni Affairs - Young Professionals","phone":"513-556-4344","location":{"ML":"24","building":"ALUMNICTR"},"fax":"513-556-3011","website":"http://www.uc.edu/alumni/connect/groups/yp.html","email":"alumni.association@uc.edu"})</v>
      </c>
      <c r="AY9">
        <f t="shared" si="31"/>
        <v>6</v>
      </c>
      <c r="AZ9" t="str">
        <f t="shared" si="29"/>
        <v>6 -  Alumni Affairs - Young Professionals</v>
      </c>
      <c r="BA9" t="str">
        <f t="shared" si="9"/>
        <v>{"name":"Alumni Affairs - Young Professionals","phone":"513-556-4344","location":{"ML":"24","building":"ALUMNICTR"},"fax":"513-556-3011","website":"http://www.uc.edu/alumni/connect/groups/yp.html","email":"alumni.association@uc.edu"},</v>
      </c>
    </row>
    <row r="10" spans="1:53" x14ac:dyDescent="0.25">
      <c r="A10" t="s">
        <v>46</v>
      </c>
      <c r="B10" t="s">
        <v>47</v>
      </c>
      <c r="C10" t="s">
        <v>48</v>
      </c>
      <c r="D10">
        <v>10</v>
      </c>
      <c r="E10" t="s">
        <v>49</v>
      </c>
      <c r="F10" t="s">
        <v>50</v>
      </c>
      <c r="G10" t="s">
        <v>51</v>
      </c>
      <c r="H10" t="s">
        <v>52</v>
      </c>
      <c r="K10" t="s">
        <v>5264</v>
      </c>
      <c r="M10">
        <f t="shared" si="0"/>
        <v>0</v>
      </c>
      <c r="N10" t="str">
        <f t="shared" si="10"/>
        <v>X-Ray (UHS)</v>
      </c>
      <c r="P10" t="s">
        <v>5264</v>
      </c>
      <c r="Q10" t="str">
        <f t="shared" si="11"/>
        <v>513-556-2564</v>
      </c>
      <c r="S10" s="3">
        <f t="shared" si="12"/>
        <v>10</v>
      </c>
      <c r="T10" t="b">
        <f t="shared" si="13"/>
        <v>1</v>
      </c>
      <c r="V10" s="3" t="str">
        <f t="shared" si="14"/>
        <v>3rdFl</v>
      </c>
      <c r="W10" t="b">
        <f t="shared" si="1"/>
        <v>1</v>
      </c>
      <c r="Y10" t="str">
        <f t="shared" si="15"/>
        <v>LNDNRCTR</v>
      </c>
      <c r="Z10" t="b">
        <f t="shared" si="2"/>
        <v>1</v>
      </c>
      <c r="AB10" t="b">
        <f t="shared" si="16"/>
        <v>1</v>
      </c>
      <c r="AD10" t="str">
        <f t="shared" si="17"/>
        <v>513-556-1337</v>
      </c>
      <c r="AE10" t="b">
        <f t="shared" si="3"/>
        <v>1</v>
      </c>
      <c r="AG10" t="str">
        <f t="shared" si="18"/>
        <v>http://www.uc.edu/uhs/clinics/services.html</v>
      </c>
      <c r="AH10" t="b">
        <f t="shared" si="4"/>
        <v>1</v>
      </c>
      <c r="AJ10">
        <f t="shared" si="19"/>
        <v>0</v>
      </c>
      <c r="AK10" t="b">
        <f t="shared" si="5"/>
        <v>0</v>
      </c>
      <c r="AM10" s="4" t="str">
        <f t="shared" si="30"/>
        <v>"name":"X-Ray (UHS)"</v>
      </c>
      <c r="AN10" s="5" t="str">
        <f t="shared" si="20"/>
        <v>,"phone":"513-556-2564"</v>
      </c>
      <c r="AO10" s="5" t="str">
        <f t="shared" si="21"/>
        <v>,"location":{</v>
      </c>
      <c r="AP10" s="5" t="str">
        <f t="shared" si="22"/>
        <v>"ML":"10"</v>
      </c>
      <c r="AQ10" s="5" t="str">
        <f t="shared" si="7"/>
        <v>,"RM":"3rdFl"</v>
      </c>
      <c r="AR10" s="5" t="str">
        <f t="shared" si="23"/>
        <v>,"building":"LNDNRCTR"</v>
      </c>
      <c r="AS10" s="5" t="str">
        <f t="shared" si="8"/>
        <v>}</v>
      </c>
      <c r="AT10" s="5" t="str">
        <f t="shared" si="24"/>
        <v>,"fax":"513-556-1337"</v>
      </c>
      <c r="AU10" s="5" t="str">
        <f t="shared" si="25"/>
        <v>,"website":"http://www.uc.edu/uhs/clinics/services.html"</v>
      </c>
      <c r="AV10" s="10" t="str">
        <f t="shared" si="26"/>
        <v/>
      </c>
      <c r="AW10" s="6" t="str">
        <f t="shared" si="27"/>
        <v>{"name":"X-Ray (UHS)","phone":"513-556-2564","location":{"ML":"10","RM":"3rdFl","building":"LNDNRCTR"},"fax":"513-556-1337","website":"http://www.uc.edu/uhs/clinics/services.html"}</v>
      </c>
      <c r="AX10" t="str">
        <f t="shared" si="28"/>
        <v>db.directory.insert({"name":"X-Ray (UHS)","phone":"513-556-2564","location":{"ML":"10","RM":"3rdFl","building":"LNDNRCTR"},"fax":"513-556-1337","website":"http://www.uc.edu/uhs/clinics/services.html"})</v>
      </c>
      <c r="AY10">
        <f t="shared" si="31"/>
        <v>7</v>
      </c>
      <c r="AZ10" t="str">
        <f t="shared" si="29"/>
        <v>7 - X-Ray (UHS)</v>
      </c>
      <c r="BA10" t="str">
        <f t="shared" si="9"/>
        <v>{"name":"X-Ray (UHS)","phone":"513-556-2564","location":{"ML":"10","RM":"3rdFl","building":"LNDNRCTR"},"fax":"513-556-1337","website":"http://www.uc.edu/uhs/clinics/services.html"},</v>
      </c>
    </row>
    <row r="11" spans="1:53" x14ac:dyDescent="0.25">
      <c r="A11" t="s">
        <v>53</v>
      </c>
      <c r="B11" t="s">
        <v>54</v>
      </c>
      <c r="C11" t="s">
        <v>55</v>
      </c>
      <c r="D11">
        <v>172</v>
      </c>
      <c r="E11">
        <v>306</v>
      </c>
      <c r="F11" t="s">
        <v>56</v>
      </c>
      <c r="H11" t="s">
        <v>57</v>
      </c>
      <c r="I11" t="s">
        <v>58</v>
      </c>
      <c r="K11" t="s">
        <v>5264</v>
      </c>
      <c r="M11">
        <f t="shared" si="0"/>
        <v>0</v>
      </c>
      <c r="N11" t="str">
        <f t="shared" si="10"/>
        <v xml:space="preserve"> Richard C. Elder (A&amp;S) - X-Ray Crystallography</v>
      </c>
      <c r="P11" t="s">
        <v>5264</v>
      </c>
      <c r="Q11" t="str">
        <f t="shared" si="11"/>
        <v>513-556-9226</v>
      </c>
      <c r="S11" s="3">
        <f t="shared" si="12"/>
        <v>172</v>
      </c>
      <c r="T11" t="b">
        <f t="shared" si="13"/>
        <v>1</v>
      </c>
      <c r="V11" s="3">
        <f t="shared" si="14"/>
        <v>306</v>
      </c>
      <c r="W11" t="b">
        <f t="shared" si="1"/>
        <v>1</v>
      </c>
      <c r="Y11" t="str">
        <f t="shared" si="15"/>
        <v>CROSLEY</v>
      </c>
      <c r="Z11" t="b">
        <f t="shared" si="2"/>
        <v>1</v>
      </c>
      <c r="AB11" t="b">
        <f t="shared" si="16"/>
        <v>1</v>
      </c>
      <c r="AD11">
        <f t="shared" si="17"/>
        <v>0</v>
      </c>
      <c r="AE11" t="b">
        <f t="shared" si="3"/>
        <v>0</v>
      </c>
      <c r="AG11" t="str">
        <f t="shared" si="18"/>
        <v>http://www.artsci.uc.edu/departments/chemistry/core-facilities/x-ray-crystallography.html</v>
      </c>
      <c r="AH11" t="b">
        <f t="shared" si="4"/>
        <v>1</v>
      </c>
      <c r="AJ11" t="str">
        <f t="shared" si="19"/>
        <v>Jeanette.Krause@uc.edu</v>
      </c>
      <c r="AK11" t="b">
        <f t="shared" si="5"/>
        <v>1</v>
      </c>
      <c r="AM11" s="4" t="str">
        <f t="shared" si="30"/>
        <v>"name":"Richard C. Elder (A&amp;S) - X-Ray Crystallography"</v>
      </c>
      <c r="AN11" s="5" t="str">
        <f t="shared" si="20"/>
        <v>,"phone":"513-556-9226"</v>
      </c>
      <c r="AO11" s="5" t="str">
        <f t="shared" si="21"/>
        <v>,"location":{</v>
      </c>
      <c r="AP11" s="5" t="str">
        <f t="shared" si="22"/>
        <v>"ML":"172"</v>
      </c>
      <c r="AQ11" s="5" t="str">
        <f t="shared" si="7"/>
        <v>,"RM":"306"</v>
      </c>
      <c r="AR11" s="5" t="str">
        <f t="shared" si="23"/>
        <v>,"building":"CROSLEY"</v>
      </c>
      <c r="AS11" s="5" t="str">
        <f>IF(AB11,"}","")</f>
        <v>}</v>
      </c>
      <c r="AT11" s="5" t="str">
        <f t="shared" si="24"/>
        <v/>
      </c>
      <c r="AU11" s="5" t="str">
        <f t="shared" si="25"/>
        <v>,"website":"http://www.artsci.uc.edu/departments/chemistry/core-facilities/x-ray-crystallography.html"</v>
      </c>
      <c r="AV11" s="10" t="str">
        <f t="shared" si="26"/>
        <v>,"email":"Jeanette.Krause@uc.edu"</v>
      </c>
      <c r="AW11" s="6" t="str">
        <f t="shared" si="27"/>
        <v>{"name":"Richard C. Elder (A&amp;S) - X-Ray Crystallography","phone":"513-556-9226","location":{"ML":"172","RM":"306","building":"CROSLEY"},"website":"http://www.artsci.uc.edu/departments/chemistry/core-facilities/x-ray-crystallography.html","email":"Jeanette.Krause@uc.edu"}</v>
      </c>
      <c r="AX11" t="str">
        <f t="shared" si="28"/>
        <v>db.directory.insert({"name":"Richard C. Elder (A&amp;S) - X-Ray Crystallography","phone":"513-556-9226","location":{"ML":"172","RM":"306","building":"CROSLEY"},"website":"http://www.artsci.uc.edu/departments/chemistry/core-facilities/x-ray-crystallography.html","email":"Jeanette.Krause@uc.edu"})</v>
      </c>
      <c r="AY11">
        <f t="shared" si="31"/>
        <v>8</v>
      </c>
      <c r="AZ11" t="str">
        <f t="shared" si="29"/>
        <v>8 -  Richard C. Elder (A&amp;S) - X-Ray Crystallography</v>
      </c>
      <c r="BA11" t="str">
        <f t="shared" si="9"/>
        <v>{"name":"Richard C. Elder (A&amp;S) - X-Ray Crystallography","phone":"513-556-9226","location":{"ML":"172","RM":"306","building":"CROSLEY"},"website":"http://www.artsci.uc.edu/departments/chemistry/core-facilities/x-ray-crystallography.html","email":"Jeanette.Krause@uc.edu"},</v>
      </c>
    </row>
    <row r="12" spans="1:53" x14ac:dyDescent="0.25">
      <c r="A12" t="s">
        <v>59</v>
      </c>
      <c r="B12" t="s">
        <v>60</v>
      </c>
      <c r="C12" t="s">
        <v>61</v>
      </c>
      <c r="D12">
        <v>538</v>
      </c>
      <c r="E12">
        <v>2300</v>
      </c>
      <c r="F12" t="s">
        <v>62</v>
      </c>
      <c r="G12" t="s">
        <v>63</v>
      </c>
      <c r="H12" t="s">
        <v>64</v>
      </c>
      <c r="K12" t="s">
        <v>5264</v>
      </c>
      <c r="M12">
        <f t="shared" si="0"/>
        <v>0</v>
      </c>
      <c r="N12" t="str">
        <f t="shared" si="10"/>
        <v>Waddell Center for Multiple Sclerosis (Neurology)(MED)</v>
      </c>
      <c r="P12" t="s">
        <v>5264</v>
      </c>
      <c r="Q12" t="str">
        <f t="shared" si="11"/>
        <v>513-475-8775</v>
      </c>
      <c r="S12" s="3">
        <f t="shared" si="12"/>
        <v>538</v>
      </c>
      <c r="T12" t="b">
        <f t="shared" si="13"/>
        <v>1</v>
      </c>
      <c r="V12" s="3">
        <f t="shared" si="14"/>
        <v>2300</v>
      </c>
      <c r="W12" t="b">
        <f t="shared" si="1"/>
        <v>1</v>
      </c>
      <c r="Y12" t="str">
        <f t="shared" si="15"/>
        <v>STETSON</v>
      </c>
      <c r="Z12" t="b">
        <f t="shared" si="2"/>
        <v>1</v>
      </c>
      <c r="AB12" t="b">
        <f t="shared" si="16"/>
        <v>1</v>
      </c>
      <c r="AD12" t="str">
        <f t="shared" si="17"/>
        <v>513-475-7839</v>
      </c>
      <c r="AE12" t="b">
        <f t="shared" si="3"/>
        <v>1</v>
      </c>
      <c r="AG12" t="str">
        <f t="shared" si="18"/>
        <v>http://www.med.uc.edu/neurology/specialties/overview/ms.aspx</v>
      </c>
      <c r="AH12" t="b">
        <f t="shared" si="4"/>
        <v>1</v>
      </c>
      <c r="AJ12">
        <f t="shared" si="19"/>
        <v>0</v>
      </c>
      <c r="AK12" t="b">
        <f t="shared" si="5"/>
        <v>0</v>
      </c>
      <c r="AM12" s="4" t="str">
        <f t="shared" si="30"/>
        <v>"name":"Waddell Center for Multiple Sclerosis (Neurology)(MED)"</v>
      </c>
      <c r="AN12" s="5" t="str">
        <f t="shared" si="20"/>
        <v>,"phone":"513-475-8775"</v>
      </c>
      <c r="AO12" s="5" t="str">
        <f t="shared" si="21"/>
        <v>,"location":{</v>
      </c>
      <c r="AP12" s="5" t="str">
        <f t="shared" si="22"/>
        <v>"ML":"538"</v>
      </c>
      <c r="AQ12" s="5" t="str">
        <f t="shared" si="7"/>
        <v>,"RM":"2300"</v>
      </c>
      <c r="AR12" s="5" t="str">
        <f t="shared" si="23"/>
        <v>,"building":"STETSON"</v>
      </c>
      <c r="AS12" s="5" t="str">
        <f t="shared" ref="AS12:AS75" si="32">IF(AB12,"}","")</f>
        <v>}</v>
      </c>
      <c r="AT12" s="5" t="str">
        <f t="shared" si="24"/>
        <v>,"fax":"513-475-7839"</v>
      </c>
      <c r="AU12" s="5" t="str">
        <f t="shared" si="25"/>
        <v>,"website":"http://www.med.uc.edu/neurology/specialties/overview/ms.aspx"</v>
      </c>
      <c r="AV12" s="10" t="str">
        <f t="shared" si="26"/>
        <v/>
      </c>
      <c r="AW12" s="6" t="str">
        <f t="shared" si="27"/>
        <v>{"name":"Waddell Center for Multiple Sclerosis (Neurology)(MED)","phone":"513-475-8775","location":{"ML":"538","RM":"2300","building":"STETSON"},"fax":"513-475-7839","website":"http://www.med.uc.edu/neurology/specialties/overview/ms.aspx"}</v>
      </c>
      <c r="AX12" t="str">
        <f t="shared" si="28"/>
        <v>db.directory.insert({"name":"Waddell Center for Multiple Sclerosis (Neurology)(MED)","phone":"513-475-8775","location":{"ML":"538","RM":"2300","building":"STETSON"},"fax":"513-475-7839","website":"http://www.med.uc.edu/neurology/specialties/overview/ms.aspx"})</v>
      </c>
      <c r="AY12">
        <f t="shared" si="31"/>
        <v>9</v>
      </c>
      <c r="AZ12" t="str">
        <f t="shared" si="29"/>
        <v>9 - Waddell Center for Multiple Sclerosis (Neurology)(MED)</v>
      </c>
      <c r="BA12" t="str">
        <f t="shared" si="9"/>
        <v>{"name":"Waddell Center for Multiple Sclerosis (Neurology)(MED)","phone":"513-475-8775","location":{"ML":"538","RM":"2300","building":"STETSON"},"fax":"513-475-7839","website":"http://www.med.uc.edu/neurology/specialties/overview/ms.aspx"},</v>
      </c>
    </row>
    <row r="13" spans="1:53" x14ac:dyDescent="0.25">
      <c r="A13" t="s">
        <v>65</v>
      </c>
      <c r="B13" t="s">
        <v>66</v>
      </c>
      <c r="C13" t="s">
        <v>67</v>
      </c>
      <c r="D13">
        <v>64</v>
      </c>
      <c r="F13" t="s">
        <v>68</v>
      </c>
      <c r="G13" t="s">
        <v>69</v>
      </c>
      <c r="H13" t="s">
        <v>70</v>
      </c>
      <c r="I13" t="s">
        <v>71</v>
      </c>
      <c r="K13" t="s">
        <v>5264</v>
      </c>
      <c r="M13">
        <f t="shared" si="0"/>
        <v>0</v>
      </c>
      <c r="N13" t="str">
        <f t="shared" si="10"/>
        <v xml:space="preserve"> UC Foundation - Ways to Give</v>
      </c>
      <c r="P13" t="s">
        <v>5264</v>
      </c>
      <c r="Q13" t="str">
        <f t="shared" si="11"/>
        <v>513-556-6781</v>
      </c>
      <c r="S13" s="3">
        <f t="shared" si="12"/>
        <v>64</v>
      </c>
      <c r="T13" t="b">
        <f t="shared" si="13"/>
        <v>1</v>
      </c>
      <c r="V13" s="3">
        <f t="shared" si="14"/>
        <v>0</v>
      </c>
      <c r="W13" t="b">
        <f t="shared" si="1"/>
        <v>0</v>
      </c>
      <c r="Y13" t="str">
        <f t="shared" si="15"/>
        <v>UNIVHALL</v>
      </c>
      <c r="Z13" t="b">
        <f t="shared" si="2"/>
        <v>1</v>
      </c>
      <c r="AB13" t="b">
        <f t="shared" si="16"/>
        <v>1</v>
      </c>
      <c r="AD13" t="str">
        <f t="shared" si="17"/>
        <v>513-556-4300</v>
      </c>
      <c r="AE13" t="b">
        <f t="shared" si="3"/>
        <v>1</v>
      </c>
      <c r="AG13" t="str">
        <f t="shared" si="18"/>
        <v>http://www.uc.edu/foundation/giving/ways_to_give.html</v>
      </c>
      <c r="AH13" t="b">
        <f t="shared" si="4"/>
        <v>1</v>
      </c>
      <c r="AJ13" t="str">
        <f t="shared" si="19"/>
        <v>ucfoundation@uc.edu</v>
      </c>
      <c r="AK13" t="b">
        <f t="shared" si="5"/>
        <v>1</v>
      </c>
      <c r="AM13" s="4" t="str">
        <f t="shared" si="30"/>
        <v>"name":"UC Foundation - Ways to Give"</v>
      </c>
      <c r="AN13" s="5" t="str">
        <f t="shared" si="20"/>
        <v>,"phone":"513-556-6781"</v>
      </c>
      <c r="AO13" s="5" t="str">
        <f t="shared" si="21"/>
        <v>,"location":{</v>
      </c>
      <c r="AP13" s="5" t="str">
        <f t="shared" si="22"/>
        <v>"ML":"64"</v>
      </c>
      <c r="AQ13" s="5" t="str">
        <f t="shared" si="7"/>
        <v/>
      </c>
      <c r="AR13" s="5" t="str">
        <f t="shared" si="23"/>
        <v>,"building":"UNIVHALL"</v>
      </c>
      <c r="AS13" s="5" t="str">
        <f t="shared" si="32"/>
        <v>}</v>
      </c>
      <c r="AT13" s="5" t="str">
        <f t="shared" si="24"/>
        <v>,"fax":"513-556-4300"</v>
      </c>
      <c r="AU13" s="5" t="str">
        <f t="shared" si="25"/>
        <v>,"website":"http://www.uc.edu/foundation/giving/ways_to_give.html"</v>
      </c>
      <c r="AV13" s="10" t="str">
        <f t="shared" si="26"/>
        <v>,"email":"ucfoundation@uc.edu"</v>
      </c>
      <c r="AW13" s="6" t="str">
        <f t="shared" si="27"/>
        <v>{"name":"UC Foundation - Ways to Give","phone":"513-556-6781","location":{"ML":"64","building":"UNIVHALL"},"fax":"513-556-4300","website":"http://www.uc.edu/foundation/giving/ways_to_give.html","email":"ucfoundation@uc.edu"}</v>
      </c>
      <c r="AX13" t="str">
        <f t="shared" si="28"/>
        <v>db.directory.insert({"name":"UC Foundation - Ways to Give","phone":"513-556-6781","location":{"ML":"64","building":"UNIVHALL"},"fax":"513-556-4300","website":"http://www.uc.edu/foundation/giving/ways_to_give.html","email":"ucfoundation@uc.edu"})</v>
      </c>
      <c r="AY13">
        <f t="shared" si="31"/>
        <v>10</v>
      </c>
      <c r="AZ13" t="str">
        <f t="shared" si="29"/>
        <v>10 -  UC Foundation - Ways to Give</v>
      </c>
      <c r="BA13" t="str">
        <f t="shared" si="9"/>
        <v>{"name":"UC Foundation - Ways to Give","phone":"513-556-6781","location":{"ML":"64","building":"UNIVHALL"},"fax":"513-556-4300","website":"http://www.uc.edu/foundation/giving/ways_to_give.html","email":"ucfoundation@uc.edu"},</v>
      </c>
    </row>
    <row r="14" spans="1:53" x14ac:dyDescent="0.25">
      <c r="A14" t="s">
        <v>72</v>
      </c>
      <c r="B14" t="s">
        <v>73</v>
      </c>
      <c r="C14" t="s">
        <v>74</v>
      </c>
      <c r="K14" t="s">
        <v>5264</v>
      </c>
      <c r="M14">
        <f t="shared" si="0"/>
        <v>0</v>
      </c>
      <c r="N14" t="str">
        <f t="shared" si="10"/>
        <v>Time and Weather</v>
      </c>
      <c r="P14" t="s">
        <v>5264</v>
      </c>
      <c r="Q14" t="str">
        <f t="shared" si="11"/>
        <v>513-721-1700</v>
      </c>
      <c r="S14" s="3">
        <f t="shared" si="12"/>
        <v>0</v>
      </c>
      <c r="T14" t="b">
        <f t="shared" si="13"/>
        <v>0</v>
      </c>
      <c r="V14" s="3">
        <f t="shared" si="14"/>
        <v>0</v>
      </c>
      <c r="W14" t="b">
        <f t="shared" si="1"/>
        <v>0</v>
      </c>
      <c r="Y14">
        <f t="shared" si="15"/>
        <v>0</v>
      </c>
      <c r="Z14" t="b">
        <f t="shared" si="2"/>
        <v>0</v>
      </c>
      <c r="AB14" t="b">
        <f t="shared" si="16"/>
        <v>0</v>
      </c>
      <c r="AD14">
        <f t="shared" si="17"/>
        <v>0</v>
      </c>
      <c r="AE14" t="b">
        <f t="shared" si="3"/>
        <v>0</v>
      </c>
      <c r="AG14">
        <f t="shared" si="18"/>
        <v>0</v>
      </c>
      <c r="AH14" t="b">
        <f t="shared" si="4"/>
        <v>0</v>
      </c>
      <c r="AJ14">
        <f t="shared" si="19"/>
        <v>0</v>
      </c>
      <c r="AK14" t="b">
        <f t="shared" si="5"/>
        <v>0</v>
      </c>
      <c r="AM14" s="4" t="str">
        <f t="shared" si="30"/>
        <v>"name":"Time and Weather"</v>
      </c>
      <c r="AN14" s="5" t="str">
        <f t="shared" si="20"/>
        <v>,"phone":"513-721-1700"</v>
      </c>
      <c r="AO14" s="5" t="str">
        <f t="shared" si="21"/>
        <v/>
      </c>
      <c r="AP14" s="5" t="str">
        <f t="shared" si="22"/>
        <v/>
      </c>
      <c r="AQ14" s="5" t="str">
        <f t="shared" si="7"/>
        <v>"RM":"0"</v>
      </c>
      <c r="AR14" s="5" t="str">
        <f t="shared" si="23"/>
        <v/>
      </c>
      <c r="AS14" s="5" t="str">
        <f t="shared" si="32"/>
        <v/>
      </c>
      <c r="AT14" s="5" t="str">
        <f t="shared" si="24"/>
        <v/>
      </c>
      <c r="AU14" s="5" t="str">
        <f t="shared" si="25"/>
        <v/>
      </c>
      <c r="AV14" s="10" t="str">
        <f t="shared" si="26"/>
        <v/>
      </c>
      <c r="AW14" s="6" t="str">
        <f t="shared" si="27"/>
        <v>{"name":"Time and Weather","phone":"513-721-1700""RM":"0"}</v>
      </c>
      <c r="AX14" t="str">
        <f t="shared" si="28"/>
        <v>db.directory.insert({"name":"Time and Weather","phone":"513-721-1700""RM":"0"})</v>
      </c>
      <c r="AY14">
        <f t="shared" si="31"/>
        <v>11</v>
      </c>
      <c r="AZ14" t="str">
        <f t="shared" si="29"/>
        <v>11 - Time and Weather</v>
      </c>
      <c r="BA14" t="str">
        <f t="shared" si="9"/>
        <v>{"name":"Time and Weather","phone":"513-721-1700""RM":"0"},</v>
      </c>
    </row>
    <row r="15" spans="1:53" x14ac:dyDescent="0.25">
      <c r="A15" t="s">
        <v>75</v>
      </c>
      <c r="B15" t="s">
        <v>76</v>
      </c>
      <c r="C15" t="s">
        <v>77</v>
      </c>
      <c r="D15">
        <v>40</v>
      </c>
      <c r="E15" t="s">
        <v>78</v>
      </c>
      <c r="F15" t="s">
        <v>79</v>
      </c>
      <c r="G15" t="s">
        <v>80</v>
      </c>
      <c r="H15" t="s">
        <v>81</v>
      </c>
      <c r="K15" t="s">
        <v>5264</v>
      </c>
      <c r="M15">
        <f t="shared" si="0"/>
        <v>0</v>
      </c>
      <c r="N15" t="str">
        <f t="shared" si="10"/>
        <v>Glenn M. Weaver Institute of Law &amp; Psychiatry (LAW)</v>
      </c>
      <c r="P15" t="s">
        <v>5264</v>
      </c>
      <c r="Q15" t="str">
        <f t="shared" si="11"/>
        <v>513-556-0110</v>
      </c>
      <c r="S15" s="3">
        <f t="shared" si="12"/>
        <v>40</v>
      </c>
      <c r="T15" t="b">
        <f t="shared" si="13"/>
        <v>1</v>
      </c>
      <c r="V15" s="3" t="str">
        <f t="shared" si="14"/>
        <v>2M18</v>
      </c>
      <c r="W15" t="b">
        <f t="shared" si="1"/>
        <v>1</v>
      </c>
      <c r="Y15" t="str">
        <f t="shared" si="15"/>
        <v>LAW</v>
      </c>
      <c r="Z15" t="b">
        <f t="shared" si="2"/>
        <v>1</v>
      </c>
      <c r="AB15" t="b">
        <f t="shared" si="16"/>
        <v>1</v>
      </c>
      <c r="AD15" t="str">
        <f t="shared" si="17"/>
        <v>513-556-1236</v>
      </c>
      <c r="AE15" t="b">
        <f t="shared" si="3"/>
        <v>1</v>
      </c>
      <c r="AG15" t="str">
        <f t="shared" si="18"/>
        <v>http://www.law.uc.edu/weaver</v>
      </c>
      <c r="AH15" t="b">
        <f t="shared" si="4"/>
        <v>1</v>
      </c>
      <c r="AJ15">
        <f t="shared" si="19"/>
        <v>0</v>
      </c>
      <c r="AK15" t="b">
        <f t="shared" si="5"/>
        <v>0</v>
      </c>
      <c r="AM15" s="4" t="str">
        <f t="shared" si="30"/>
        <v>"name":"Glenn M. Weaver Institute of Law &amp; Psychiatry (LAW)"</v>
      </c>
      <c r="AN15" s="5" t="str">
        <f t="shared" si="20"/>
        <v>,"phone":"513-556-0110"</v>
      </c>
      <c r="AO15" s="5" t="str">
        <f t="shared" si="21"/>
        <v>,"location":{</v>
      </c>
      <c r="AP15" s="5" t="str">
        <f t="shared" si="22"/>
        <v>"ML":"40"</v>
      </c>
      <c r="AQ15" s="5" t="str">
        <f t="shared" si="7"/>
        <v>,"RM":"2M18"</v>
      </c>
      <c r="AR15" s="5" t="str">
        <f t="shared" si="23"/>
        <v>,"building":"LAW"</v>
      </c>
      <c r="AS15" s="5" t="str">
        <f t="shared" si="32"/>
        <v>}</v>
      </c>
      <c r="AT15" s="5" t="str">
        <f t="shared" si="24"/>
        <v>,"fax":"513-556-1236"</v>
      </c>
      <c r="AU15" s="5" t="str">
        <f t="shared" si="25"/>
        <v>,"website":"http://www.law.uc.edu/weaver"</v>
      </c>
      <c r="AV15" s="10" t="str">
        <f t="shared" si="26"/>
        <v/>
      </c>
      <c r="AW15" s="6" t="str">
        <f t="shared" si="27"/>
        <v>{"name":"Glenn M. Weaver Institute of Law &amp; Psychiatry (LAW)","phone":"513-556-0110","location":{"ML":"40","RM":"2M18","building":"LAW"},"fax":"513-556-1236","website":"http://www.law.uc.edu/weaver"}</v>
      </c>
      <c r="AX15" t="str">
        <f t="shared" si="28"/>
        <v>db.directory.insert({"name":"Glenn M. Weaver Institute of Law &amp; Psychiatry (LAW)","phone":"513-556-0110","location":{"ML":"40","RM":"2M18","building":"LAW"},"fax":"513-556-1236","website":"http://www.law.uc.edu/weaver"})</v>
      </c>
      <c r="AY15">
        <f t="shared" si="31"/>
        <v>12</v>
      </c>
      <c r="AZ15" t="str">
        <f t="shared" si="29"/>
        <v>12 - Glenn M. Weaver Institute of Law &amp; Psychiatry (LAW)</v>
      </c>
      <c r="BA15" t="str">
        <f t="shared" si="9"/>
        <v>{"name":"Glenn M. Weaver Institute of Law &amp; Psychiatry (LAW)","phone":"513-556-0110","location":{"ML":"40","RM":"2M18","building":"LAW"},"fax":"513-556-1236","website":"http://www.law.uc.edu/weaver"},</v>
      </c>
    </row>
    <row r="16" spans="1:53" x14ac:dyDescent="0.25">
      <c r="A16" t="s">
        <v>82</v>
      </c>
      <c r="B16" t="s">
        <v>83</v>
      </c>
      <c r="C16" t="s">
        <v>84</v>
      </c>
      <c r="D16">
        <v>141</v>
      </c>
      <c r="E16">
        <v>3300</v>
      </c>
      <c r="F16" t="s">
        <v>85</v>
      </c>
      <c r="G16" t="s">
        <v>86</v>
      </c>
      <c r="H16" t="s">
        <v>87</v>
      </c>
      <c r="I16" t="s">
        <v>88</v>
      </c>
      <c r="K16" t="s">
        <v>5264</v>
      </c>
      <c r="M16">
        <f t="shared" si="0"/>
        <v>0</v>
      </c>
      <c r="N16" t="str">
        <f t="shared" si="10"/>
        <v>Marketing and Digital Communications (University Communications)</v>
      </c>
      <c r="P16" t="s">
        <v>5264</v>
      </c>
      <c r="Q16" t="str">
        <f t="shared" si="11"/>
        <v>513-556-1826</v>
      </c>
      <c r="S16" s="3">
        <f t="shared" si="12"/>
        <v>141</v>
      </c>
      <c r="T16" t="b">
        <f t="shared" si="13"/>
        <v>1</v>
      </c>
      <c r="V16" s="3">
        <f t="shared" si="14"/>
        <v>3300</v>
      </c>
      <c r="W16" t="b">
        <f t="shared" si="1"/>
        <v>1</v>
      </c>
      <c r="Y16" t="str">
        <f t="shared" si="15"/>
        <v>EDWARDS2</v>
      </c>
      <c r="Z16" t="b">
        <f t="shared" si="2"/>
        <v>1</v>
      </c>
      <c r="AB16" t="b">
        <f t="shared" si="16"/>
        <v>1</v>
      </c>
      <c r="AD16" t="str">
        <f t="shared" si="17"/>
        <v>513-556-3237</v>
      </c>
      <c r="AE16" t="b">
        <f t="shared" si="3"/>
        <v>1</v>
      </c>
      <c r="AG16" t="str">
        <f t="shared" si="18"/>
        <v>http://www.uc.edu/ucomm/web.html</v>
      </c>
      <c r="AH16" t="b">
        <f t="shared" si="4"/>
        <v>1</v>
      </c>
      <c r="AJ16" t="str">
        <f t="shared" si="19"/>
        <v>Jeremy.Martin@UC.edu</v>
      </c>
      <c r="AK16" t="b">
        <f t="shared" si="5"/>
        <v>1</v>
      </c>
      <c r="AM16" s="4" t="str">
        <f t="shared" si="30"/>
        <v>"name":"Marketing and Digital Communications (University Communications)"</v>
      </c>
      <c r="AN16" s="5" t="str">
        <f t="shared" si="20"/>
        <v>,"phone":"513-556-1826"</v>
      </c>
      <c r="AO16" s="5" t="str">
        <f t="shared" si="21"/>
        <v>,"location":{</v>
      </c>
      <c r="AP16" s="5" t="str">
        <f t="shared" si="22"/>
        <v>"ML":"141"</v>
      </c>
      <c r="AQ16" s="5" t="str">
        <f t="shared" si="7"/>
        <v>,"RM":"3300"</v>
      </c>
      <c r="AR16" s="5" t="str">
        <f t="shared" si="23"/>
        <v>,"building":"EDWARDS2"</v>
      </c>
      <c r="AS16" s="5" t="str">
        <f t="shared" si="32"/>
        <v>}</v>
      </c>
      <c r="AT16" s="5" t="str">
        <f t="shared" si="24"/>
        <v>,"fax":"513-556-3237"</v>
      </c>
      <c r="AU16" s="5" t="str">
        <f t="shared" si="25"/>
        <v>,"website":"http://www.uc.edu/ucomm/web.html"</v>
      </c>
      <c r="AV16" s="10" t="str">
        <f t="shared" si="26"/>
        <v>,"email":"Jeremy.Martin@UC.edu"</v>
      </c>
      <c r="AW16" s="6" t="str">
        <f t="shared" si="27"/>
        <v>{"name":"Marketing and Digital Communications (University Communications)","phone":"513-556-1826","location":{"ML":"141","RM":"3300","building":"EDWARDS2"},"fax":"513-556-3237","website":"http://www.uc.edu/ucomm/web.html","email":"Jeremy.Martin@UC.edu"}</v>
      </c>
      <c r="AX16" t="str">
        <f t="shared" si="28"/>
        <v>db.directory.insert({"name":"Marketing and Digital Communications (University Communications)","phone":"513-556-1826","location":{"ML":"141","RM":"3300","building":"EDWARDS2"},"fax":"513-556-3237","website":"http://www.uc.edu/ucomm/web.html","email":"Jeremy.Martin@UC.edu"})</v>
      </c>
      <c r="AY16">
        <f t="shared" si="31"/>
        <v>13</v>
      </c>
      <c r="AZ16" t="str">
        <f t="shared" si="29"/>
        <v>13 - Marketing and Digital Communications (University Communications)</v>
      </c>
      <c r="BA16" t="str">
        <f t="shared" si="9"/>
        <v>{"name":"Marketing and Digital Communications (University Communications)","phone":"513-556-1826","location":{"ML":"141","RM":"3300","building":"EDWARDS2"},"fax":"513-556-3237","website":"http://www.uc.edu/ucomm/web.html","email":"Jeremy.Martin@UC.edu"},</v>
      </c>
    </row>
    <row r="17" spans="1:53" x14ac:dyDescent="0.25">
      <c r="A17" t="s">
        <v>89</v>
      </c>
      <c r="B17" t="s">
        <v>5312</v>
      </c>
      <c r="C17" t="s">
        <v>90</v>
      </c>
      <c r="D17">
        <v>573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K17" t="s">
        <v>5264</v>
      </c>
      <c r="M17">
        <f t="shared" si="0"/>
        <v>0</v>
      </c>
      <c r="N17" t="str">
        <f t="shared" si="10"/>
        <v>Web Design &amp; Maintenance (Communication Services AHC))</v>
      </c>
      <c r="P17" t="s">
        <v>5264</v>
      </c>
      <c r="Q17" t="str">
        <f t="shared" si="11"/>
        <v>513-558-3264</v>
      </c>
      <c r="S17" s="3">
        <f t="shared" si="12"/>
        <v>573</v>
      </c>
      <c r="T17" t="b">
        <f t="shared" si="13"/>
        <v>1</v>
      </c>
      <c r="V17" s="3" t="str">
        <f t="shared" si="14"/>
        <v>G-44</v>
      </c>
      <c r="W17" t="b">
        <f t="shared" si="1"/>
        <v>1</v>
      </c>
      <c r="Y17" t="str">
        <f t="shared" si="15"/>
        <v>HPB</v>
      </c>
      <c r="Z17" t="b">
        <f t="shared" si="2"/>
        <v>1</v>
      </c>
      <c r="AB17" t="b">
        <f t="shared" si="16"/>
        <v>1</v>
      </c>
      <c r="AD17" t="str">
        <f t="shared" si="17"/>
        <v>513-558-4120</v>
      </c>
      <c r="AE17" t="b">
        <f t="shared" si="3"/>
        <v>1</v>
      </c>
      <c r="AG17" t="str">
        <f t="shared" si="18"/>
        <v>http://healthnews.uc.edu/communications/artdesign/</v>
      </c>
      <c r="AH17" t="b">
        <f t="shared" si="4"/>
        <v>1</v>
      </c>
      <c r="AJ17" t="str">
        <f t="shared" si="19"/>
        <v>art.design@uc.edu</v>
      </c>
      <c r="AK17" t="b">
        <f t="shared" si="5"/>
        <v>1</v>
      </c>
      <c r="AM17" s="4" t="str">
        <f t="shared" si="30"/>
        <v>"name":"Web Design &amp; Maintenance (Communication Services AHC))"</v>
      </c>
      <c r="AN17" s="5" t="str">
        <f t="shared" si="20"/>
        <v>,"phone":"513-558-3264"</v>
      </c>
      <c r="AO17" s="5" t="str">
        <f t="shared" si="21"/>
        <v>,"location":{</v>
      </c>
      <c r="AP17" s="5" t="str">
        <f t="shared" si="22"/>
        <v>"ML":"573"</v>
      </c>
      <c r="AQ17" s="5" t="str">
        <f t="shared" si="7"/>
        <v>,"RM":"G-44"</v>
      </c>
      <c r="AR17" s="5" t="str">
        <f t="shared" si="23"/>
        <v>,"building":"HPB"</v>
      </c>
      <c r="AS17" s="5" t="str">
        <f t="shared" si="32"/>
        <v>}</v>
      </c>
      <c r="AT17" s="5" t="str">
        <f t="shared" si="24"/>
        <v>,"fax":"513-558-4120"</v>
      </c>
      <c r="AU17" s="5" t="str">
        <f t="shared" si="25"/>
        <v>,"website":"http://healthnews.uc.edu/communications/artdesign/"</v>
      </c>
      <c r="AV17" s="10" t="str">
        <f t="shared" si="26"/>
        <v>,"email":"art.design@uc.edu"</v>
      </c>
      <c r="AW17" s="6" t="str">
        <f t="shared" si="27"/>
        <v>{"name":"Web Design &amp; Maintenance (Communication Services AHC))","phone":"513-558-3264","location":{"ML":"573","RM":"G-44","building":"HPB"},"fax":"513-558-4120","website":"http://healthnews.uc.edu/communications/artdesign/","email":"art.design@uc.edu"}</v>
      </c>
      <c r="AX17" t="str">
        <f t="shared" si="28"/>
        <v>db.directory.insert({"name":"Web Design &amp; Maintenance (Communication Services AHC))","phone":"513-558-3264","location":{"ML":"573","RM":"G-44","building":"HPB"},"fax":"513-558-4120","website":"http://healthnews.uc.edu/communications/artdesign/","email":"art.design@uc.edu"})</v>
      </c>
      <c r="AY17">
        <f t="shared" si="31"/>
        <v>14</v>
      </c>
      <c r="AZ17" t="str">
        <f t="shared" si="29"/>
        <v>14 - Web Design &amp; Maintenance (Communication Services AHC))</v>
      </c>
      <c r="BA17" t="str">
        <f t="shared" si="9"/>
        <v>{"name":"Web Design &amp; Maintenance (Communication Services AHC))","phone":"513-558-3264","location":{"ML":"573","RM":"G-44","building":"HPB"},"fax":"513-558-4120","website":"http://healthnews.uc.edu/communications/artdesign/","email":"art.design@uc.edu"},</v>
      </c>
    </row>
    <row r="18" spans="1:53" x14ac:dyDescent="0.25">
      <c r="A18" t="s">
        <v>96</v>
      </c>
      <c r="B18" t="s">
        <v>97</v>
      </c>
      <c r="C18" t="s">
        <v>98</v>
      </c>
      <c r="D18">
        <v>658</v>
      </c>
      <c r="E18" t="s">
        <v>99</v>
      </c>
      <c r="F18" t="s">
        <v>68</v>
      </c>
      <c r="H18" t="s">
        <v>100</v>
      </c>
      <c r="K18" t="s">
        <v>5264</v>
      </c>
      <c r="M18">
        <f t="shared" si="0"/>
        <v>0</v>
      </c>
      <c r="N18" t="str">
        <f t="shared" si="10"/>
        <v>Applications (UCIT)</v>
      </c>
      <c r="P18" t="s">
        <v>5264</v>
      </c>
      <c r="Q18" t="str">
        <f t="shared" si="11"/>
        <v>513-558-2101</v>
      </c>
      <c r="S18" s="3">
        <f t="shared" si="12"/>
        <v>658</v>
      </c>
      <c r="T18" t="b">
        <f t="shared" si="13"/>
        <v>1</v>
      </c>
      <c r="V18" s="3" t="str">
        <f t="shared" si="14"/>
        <v>4thFl</v>
      </c>
      <c r="W18" t="b">
        <f t="shared" si="1"/>
        <v>1</v>
      </c>
      <c r="Y18" t="str">
        <f t="shared" si="15"/>
        <v>UNIVHALL</v>
      </c>
      <c r="Z18" t="b">
        <f t="shared" si="2"/>
        <v>1</v>
      </c>
      <c r="AB18" t="b">
        <f t="shared" si="16"/>
        <v>1</v>
      </c>
      <c r="AD18">
        <f t="shared" si="17"/>
        <v>0</v>
      </c>
      <c r="AE18" t="b">
        <f t="shared" si="3"/>
        <v>0</v>
      </c>
      <c r="AG18" t="str">
        <f t="shared" si="18"/>
        <v>http://www.uc.edu/ucit/services/applications-websites.html</v>
      </c>
      <c r="AH18" t="b">
        <f t="shared" si="4"/>
        <v>1</v>
      </c>
      <c r="AJ18">
        <f t="shared" si="19"/>
        <v>0</v>
      </c>
      <c r="AK18" t="b">
        <f t="shared" si="5"/>
        <v>0</v>
      </c>
      <c r="AM18" s="4" t="str">
        <f t="shared" si="30"/>
        <v>"name":"Applications (UCIT)"</v>
      </c>
      <c r="AN18" s="5" t="str">
        <f t="shared" si="20"/>
        <v>,"phone":"513-558-2101"</v>
      </c>
      <c r="AO18" s="5" t="str">
        <f t="shared" si="21"/>
        <v>,"location":{</v>
      </c>
      <c r="AP18" s="5" t="str">
        <f t="shared" si="22"/>
        <v>"ML":"658"</v>
      </c>
      <c r="AQ18" s="5" t="str">
        <f t="shared" si="7"/>
        <v>,"RM":"4thFl"</v>
      </c>
      <c r="AR18" s="5" t="str">
        <f t="shared" si="23"/>
        <v>,"building":"UNIVHALL"</v>
      </c>
      <c r="AS18" s="5" t="str">
        <f t="shared" si="32"/>
        <v>}</v>
      </c>
      <c r="AT18" s="5" t="str">
        <f t="shared" si="24"/>
        <v/>
      </c>
      <c r="AU18" s="5" t="str">
        <f t="shared" si="25"/>
        <v>,"website":"http://www.uc.edu/ucit/services/applications-websites.html"</v>
      </c>
      <c r="AV18" s="10" t="str">
        <f t="shared" si="26"/>
        <v/>
      </c>
      <c r="AW18" s="6" t="str">
        <f t="shared" si="27"/>
        <v>{"name":"Applications (UCIT)","phone":"513-558-2101","location":{"ML":"658","RM":"4thFl","building":"UNIVHALL"},"website":"http://www.uc.edu/ucit/services/applications-websites.html"}</v>
      </c>
      <c r="AX18" t="str">
        <f t="shared" si="28"/>
        <v>db.directory.insert({"name":"Applications (UCIT)","phone":"513-558-2101","location":{"ML":"658","RM":"4thFl","building":"UNIVHALL"},"website":"http://www.uc.edu/ucit/services/applications-websites.html"})</v>
      </c>
      <c r="AY18">
        <f t="shared" si="31"/>
        <v>15</v>
      </c>
      <c r="AZ18" t="str">
        <f t="shared" si="29"/>
        <v>15 - Applications (UCIT)</v>
      </c>
      <c r="BA18" t="str">
        <f t="shared" si="9"/>
        <v>{"name":"Applications (UCIT)","phone":"513-558-2101","location":{"ML":"658","RM":"4thFl","building":"UNIVHALL"},"website":"http://www.uc.edu/ucit/services/applications-websites.html"},</v>
      </c>
    </row>
    <row r="19" spans="1:53" x14ac:dyDescent="0.25">
      <c r="A19" t="s">
        <v>101</v>
      </c>
      <c r="B19" t="s">
        <v>102</v>
      </c>
      <c r="C19" t="s">
        <v>103</v>
      </c>
      <c r="D19">
        <v>39</v>
      </c>
      <c r="E19">
        <v>340</v>
      </c>
      <c r="F19" t="s">
        <v>68</v>
      </c>
      <c r="G19" t="s">
        <v>104</v>
      </c>
      <c r="H19" t="s">
        <v>105</v>
      </c>
      <c r="I19" t="s">
        <v>106</v>
      </c>
      <c r="K19" t="s">
        <v>5264</v>
      </c>
      <c r="M19">
        <f t="shared" si="0"/>
        <v>0</v>
      </c>
      <c r="N19" t="str">
        <f t="shared" si="10"/>
        <v>Wellness (Human Resources)</v>
      </c>
      <c r="P19" t="s">
        <v>5264</v>
      </c>
      <c r="Q19" t="str">
        <f t="shared" si="11"/>
        <v>513-556-6381</v>
      </c>
      <c r="S19" s="3">
        <f t="shared" si="12"/>
        <v>39</v>
      </c>
      <c r="T19" t="b">
        <f t="shared" si="13"/>
        <v>1</v>
      </c>
      <c r="V19" s="3">
        <f t="shared" si="14"/>
        <v>340</v>
      </c>
      <c r="W19" t="b">
        <f t="shared" si="1"/>
        <v>1</v>
      </c>
      <c r="Y19" t="str">
        <f t="shared" si="15"/>
        <v>UNIVHALL</v>
      </c>
      <c r="Z19" t="b">
        <f t="shared" si="2"/>
        <v>1</v>
      </c>
      <c r="AB19" t="b">
        <f t="shared" si="16"/>
        <v>1</v>
      </c>
      <c r="AD19" t="str">
        <f t="shared" si="17"/>
        <v>513-556-9652</v>
      </c>
      <c r="AE19" t="b">
        <f t="shared" si="3"/>
        <v>1</v>
      </c>
      <c r="AG19" t="str">
        <f t="shared" si="18"/>
        <v>http://www.uc.edu/hr/benefits/wellness.html</v>
      </c>
      <c r="AH19" t="b">
        <f t="shared" si="4"/>
        <v>1</v>
      </c>
      <c r="AJ19" t="str">
        <f t="shared" si="19"/>
        <v>hronestop@uc.edu</v>
      </c>
      <c r="AK19" t="b">
        <f t="shared" si="5"/>
        <v>1</v>
      </c>
      <c r="AM19" s="4" t="str">
        <f t="shared" si="30"/>
        <v>"name":"Wellness (Human Resources)"</v>
      </c>
      <c r="AN19" s="5" t="str">
        <f t="shared" si="20"/>
        <v>,"phone":"513-556-6381"</v>
      </c>
      <c r="AO19" s="5" t="str">
        <f t="shared" si="21"/>
        <v>,"location":{</v>
      </c>
      <c r="AP19" s="5" t="str">
        <f t="shared" si="22"/>
        <v>"ML":"39"</v>
      </c>
      <c r="AQ19" s="5" t="str">
        <f t="shared" si="7"/>
        <v>,"RM":"340"</v>
      </c>
      <c r="AR19" s="5" t="str">
        <f t="shared" si="23"/>
        <v>,"building":"UNIVHALL"</v>
      </c>
      <c r="AS19" s="5" t="str">
        <f t="shared" si="32"/>
        <v>}</v>
      </c>
      <c r="AT19" s="5" t="str">
        <f t="shared" si="24"/>
        <v>,"fax":"513-556-9652"</v>
      </c>
      <c r="AU19" s="5" t="str">
        <f t="shared" si="25"/>
        <v>,"website":"http://www.uc.edu/hr/benefits/wellness.html"</v>
      </c>
      <c r="AV19" s="10" t="str">
        <f t="shared" si="26"/>
        <v>,"email":"hronestop@uc.edu"</v>
      </c>
      <c r="AW19" s="6" t="str">
        <f t="shared" si="27"/>
        <v>{"name":"Wellness (Human Resources)","phone":"513-556-6381","location":{"ML":"39","RM":"340","building":"UNIVHALL"},"fax":"513-556-9652","website":"http://www.uc.edu/hr/benefits/wellness.html","email":"hronestop@uc.edu"}</v>
      </c>
      <c r="AX19" t="str">
        <f t="shared" si="28"/>
        <v>db.directory.insert({"name":"Wellness (Human Resources)","phone":"513-556-6381","location":{"ML":"39","RM":"340","building":"UNIVHALL"},"fax":"513-556-9652","website":"http://www.uc.edu/hr/benefits/wellness.html","email":"hronestop@uc.edu"})</v>
      </c>
      <c r="AY19">
        <f t="shared" si="31"/>
        <v>16</v>
      </c>
      <c r="AZ19" t="str">
        <f t="shared" si="29"/>
        <v>16 - Wellness (Human Resources)</v>
      </c>
      <c r="BA19" t="str">
        <f t="shared" si="9"/>
        <v>{"name":"Wellness (Human Resources)","phone":"513-556-6381","location":{"ML":"39","RM":"340","building":"UNIVHALL"},"fax":"513-556-9652","website":"http://www.uc.edu/hr/benefits/wellness.html","email":"hronestop@uc.edu"},</v>
      </c>
    </row>
    <row r="20" spans="1:53" x14ac:dyDescent="0.25">
      <c r="A20" t="s">
        <v>107</v>
      </c>
      <c r="B20" t="s">
        <v>108</v>
      </c>
      <c r="C20" t="s">
        <v>109</v>
      </c>
      <c r="D20">
        <v>366</v>
      </c>
      <c r="E20">
        <v>675</v>
      </c>
      <c r="F20" t="s">
        <v>110</v>
      </c>
      <c r="G20" t="s">
        <v>111</v>
      </c>
      <c r="H20" t="s">
        <v>112</v>
      </c>
      <c r="K20" t="s">
        <v>5264</v>
      </c>
      <c r="M20">
        <f t="shared" si="0"/>
        <v>0</v>
      </c>
      <c r="N20" t="str">
        <f t="shared" si="10"/>
        <v>Student Wellness Center</v>
      </c>
      <c r="P20" t="s">
        <v>5264</v>
      </c>
      <c r="Q20" t="str">
        <f t="shared" si="11"/>
        <v>513-556-6124</v>
      </c>
      <c r="S20" s="3">
        <f t="shared" si="12"/>
        <v>366</v>
      </c>
      <c r="T20" t="b">
        <f t="shared" si="13"/>
        <v>1</v>
      </c>
      <c r="V20" s="3">
        <f t="shared" si="14"/>
        <v>675</v>
      </c>
      <c r="W20" t="b">
        <f t="shared" si="1"/>
        <v>1</v>
      </c>
      <c r="Y20" t="str">
        <f t="shared" si="15"/>
        <v>STEGER</v>
      </c>
      <c r="Z20" t="b">
        <f t="shared" si="2"/>
        <v>1</v>
      </c>
      <c r="AB20" t="b">
        <f t="shared" si="16"/>
        <v>1</v>
      </c>
      <c r="AD20" t="str">
        <f t="shared" si="17"/>
        <v>513-556-4543</v>
      </c>
      <c r="AE20" t="b">
        <f t="shared" si="3"/>
        <v>1</v>
      </c>
      <c r="AG20" t="str">
        <f t="shared" si="18"/>
        <v>http://www.uc.edu/wellness.html</v>
      </c>
      <c r="AH20" t="b">
        <f t="shared" si="4"/>
        <v>1</v>
      </c>
      <c r="AJ20">
        <f t="shared" si="19"/>
        <v>0</v>
      </c>
      <c r="AK20" t="b">
        <f t="shared" si="5"/>
        <v>0</v>
      </c>
      <c r="AM20" s="4" t="str">
        <f t="shared" si="30"/>
        <v>"name":"Student Wellness Center"</v>
      </c>
      <c r="AN20" s="5" t="str">
        <f t="shared" si="20"/>
        <v>,"phone":"513-556-6124"</v>
      </c>
      <c r="AO20" s="5" t="str">
        <f t="shared" si="21"/>
        <v>,"location":{</v>
      </c>
      <c r="AP20" s="5" t="str">
        <f t="shared" si="22"/>
        <v>"ML":"366"</v>
      </c>
      <c r="AQ20" s="5" t="str">
        <f t="shared" si="7"/>
        <v>,"RM":"675"</v>
      </c>
      <c r="AR20" s="5" t="str">
        <f t="shared" si="23"/>
        <v>,"building":"STEGER"</v>
      </c>
      <c r="AS20" s="5" t="str">
        <f t="shared" si="32"/>
        <v>}</v>
      </c>
      <c r="AT20" s="5" t="str">
        <f t="shared" si="24"/>
        <v>,"fax":"513-556-4543"</v>
      </c>
      <c r="AU20" s="5" t="str">
        <f t="shared" si="25"/>
        <v>,"website":"http://www.uc.edu/wellness.html"</v>
      </c>
      <c r="AV20" s="10" t="str">
        <f t="shared" si="26"/>
        <v/>
      </c>
      <c r="AW20" s="6" t="str">
        <f t="shared" si="27"/>
        <v>{"name":"Student Wellness Center","phone":"513-556-6124","location":{"ML":"366","RM":"675","building":"STEGER"},"fax":"513-556-4543","website":"http://www.uc.edu/wellness.html"}</v>
      </c>
      <c r="AX20" t="str">
        <f t="shared" si="28"/>
        <v>db.directory.insert({"name":"Student Wellness Center","phone":"513-556-6124","location":{"ML":"366","RM":"675","building":"STEGER"},"fax":"513-556-4543","website":"http://www.uc.edu/wellness.html"})</v>
      </c>
      <c r="AY20">
        <f t="shared" si="31"/>
        <v>17</v>
      </c>
      <c r="AZ20" t="str">
        <f t="shared" si="29"/>
        <v>17 - Student Wellness Center</v>
      </c>
      <c r="BA20" t="str">
        <f t="shared" si="9"/>
        <v>{"name":"Student Wellness Center","phone":"513-556-6124","location":{"ML":"366","RM":"675","building":"STEGER"},"fax":"513-556-4543","website":"http://www.uc.edu/wellness.html"},</v>
      </c>
    </row>
    <row r="21" spans="1:53" x14ac:dyDescent="0.25">
      <c r="A21" t="s">
        <v>113</v>
      </c>
      <c r="B21" t="s">
        <v>5249</v>
      </c>
      <c r="C21" t="s">
        <v>114</v>
      </c>
      <c r="D21">
        <v>164</v>
      </c>
      <c r="E21">
        <v>3410</v>
      </c>
      <c r="F21" t="s">
        <v>115</v>
      </c>
      <c r="G21" t="s">
        <v>116</v>
      </c>
      <c r="H21" t="s">
        <v>117</v>
      </c>
      <c r="K21" t="s">
        <v>5264</v>
      </c>
      <c r="M21">
        <f t="shared" si="0"/>
        <v>0</v>
      </c>
      <c r="N21" t="str">
        <f t="shared" si="10"/>
        <v>Womens Gender and Sexuality Studies (WGSS)(A&amp;S)</v>
      </c>
      <c r="P21" t="s">
        <v>5264</v>
      </c>
      <c r="Q21" t="str">
        <f t="shared" si="11"/>
        <v>513-556-6776</v>
      </c>
      <c r="S21" s="3">
        <f t="shared" si="12"/>
        <v>164</v>
      </c>
      <c r="T21" t="b">
        <f t="shared" si="13"/>
        <v>1</v>
      </c>
      <c r="V21" s="3">
        <f t="shared" si="14"/>
        <v>3410</v>
      </c>
      <c r="W21" t="b">
        <f t="shared" si="1"/>
        <v>1</v>
      </c>
      <c r="Y21" t="str">
        <f t="shared" si="15"/>
        <v>FRENCH-WEST</v>
      </c>
      <c r="Z21" t="b">
        <f t="shared" si="2"/>
        <v>1</v>
      </c>
      <c r="AB21" t="b">
        <f t="shared" si="16"/>
        <v>1</v>
      </c>
      <c r="AD21" t="str">
        <f t="shared" si="17"/>
        <v>513-556-6771</v>
      </c>
      <c r="AE21" t="b">
        <f t="shared" si="3"/>
        <v>1</v>
      </c>
      <c r="AG21" t="str">
        <f t="shared" si="18"/>
        <v>http://www.artsci.uc.edu/departments/wgss/about.html</v>
      </c>
      <c r="AH21" t="b">
        <f t="shared" si="4"/>
        <v>1</v>
      </c>
      <c r="AJ21">
        <f t="shared" si="19"/>
        <v>0</v>
      </c>
      <c r="AK21" t="b">
        <f t="shared" si="5"/>
        <v>0</v>
      </c>
      <c r="AM21" s="4" t="str">
        <f t="shared" si="30"/>
        <v>"name":"Womens Gender and Sexuality Studies (WGSS)(A&amp;S)"</v>
      </c>
      <c r="AN21" s="5" t="str">
        <f t="shared" si="20"/>
        <v>,"phone":"513-556-6776"</v>
      </c>
      <c r="AO21" s="5" t="str">
        <f t="shared" si="21"/>
        <v>,"location":{</v>
      </c>
      <c r="AP21" s="5" t="str">
        <f t="shared" si="22"/>
        <v>"ML":"164"</v>
      </c>
      <c r="AQ21" s="5" t="str">
        <f t="shared" si="7"/>
        <v>,"RM":"3410"</v>
      </c>
      <c r="AR21" s="5" t="str">
        <f t="shared" si="23"/>
        <v>,"building":"FRENCH-WEST"</v>
      </c>
      <c r="AS21" s="5" t="str">
        <f t="shared" si="32"/>
        <v>}</v>
      </c>
      <c r="AT21" s="5" t="str">
        <f t="shared" si="24"/>
        <v>,"fax":"513-556-6771"</v>
      </c>
      <c r="AU21" s="5" t="str">
        <f t="shared" si="25"/>
        <v>,"website":"http://www.artsci.uc.edu/departments/wgss/about.html"</v>
      </c>
      <c r="AV21" s="10" t="str">
        <f t="shared" si="26"/>
        <v/>
      </c>
      <c r="AW21" s="6" t="str">
        <f t="shared" si="27"/>
        <v>{"name":"Womens Gender and Sexuality Studies (WGSS)(A&amp;S)","phone":"513-556-6776","location":{"ML":"164","RM":"3410","building":"FRENCH-WEST"},"fax":"513-556-6771","website":"http://www.artsci.uc.edu/departments/wgss/about.html"}</v>
      </c>
      <c r="AX21" t="str">
        <f t="shared" si="28"/>
        <v>db.directory.insert({"name":"Womens Gender and Sexuality Studies (WGSS)(A&amp;S)","phone":"513-556-6776","location":{"ML":"164","RM":"3410","building":"FRENCH-WEST"},"fax":"513-556-6771","website":"http://www.artsci.uc.edu/departments/wgss/about.html"})</v>
      </c>
      <c r="AY21">
        <f t="shared" si="31"/>
        <v>18</v>
      </c>
      <c r="AZ21" t="str">
        <f t="shared" si="29"/>
        <v>18 - Womens Gender and Sexuality Studies (WGSS)(A&amp;S)</v>
      </c>
      <c r="BA21" t="str">
        <f t="shared" si="9"/>
        <v>{"name":"Womens Gender and Sexuality Studies (WGSS)(A&amp;S)","phone":"513-556-6776","location":{"ML":"164","RM":"3410","building":"FRENCH-WEST"},"fax":"513-556-6771","website":"http://www.artsci.uc.edu/departments/wgss/about.html"},</v>
      </c>
    </row>
    <row r="22" spans="1:53" x14ac:dyDescent="0.25">
      <c r="A22" t="s">
        <v>118</v>
      </c>
      <c r="B22" t="s">
        <v>119</v>
      </c>
      <c r="C22" t="s">
        <v>120</v>
      </c>
      <c r="D22">
        <v>70</v>
      </c>
      <c r="E22">
        <v>300</v>
      </c>
      <c r="F22" t="s">
        <v>121</v>
      </c>
      <c r="K22" t="s">
        <v>5264</v>
      </c>
      <c r="M22">
        <f t="shared" si="0"/>
        <v>0</v>
      </c>
      <c r="N22" t="str">
        <f t="shared" si="10"/>
        <v>Gas Dynamics and Propulsion Lab (CEAS)</v>
      </c>
      <c r="P22" t="s">
        <v>5264</v>
      </c>
      <c r="Q22" t="str">
        <f t="shared" si="11"/>
        <v>513-556-3548</v>
      </c>
      <c r="S22" s="3">
        <f t="shared" si="12"/>
        <v>70</v>
      </c>
      <c r="T22" t="b">
        <f t="shared" si="13"/>
        <v>1</v>
      </c>
      <c r="V22" s="3">
        <f t="shared" si="14"/>
        <v>300</v>
      </c>
      <c r="W22" t="b">
        <f t="shared" si="1"/>
        <v>1</v>
      </c>
      <c r="Y22" t="str">
        <f t="shared" si="15"/>
        <v>RHODES</v>
      </c>
      <c r="Z22" t="b">
        <f t="shared" si="2"/>
        <v>1</v>
      </c>
      <c r="AB22" t="b">
        <f t="shared" si="16"/>
        <v>1</v>
      </c>
      <c r="AD22">
        <f t="shared" si="17"/>
        <v>0</v>
      </c>
      <c r="AE22" t="b">
        <f t="shared" si="3"/>
        <v>0</v>
      </c>
      <c r="AG22">
        <f t="shared" si="18"/>
        <v>0</v>
      </c>
      <c r="AH22" t="b">
        <f t="shared" si="4"/>
        <v>0</v>
      </c>
      <c r="AJ22">
        <f t="shared" si="19"/>
        <v>0</v>
      </c>
      <c r="AK22" t="b">
        <f t="shared" si="5"/>
        <v>0</v>
      </c>
      <c r="AM22" s="4" t="str">
        <f t="shared" si="30"/>
        <v>"name":"Gas Dynamics and Propulsion Lab (CEAS)"</v>
      </c>
      <c r="AN22" s="5" t="str">
        <f t="shared" si="20"/>
        <v>,"phone":"513-556-3548"</v>
      </c>
      <c r="AO22" s="5" t="str">
        <f t="shared" si="21"/>
        <v>,"location":{</v>
      </c>
      <c r="AP22" s="5" t="str">
        <f t="shared" si="22"/>
        <v>"ML":"70"</v>
      </c>
      <c r="AQ22" s="5" t="str">
        <f t="shared" si="7"/>
        <v>,"RM":"300"</v>
      </c>
      <c r="AR22" s="5" t="str">
        <f t="shared" si="23"/>
        <v>,"building":"RHODES"</v>
      </c>
      <c r="AS22" s="5" t="str">
        <f t="shared" si="32"/>
        <v>}</v>
      </c>
      <c r="AT22" s="5" t="str">
        <f t="shared" si="24"/>
        <v/>
      </c>
      <c r="AU22" s="5" t="str">
        <f t="shared" si="25"/>
        <v/>
      </c>
      <c r="AV22" s="10" t="str">
        <f t="shared" si="26"/>
        <v/>
      </c>
      <c r="AW22" s="6" t="str">
        <f t="shared" si="27"/>
        <v>{"name":"Gas Dynamics and Propulsion Lab (CEAS)","phone":"513-556-3548","location":{"ML":"70","RM":"300","building":"RHODES"}}</v>
      </c>
      <c r="AX22" t="str">
        <f t="shared" si="28"/>
        <v>db.directory.insert({"name":"Gas Dynamics and Propulsion Lab (CEAS)","phone":"513-556-3548","location":{"ML":"70","RM":"300","building":"RHODES"}})</v>
      </c>
      <c r="AY22">
        <f t="shared" si="31"/>
        <v>19</v>
      </c>
      <c r="AZ22" t="str">
        <f t="shared" si="29"/>
        <v>19 - Gas Dynamics and Propulsion Lab (CEAS)</v>
      </c>
      <c r="BA22" t="str">
        <f t="shared" si="9"/>
        <v>{"name":"Gas Dynamics and Propulsion Lab (CEAS)","phone":"513-556-3548","location":{"ML":"70","RM":"300","building":"RHODES"}},</v>
      </c>
    </row>
    <row r="23" spans="1:53" x14ac:dyDescent="0.25">
      <c r="A23" t="s">
        <v>122</v>
      </c>
      <c r="B23" t="s">
        <v>123</v>
      </c>
      <c r="C23" t="s">
        <v>124</v>
      </c>
      <c r="D23">
        <v>3</v>
      </c>
      <c r="E23">
        <v>2530</v>
      </c>
      <c r="F23" t="s">
        <v>125</v>
      </c>
      <c r="G23" t="s">
        <v>126</v>
      </c>
      <c r="H23" t="s">
        <v>127</v>
      </c>
      <c r="K23" t="s">
        <v>5264</v>
      </c>
      <c r="M23">
        <f t="shared" si="0"/>
        <v>0</v>
      </c>
      <c r="N23" t="str">
        <f t="shared" si="10"/>
        <v>Wind Studies (CCM)</v>
      </c>
      <c r="P23" t="s">
        <v>5264</v>
      </c>
      <c r="Q23" t="str">
        <f t="shared" si="11"/>
        <v>513-556-9424</v>
      </c>
      <c r="S23" s="3">
        <f t="shared" si="12"/>
        <v>3</v>
      </c>
      <c r="T23" t="b">
        <f t="shared" si="13"/>
        <v>1</v>
      </c>
      <c r="V23" s="3">
        <f t="shared" si="14"/>
        <v>2530</v>
      </c>
      <c r="W23" t="b">
        <f t="shared" si="1"/>
        <v>1</v>
      </c>
      <c r="Y23" t="str">
        <f t="shared" si="15"/>
        <v>CORBETT</v>
      </c>
      <c r="Z23" t="b">
        <f t="shared" si="2"/>
        <v>1</v>
      </c>
      <c r="AB23" t="b">
        <f t="shared" si="16"/>
        <v>1</v>
      </c>
      <c r="AD23" t="str">
        <f t="shared" si="17"/>
        <v>513-556-3399</v>
      </c>
      <c r="AE23" t="b">
        <f t="shared" si="3"/>
        <v>1</v>
      </c>
      <c r="AG23" t="str">
        <f t="shared" si="18"/>
        <v>http://ccm.uc.edu/music/winds.html</v>
      </c>
      <c r="AH23" t="b">
        <f t="shared" si="4"/>
        <v>1</v>
      </c>
      <c r="AJ23">
        <f t="shared" si="19"/>
        <v>0</v>
      </c>
      <c r="AK23" t="b">
        <f t="shared" si="5"/>
        <v>0</v>
      </c>
      <c r="AM23" s="4" t="str">
        <f t="shared" si="30"/>
        <v>"name":"Wind Studies (CCM)"</v>
      </c>
      <c r="AN23" s="5" t="str">
        <f t="shared" si="20"/>
        <v>,"phone":"513-556-9424"</v>
      </c>
      <c r="AO23" s="5" t="str">
        <f t="shared" si="21"/>
        <v>,"location":{</v>
      </c>
      <c r="AP23" s="5" t="str">
        <f t="shared" si="22"/>
        <v>"ML":"3"</v>
      </c>
      <c r="AQ23" s="5" t="str">
        <f t="shared" si="7"/>
        <v>,"RM":"2530"</v>
      </c>
      <c r="AR23" s="5" t="str">
        <f t="shared" si="23"/>
        <v>,"building":"CORBETT"</v>
      </c>
      <c r="AS23" s="5" t="str">
        <f t="shared" si="32"/>
        <v>}</v>
      </c>
      <c r="AT23" s="5" t="str">
        <f t="shared" si="24"/>
        <v>,"fax":"513-556-3399"</v>
      </c>
      <c r="AU23" s="5" t="str">
        <f t="shared" si="25"/>
        <v>,"website":"http://ccm.uc.edu/music/winds.html"</v>
      </c>
      <c r="AV23" s="10" t="str">
        <f t="shared" si="26"/>
        <v/>
      </c>
      <c r="AW23" s="6" t="str">
        <f t="shared" si="27"/>
        <v>{"name":"Wind Studies (CCM)","phone":"513-556-9424","location":{"ML":"3","RM":"2530","building":"CORBETT"},"fax":"513-556-3399","website":"http://ccm.uc.edu/music/winds.html"}</v>
      </c>
      <c r="AX23" t="str">
        <f t="shared" si="28"/>
        <v>db.directory.insert({"name":"Wind Studies (CCM)","phone":"513-556-9424","location":{"ML":"3","RM":"2530","building":"CORBETT"},"fax":"513-556-3399","website":"http://ccm.uc.edu/music/winds.html"})</v>
      </c>
      <c r="AY23">
        <f t="shared" si="31"/>
        <v>20</v>
      </c>
      <c r="AZ23" t="str">
        <f t="shared" si="29"/>
        <v>20 - Wind Studies (CCM)</v>
      </c>
      <c r="BA23" t="str">
        <f t="shared" si="9"/>
        <v>{"name":"Wind Studies (CCM)","phone":"513-556-9424","location":{"ML":"3","RM":"2530","building":"CORBETT"},"fax":"513-556-3399","website":"http://ccm.uc.edu/music/winds.html"},</v>
      </c>
    </row>
    <row r="24" spans="1:53" x14ac:dyDescent="0.25">
      <c r="A24" t="s">
        <v>128</v>
      </c>
      <c r="B24" t="s">
        <v>129</v>
      </c>
      <c r="C24" t="s">
        <v>130</v>
      </c>
      <c r="D24">
        <v>110</v>
      </c>
      <c r="E24" t="s">
        <v>131</v>
      </c>
      <c r="F24" t="s">
        <v>132</v>
      </c>
      <c r="G24" t="s">
        <v>133</v>
      </c>
      <c r="H24" t="s">
        <v>134</v>
      </c>
      <c r="I24" t="s">
        <v>135</v>
      </c>
      <c r="K24" t="s">
        <v>5264</v>
      </c>
      <c r="M24">
        <f t="shared" si="0"/>
        <v>0</v>
      </c>
      <c r="N24" t="str">
        <f t="shared" si="10"/>
        <v>Mick &amp; Mack's Contemporary Cafe</v>
      </c>
      <c r="P24" t="s">
        <v>5264</v>
      </c>
      <c r="Q24" t="str">
        <f t="shared" si="11"/>
        <v>513-556-3653</v>
      </c>
      <c r="S24" s="3">
        <f t="shared" si="12"/>
        <v>110</v>
      </c>
      <c r="T24" t="b">
        <f t="shared" si="13"/>
        <v>1</v>
      </c>
      <c r="V24" s="3" t="str">
        <f t="shared" si="14"/>
        <v>Level3</v>
      </c>
      <c r="W24" t="b">
        <f t="shared" si="1"/>
        <v>1</v>
      </c>
      <c r="Y24" t="str">
        <f t="shared" si="15"/>
        <v>TUC</v>
      </c>
      <c r="Z24" t="b">
        <f t="shared" si="2"/>
        <v>1</v>
      </c>
      <c r="AB24" t="b">
        <f t="shared" si="16"/>
        <v>1</v>
      </c>
      <c r="AD24" t="str">
        <f t="shared" si="17"/>
        <v>513-556-0310</v>
      </c>
      <c r="AE24" t="b">
        <f t="shared" si="3"/>
        <v>1</v>
      </c>
      <c r="AG24" t="str">
        <f t="shared" si="18"/>
        <v>http://www.uc.edu/food/</v>
      </c>
      <c r="AH24" t="b">
        <f t="shared" si="4"/>
        <v>1</v>
      </c>
      <c r="AJ24" t="str">
        <f t="shared" si="19"/>
        <v>mick_macks@uc.edu</v>
      </c>
      <c r="AK24" t="b">
        <f t="shared" si="5"/>
        <v>1</v>
      </c>
      <c r="AM24" s="4" t="str">
        <f t="shared" si="30"/>
        <v>"name":"Mick &amp; Mack's Contemporary Cafe"</v>
      </c>
      <c r="AN24" s="5" t="str">
        <f t="shared" si="20"/>
        <v>,"phone":"513-556-3653"</v>
      </c>
      <c r="AO24" s="5" t="str">
        <f t="shared" si="21"/>
        <v>,"location":{</v>
      </c>
      <c r="AP24" s="5" t="str">
        <f t="shared" si="22"/>
        <v>"ML":"110"</v>
      </c>
      <c r="AQ24" s="5" t="str">
        <f t="shared" si="7"/>
        <v>,"RM":"Level3"</v>
      </c>
      <c r="AR24" s="5" t="str">
        <f t="shared" si="23"/>
        <v>,"building":"TUC"</v>
      </c>
      <c r="AS24" s="5" t="str">
        <f t="shared" si="32"/>
        <v>}</v>
      </c>
      <c r="AT24" s="5" t="str">
        <f t="shared" si="24"/>
        <v>,"fax":"513-556-0310"</v>
      </c>
      <c r="AU24" s="5" t="str">
        <f t="shared" si="25"/>
        <v>,"website":"http://www.uc.edu/food/"</v>
      </c>
      <c r="AV24" s="10" t="str">
        <f t="shared" si="26"/>
        <v>,"email":"mick_macks@uc.edu"</v>
      </c>
      <c r="AW24" s="6" t="str">
        <f t="shared" si="27"/>
        <v>{"name":"Mick &amp; Mack's Contemporary Cafe","phone":"513-556-3653","location":{"ML":"110","RM":"Level3","building":"TUC"},"fax":"513-556-0310","website":"http://www.uc.edu/food/","email":"mick_macks@uc.edu"}</v>
      </c>
      <c r="AX24" t="str">
        <f t="shared" si="28"/>
        <v>db.directory.insert({"name":"Mick &amp; Mack's Contemporary Cafe","phone":"513-556-3653","location":{"ML":"110","RM":"Level3","building":"TUC"},"fax":"513-556-0310","website":"http://www.uc.edu/food/","email":"mick_macks@uc.edu"})</v>
      </c>
      <c r="AY24">
        <f t="shared" si="31"/>
        <v>21</v>
      </c>
      <c r="AZ24" t="str">
        <f t="shared" si="29"/>
        <v>21 - Mick &amp; Mack's Contemporary Cafe</v>
      </c>
      <c r="BA24" t="str">
        <f t="shared" si="9"/>
        <v>{"name":"Mick &amp; Mack's Contemporary Cafe","phone":"513-556-3653","location":{"ML":"110","RM":"Level3","building":"TUC"},"fax":"513-556-0310","website":"http://www.uc.edu/food/","email":"mick_macks@uc.edu"},</v>
      </c>
    </row>
    <row r="25" spans="1:53" x14ac:dyDescent="0.25">
      <c r="A25" t="s">
        <v>136</v>
      </c>
      <c r="B25" t="s">
        <v>137</v>
      </c>
      <c r="C25" t="s">
        <v>138</v>
      </c>
      <c r="D25">
        <v>574</v>
      </c>
      <c r="E25" t="s">
        <v>139</v>
      </c>
      <c r="F25" t="s">
        <v>140</v>
      </c>
      <c r="G25" t="s">
        <v>141</v>
      </c>
      <c r="H25" t="s">
        <v>142</v>
      </c>
      <c r="I25" t="s">
        <v>143</v>
      </c>
      <c r="K25" t="s">
        <v>5264</v>
      </c>
      <c r="M25">
        <f t="shared" si="0"/>
        <v>0</v>
      </c>
      <c r="N25" t="str">
        <f t="shared" si="10"/>
        <v>Henry R. Winkler Center for the History of the Health Professions</v>
      </c>
      <c r="P25" t="s">
        <v>5264</v>
      </c>
      <c r="Q25" t="str">
        <f t="shared" si="11"/>
        <v>513-558-5120</v>
      </c>
      <c r="S25" s="3">
        <f t="shared" si="12"/>
        <v>574</v>
      </c>
      <c r="T25" t="b">
        <f t="shared" si="13"/>
        <v>1</v>
      </c>
      <c r="V25" s="3" t="str">
        <f t="shared" si="14"/>
        <v>E005H</v>
      </c>
      <c r="W25" t="b">
        <f t="shared" si="1"/>
        <v>1</v>
      </c>
      <c r="Y25" t="str">
        <f t="shared" si="15"/>
        <v>MSB</v>
      </c>
      <c r="Z25" t="b">
        <f t="shared" si="2"/>
        <v>1</v>
      </c>
      <c r="AB25" t="b">
        <f t="shared" si="16"/>
        <v>1</v>
      </c>
      <c r="AD25" t="str">
        <f t="shared" si="17"/>
        <v>513-558-2199</v>
      </c>
      <c r="AE25" t="b">
        <f t="shared" si="3"/>
        <v>1</v>
      </c>
      <c r="AG25" t="str">
        <f t="shared" si="18"/>
        <v>http://www.libraries.uc.edu/winkler-center</v>
      </c>
      <c r="AH25" t="b">
        <f t="shared" si="4"/>
        <v>1</v>
      </c>
      <c r="AJ25" t="str">
        <f t="shared" si="19"/>
        <v>chhp@uc.edu</v>
      </c>
      <c r="AK25" t="b">
        <f t="shared" si="5"/>
        <v>1</v>
      </c>
      <c r="AM25" s="4" t="str">
        <f t="shared" si="30"/>
        <v>"name":"Henry R. Winkler Center for the History of the Health Professions"</v>
      </c>
      <c r="AN25" s="5" t="str">
        <f t="shared" si="20"/>
        <v>,"phone":"513-558-5120"</v>
      </c>
      <c r="AO25" s="5" t="str">
        <f t="shared" si="21"/>
        <v>,"location":{</v>
      </c>
      <c r="AP25" s="5" t="str">
        <f t="shared" si="22"/>
        <v>"ML":"574"</v>
      </c>
      <c r="AQ25" s="5" t="str">
        <f t="shared" si="7"/>
        <v>,"RM":"E005H"</v>
      </c>
      <c r="AR25" s="5" t="str">
        <f t="shared" si="23"/>
        <v>,"building":"MSB"</v>
      </c>
      <c r="AS25" s="5" t="str">
        <f t="shared" si="32"/>
        <v>}</v>
      </c>
      <c r="AT25" s="5" t="str">
        <f t="shared" si="24"/>
        <v>,"fax":"513-558-2199"</v>
      </c>
      <c r="AU25" s="5" t="str">
        <f t="shared" si="25"/>
        <v>,"website":"http://www.libraries.uc.edu/winkler-center"</v>
      </c>
      <c r="AV25" s="10" t="str">
        <f t="shared" si="26"/>
        <v>,"email":"chhp@uc.edu"</v>
      </c>
      <c r="AW25" s="6" t="str">
        <f t="shared" si="27"/>
        <v>{"name":"Henry R. Winkler Center for the History of the Health Professions","phone":"513-558-5120","location":{"ML":"574","RM":"E005H","building":"MSB"},"fax":"513-558-2199","website":"http://www.libraries.uc.edu/winkler-center","email":"chhp@uc.edu"}</v>
      </c>
      <c r="AX25" t="str">
        <f t="shared" si="28"/>
        <v>db.directory.insert({"name":"Henry R. Winkler Center for the History of the Health Professions","phone":"513-558-5120","location":{"ML":"574","RM":"E005H","building":"MSB"},"fax":"513-558-2199","website":"http://www.libraries.uc.edu/winkler-center","email":"chhp@uc.edu"})</v>
      </c>
      <c r="AY25">
        <f t="shared" si="31"/>
        <v>22</v>
      </c>
      <c r="AZ25" t="str">
        <f t="shared" si="29"/>
        <v>22 - Henry R. Winkler Center for the History of the Health Professions</v>
      </c>
      <c r="BA25" t="str">
        <f t="shared" si="9"/>
        <v>{"name":"Henry R. Winkler Center for the History of the Health Professions","phone":"513-558-5120","location":{"ML":"574","RM":"E005H","building":"MSB"},"fax":"513-558-2199","website":"http://www.libraries.uc.edu/winkler-center","email":"chhp@uc.edu"},</v>
      </c>
    </row>
    <row r="26" spans="1:53" x14ac:dyDescent="0.25">
      <c r="A26" t="s">
        <v>144</v>
      </c>
      <c r="B26" t="s">
        <v>145</v>
      </c>
      <c r="C26" t="s">
        <v>146</v>
      </c>
      <c r="D26">
        <v>222</v>
      </c>
      <c r="H26" t="s">
        <v>147</v>
      </c>
      <c r="K26" t="s">
        <v>5264</v>
      </c>
      <c r="M26">
        <f t="shared" si="0"/>
        <v>0</v>
      </c>
      <c r="N26" t="str">
        <f t="shared" si="10"/>
        <v>Woman's Club of the University of Cincinnati</v>
      </c>
      <c r="P26" t="s">
        <v>5264</v>
      </c>
      <c r="Q26" t="str">
        <f t="shared" si="11"/>
        <v>513-558-2038</v>
      </c>
      <c r="S26" s="3">
        <f t="shared" si="12"/>
        <v>222</v>
      </c>
      <c r="T26" t="b">
        <f t="shared" si="13"/>
        <v>1</v>
      </c>
      <c r="V26" s="3">
        <f t="shared" si="14"/>
        <v>0</v>
      </c>
      <c r="W26" t="b">
        <f t="shared" si="1"/>
        <v>0</v>
      </c>
      <c r="Y26">
        <f t="shared" si="15"/>
        <v>0</v>
      </c>
      <c r="Z26" t="b">
        <f t="shared" si="2"/>
        <v>0</v>
      </c>
      <c r="AB26" t="b">
        <f t="shared" si="16"/>
        <v>1</v>
      </c>
      <c r="AD26">
        <f t="shared" si="17"/>
        <v>0</v>
      </c>
      <c r="AE26" t="b">
        <f t="shared" si="3"/>
        <v>0</v>
      </c>
      <c r="AG26" t="str">
        <f t="shared" si="18"/>
        <v>http://www.uc.edu/womansclub.html</v>
      </c>
      <c r="AH26" t="b">
        <f t="shared" si="4"/>
        <v>1</v>
      </c>
      <c r="AJ26">
        <f t="shared" si="19"/>
        <v>0</v>
      </c>
      <c r="AK26" t="b">
        <f t="shared" si="5"/>
        <v>0</v>
      </c>
      <c r="AM26" s="4" t="str">
        <f t="shared" si="30"/>
        <v>"name":"Woman's Club of the University of Cincinnati"</v>
      </c>
      <c r="AN26" s="5" t="str">
        <f t="shared" si="20"/>
        <v>,"phone":"513-558-2038"</v>
      </c>
      <c r="AO26" s="5" t="str">
        <f t="shared" si="21"/>
        <v>,"location":{</v>
      </c>
      <c r="AP26" s="5" t="str">
        <f t="shared" si="22"/>
        <v>"ML":"222"</v>
      </c>
      <c r="AQ26" s="5" t="str">
        <f t="shared" si="7"/>
        <v/>
      </c>
      <c r="AR26" s="5" t="str">
        <f t="shared" si="23"/>
        <v/>
      </c>
      <c r="AS26" s="5" t="str">
        <f t="shared" si="32"/>
        <v>}</v>
      </c>
      <c r="AT26" s="5" t="str">
        <f t="shared" si="24"/>
        <v/>
      </c>
      <c r="AU26" s="5" t="str">
        <f t="shared" si="25"/>
        <v>,"website":"http://www.uc.edu/womansclub.html"</v>
      </c>
      <c r="AV26" s="10" t="str">
        <f t="shared" si="26"/>
        <v/>
      </c>
      <c r="AW26" s="6" t="str">
        <f t="shared" si="27"/>
        <v>{"name":"Woman's Club of the University of Cincinnati","phone":"513-558-2038","location":{"ML":"222"},"website":"http://www.uc.edu/womansclub.html"}</v>
      </c>
      <c r="AX26" t="str">
        <f t="shared" si="28"/>
        <v>db.directory.insert({"name":"Woman's Club of the University of Cincinnati","phone":"513-558-2038","location":{"ML":"222"},"website":"http://www.uc.edu/womansclub.html"})</v>
      </c>
      <c r="AY26">
        <f t="shared" si="31"/>
        <v>23</v>
      </c>
      <c r="AZ26" t="str">
        <f t="shared" si="29"/>
        <v>23 - Woman's Club of the University of Cincinnati</v>
      </c>
      <c r="BA26" t="str">
        <f t="shared" si="9"/>
        <v>{"name":"Woman's Club of the University of Cincinnati","phone":"513-558-2038","location":{"ML":"222"},"website":"http://www.uc.edu/womansclub.html"},</v>
      </c>
    </row>
    <row r="27" spans="1:53" x14ac:dyDescent="0.25">
      <c r="A27" t="s">
        <v>148</v>
      </c>
      <c r="B27" t="s">
        <v>149</v>
      </c>
      <c r="C27" t="s">
        <v>150</v>
      </c>
      <c r="H27" t="s">
        <v>151</v>
      </c>
      <c r="I27" t="s">
        <v>152</v>
      </c>
      <c r="K27" t="s">
        <v>5264</v>
      </c>
      <c r="M27">
        <f t="shared" si="0"/>
        <v>0</v>
      </c>
      <c r="N27" t="str">
        <f t="shared" si="10"/>
        <v>Women in Engineering and Applied Science Summer Camp (CEAS)</v>
      </c>
      <c r="P27" t="s">
        <v>5264</v>
      </c>
      <c r="Q27" t="str">
        <f t="shared" si="11"/>
        <v>513-556-5417</v>
      </c>
      <c r="S27" s="3">
        <f t="shared" si="12"/>
        <v>0</v>
      </c>
      <c r="T27" t="b">
        <f t="shared" si="13"/>
        <v>0</v>
      </c>
      <c r="V27" s="3">
        <f t="shared" si="14"/>
        <v>0</v>
      </c>
      <c r="W27" t="b">
        <f t="shared" si="1"/>
        <v>0</v>
      </c>
      <c r="Y27">
        <f t="shared" si="15"/>
        <v>0</v>
      </c>
      <c r="Z27" t="b">
        <f t="shared" si="2"/>
        <v>0</v>
      </c>
      <c r="AB27" t="b">
        <f t="shared" si="16"/>
        <v>0</v>
      </c>
      <c r="AD27">
        <f t="shared" si="17"/>
        <v>0</v>
      </c>
      <c r="AE27" t="b">
        <f t="shared" si="3"/>
        <v>0</v>
      </c>
      <c r="AG27" t="str">
        <f t="shared" si="18"/>
        <v>http://ceas.uc.edu/future_students/Activities/Summer_Camps.html</v>
      </c>
      <c r="AH27" t="b">
        <f t="shared" si="4"/>
        <v>1</v>
      </c>
      <c r="AJ27" t="str">
        <f t="shared" si="19"/>
        <v>ceas.ug@uc.edu</v>
      </c>
      <c r="AK27" t="b">
        <f t="shared" si="5"/>
        <v>1</v>
      </c>
      <c r="AM27" s="4" t="str">
        <f t="shared" si="30"/>
        <v>"name":"Women in Engineering and Applied Science Summer Camp (CEAS)"</v>
      </c>
      <c r="AN27" s="5" t="str">
        <f t="shared" si="20"/>
        <v>,"phone":"513-556-5417"</v>
      </c>
      <c r="AO27" s="5" t="str">
        <f t="shared" si="21"/>
        <v/>
      </c>
      <c r="AP27" s="5" t="str">
        <f t="shared" si="22"/>
        <v/>
      </c>
      <c r="AQ27" s="5" t="str">
        <f t="shared" si="7"/>
        <v>"RM":"0"</v>
      </c>
      <c r="AR27" s="5" t="str">
        <f t="shared" si="23"/>
        <v/>
      </c>
      <c r="AS27" s="5" t="str">
        <f t="shared" si="32"/>
        <v/>
      </c>
      <c r="AT27" s="5" t="str">
        <f t="shared" si="24"/>
        <v/>
      </c>
      <c r="AU27" s="5" t="str">
        <f t="shared" si="25"/>
        <v>,"website":"http://ceas.uc.edu/future_students/Activities/Summer_Camps.html"</v>
      </c>
      <c r="AV27" s="10" t="str">
        <f t="shared" si="26"/>
        <v>,"email":"ceas.ug@uc.edu"</v>
      </c>
      <c r="AW27" s="6" t="str">
        <f t="shared" si="27"/>
        <v>{"name":"Women in Engineering and Applied Science Summer Camp (CEAS)","phone":"513-556-5417""RM":"0","website":"http://ceas.uc.edu/future_students/Activities/Summer_Camps.html","email":"ceas.ug@uc.edu"}</v>
      </c>
      <c r="AX27" t="str">
        <f t="shared" si="28"/>
        <v>db.directory.insert({"name":"Women in Engineering and Applied Science Summer Camp (CEAS)","phone":"513-556-5417""RM":"0","website":"http://ceas.uc.edu/future_students/Activities/Summer_Camps.html","email":"ceas.ug@uc.edu"})</v>
      </c>
      <c r="AY27">
        <f t="shared" si="31"/>
        <v>24</v>
      </c>
      <c r="AZ27" t="str">
        <f t="shared" si="29"/>
        <v>24 - Women in Engineering and Applied Science Summer Camp (CEAS)</v>
      </c>
      <c r="BA27" t="str">
        <f t="shared" si="9"/>
        <v>{"name":"Women in Engineering and Applied Science Summer Camp (CEAS)","phone":"513-556-5417""RM":"0","website":"http://ceas.uc.edu/future_students/Activities/Summer_Camps.html","email":"ceas.ug@uc.edu"},</v>
      </c>
    </row>
    <row r="28" spans="1:53" x14ac:dyDescent="0.25">
      <c r="A28" t="s">
        <v>153</v>
      </c>
      <c r="B28" t="s">
        <v>154</v>
      </c>
      <c r="C28" t="s">
        <v>155</v>
      </c>
      <c r="D28">
        <v>179</v>
      </c>
      <c r="E28">
        <v>571</v>
      </c>
      <c r="F28" t="s">
        <v>110</v>
      </c>
      <c r="G28" t="s">
        <v>156</v>
      </c>
      <c r="H28" t="s">
        <v>157</v>
      </c>
      <c r="K28" t="s">
        <v>5264</v>
      </c>
      <c r="M28">
        <f t="shared" si="0"/>
        <v>0</v>
      </c>
      <c r="N28" t="str">
        <f t="shared" si="10"/>
        <v>UC Women's Center (Student Life)</v>
      </c>
      <c r="P28" t="s">
        <v>5264</v>
      </c>
      <c r="Q28" t="str">
        <f t="shared" si="11"/>
        <v>513-556-4401</v>
      </c>
      <c r="S28" s="3">
        <f t="shared" si="12"/>
        <v>179</v>
      </c>
      <c r="T28" t="b">
        <f t="shared" si="13"/>
        <v>1</v>
      </c>
      <c r="V28" s="3">
        <f t="shared" si="14"/>
        <v>571</v>
      </c>
      <c r="W28" t="b">
        <f t="shared" si="1"/>
        <v>1</v>
      </c>
      <c r="Y28" t="str">
        <f t="shared" si="15"/>
        <v>STEGER</v>
      </c>
      <c r="Z28" t="b">
        <f t="shared" si="2"/>
        <v>1</v>
      </c>
      <c r="AB28" t="b">
        <f t="shared" si="16"/>
        <v>1</v>
      </c>
      <c r="AD28" t="str">
        <f t="shared" si="17"/>
        <v>513-556-0686</v>
      </c>
      <c r="AE28" t="b">
        <f t="shared" si="3"/>
        <v>1</v>
      </c>
      <c r="AG28" t="str">
        <f t="shared" si="18"/>
        <v>http://www.uc.edu/ucwc/</v>
      </c>
      <c r="AH28" t="b">
        <f t="shared" si="4"/>
        <v>1</v>
      </c>
      <c r="AJ28">
        <f t="shared" si="19"/>
        <v>0</v>
      </c>
      <c r="AK28" t="b">
        <f t="shared" si="5"/>
        <v>0</v>
      </c>
      <c r="AM28" s="4" t="str">
        <f t="shared" si="30"/>
        <v>"name":"UC Women's Center (Student Life)"</v>
      </c>
      <c r="AN28" s="5" t="str">
        <f t="shared" si="20"/>
        <v>,"phone":"513-556-4401"</v>
      </c>
      <c r="AO28" s="5" t="str">
        <f t="shared" si="21"/>
        <v>,"location":{</v>
      </c>
      <c r="AP28" s="5" t="str">
        <f t="shared" si="22"/>
        <v>"ML":"179"</v>
      </c>
      <c r="AQ28" s="5" t="str">
        <f t="shared" si="7"/>
        <v>,"RM":"571"</v>
      </c>
      <c r="AR28" s="5" t="str">
        <f t="shared" si="23"/>
        <v>,"building":"STEGER"</v>
      </c>
      <c r="AS28" s="5" t="str">
        <f t="shared" si="32"/>
        <v>}</v>
      </c>
      <c r="AT28" s="5" t="str">
        <f t="shared" si="24"/>
        <v>,"fax":"513-556-0686"</v>
      </c>
      <c r="AU28" s="5" t="str">
        <f t="shared" si="25"/>
        <v>,"website":"http://www.uc.edu/ucwc/"</v>
      </c>
      <c r="AV28" s="10" t="str">
        <f t="shared" si="26"/>
        <v/>
      </c>
      <c r="AW28" s="6" t="str">
        <f t="shared" si="27"/>
        <v>{"name":"UC Women's Center (Student Life)","phone":"513-556-4401","location":{"ML":"179","RM":"571","building":"STEGER"},"fax":"513-556-0686","website":"http://www.uc.edu/ucwc/"}</v>
      </c>
      <c r="AX28" t="str">
        <f t="shared" si="28"/>
        <v>db.directory.insert({"name":"UC Women's Center (Student Life)","phone":"513-556-4401","location":{"ML":"179","RM":"571","building":"STEGER"},"fax":"513-556-0686","website":"http://www.uc.edu/ucwc/"})</v>
      </c>
      <c r="AY28">
        <f t="shared" si="31"/>
        <v>25</v>
      </c>
      <c r="AZ28" t="str">
        <f t="shared" si="29"/>
        <v>25 - UC Women's Center (Student Life)</v>
      </c>
      <c r="BA28" t="str">
        <f t="shared" si="9"/>
        <v>{"name":"UC Women's Center (Student Life)","phone":"513-556-4401","location":{"ML":"179","RM":"571","building":"STEGER"},"fax":"513-556-0686","website":"http://www.uc.edu/ucwc/"},</v>
      </c>
    </row>
    <row r="29" spans="1:53" x14ac:dyDescent="0.25">
      <c r="A29" t="s">
        <v>158</v>
      </c>
      <c r="B29" t="s">
        <v>159</v>
      </c>
      <c r="C29" t="s">
        <v>160</v>
      </c>
      <c r="D29">
        <v>559</v>
      </c>
      <c r="E29">
        <v>8600</v>
      </c>
      <c r="F29" t="s">
        <v>62</v>
      </c>
      <c r="K29" t="s">
        <v>5264</v>
      </c>
      <c r="M29">
        <f t="shared" si="0"/>
        <v>0</v>
      </c>
      <c r="N29" t="str">
        <f t="shared" si="10"/>
        <v>Women's Health Research Program (Psychiatry)(MED)</v>
      </c>
      <c r="P29" t="s">
        <v>5264</v>
      </c>
      <c r="Q29" t="str">
        <f t="shared" si="11"/>
        <v>513-558-7700</v>
      </c>
      <c r="S29" s="3">
        <f t="shared" si="12"/>
        <v>559</v>
      </c>
      <c r="T29" t="b">
        <f t="shared" si="13"/>
        <v>1</v>
      </c>
      <c r="V29" s="3">
        <f t="shared" si="14"/>
        <v>8600</v>
      </c>
      <c r="W29" t="b">
        <f t="shared" si="1"/>
        <v>1</v>
      </c>
      <c r="Y29" t="str">
        <f t="shared" si="15"/>
        <v>STETSON</v>
      </c>
      <c r="Z29" t="b">
        <f t="shared" si="2"/>
        <v>1</v>
      </c>
      <c r="AB29" t="b">
        <f t="shared" si="16"/>
        <v>1</v>
      </c>
      <c r="AD29">
        <f t="shared" si="17"/>
        <v>0</v>
      </c>
      <c r="AE29" t="b">
        <f t="shared" si="3"/>
        <v>0</v>
      </c>
      <c r="AG29">
        <f t="shared" si="18"/>
        <v>0</v>
      </c>
      <c r="AH29" t="b">
        <f t="shared" si="4"/>
        <v>0</v>
      </c>
      <c r="AJ29">
        <f t="shared" si="19"/>
        <v>0</v>
      </c>
      <c r="AK29" t="b">
        <f t="shared" si="5"/>
        <v>0</v>
      </c>
      <c r="AM29" s="4" t="str">
        <f t="shared" si="30"/>
        <v>"name":"Women's Health Research Program (Psychiatry)(MED)"</v>
      </c>
      <c r="AN29" s="5" t="str">
        <f t="shared" si="20"/>
        <v>,"phone":"513-558-7700"</v>
      </c>
      <c r="AO29" s="5" t="str">
        <f t="shared" si="21"/>
        <v>,"location":{</v>
      </c>
      <c r="AP29" s="5" t="str">
        <f t="shared" si="22"/>
        <v>"ML":"559"</v>
      </c>
      <c r="AQ29" s="5" t="str">
        <f t="shared" si="7"/>
        <v>,"RM":"8600"</v>
      </c>
      <c r="AR29" s="5" t="str">
        <f t="shared" si="23"/>
        <v>,"building":"STETSON"</v>
      </c>
      <c r="AS29" s="5" t="str">
        <f t="shared" si="32"/>
        <v>}</v>
      </c>
      <c r="AT29" s="5" t="str">
        <f t="shared" si="24"/>
        <v/>
      </c>
      <c r="AU29" s="5" t="str">
        <f t="shared" si="25"/>
        <v/>
      </c>
      <c r="AV29" s="10" t="str">
        <f t="shared" si="26"/>
        <v/>
      </c>
      <c r="AW29" s="6" t="str">
        <f t="shared" si="27"/>
        <v>{"name":"Women's Health Research Program (Psychiatry)(MED)","phone":"513-558-7700","location":{"ML":"559","RM":"8600","building":"STETSON"}}</v>
      </c>
      <c r="AX29" t="str">
        <f t="shared" si="28"/>
        <v>db.directory.insert({"name":"Women's Health Research Program (Psychiatry)(MED)","phone":"513-558-7700","location":{"ML":"559","RM":"8600","building":"STETSON"}})</v>
      </c>
      <c r="AY29">
        <f t="shared" si="31"/>
        <v>26</v>
      </c>
      <c r="AZ29" t="str">
        <f t="shared" si="29"/>
        <v>26 - Women's Health Research Program (Psychiatry)(MED)</v>
      </c>
      <c r="BA29" t="str">
        <f t="shared" si="9"/>
        <v>{"name":"Women's Health Research Program (Psychiatry)(MED)","phone":"513-558-7700","location":{"ML":"559","RM":"8600","building":"STETSON"}},</v>
      </c>
    </row>
    <row r="30" spans="1:53" x14ac:dyDescent="0.25">
      <c r="A30" t="s">
        <v>161</v>
      </c>
      <c r="B30" t="s">
        <v>5250</v>
      </c>
      <c r="C30" t="s">
        <v>163</v>
      </c>
      <c r="D30">
        <v>460</v>
      </c>
      <c r="E30">
        <v>4041</v>
      </c>
      <c r="F30" t="s">
        <v>164</v>
      </c>
      <c r="G30" t="s">
        <v>165</v>
      </c>
      <c r="H30" t="s">
        <v>166</v>
      </c>
      <c r="K30" t="s">
        <v>5264</v>
      </c>
      <c r="M30">
        <f t="shared" si="0"/>
        <v>0</v>
      </c>
      <c r="N30" t="str">
        <f t="shared" si="10"/>
        <v>Women's Health Holmes Clinic (UHS)</v>
      </c>
      <c r="P30" t="s">
        <v>5264</v>
      </c>
      <c r="Q30" t="str">
        <f t="shared" si="11"/>
        <v>513-584-4457</v>
      </c>
      <c r="S30" s="3">
        <f t="shared" si="12"/>
        <v>460</v>
      </c>
      <c r="T30" t="b">
        <f t="shared" si="13"/>
        <v>1</v>
      </c>
      <c r="V30" s="3">
        <f t="shared" si="14"/>
        <v>4041</v>
      </c>
      <c r="W30" t="b">
        <f t="shared" si="1"/>
        <v>1</v>
      </c>
      <c r="Y30" t="str">
        <f t="shared" si="15"/>
        <v>UCMC-HOLMES</v>
      </c>
      <c r="Z30" t="b">
        <f t="shared" si="2"/>
        <v>1</v>
      </c>
      <c r="AB30" t="b">
        <f t="shared" si="16"/>
        <v>1</v>
      </c>
      <c r="AD30" t="str">
        <f t="shared" si="17"/>
        <v>513-584-2222</v>
      </c>
      <c r="AE30" t="b">
        <f t="shared" si="3"/>
        <v>1</v>
      </c>
      <c r="AG30" t="str">
        <f t="shared" si="18"/>
        <v>http://www.uc.edu/uhs/clinics/services/womans_health_services.html</v>
      </c>
      <c r="AH30" t="b">
        <f t="shared" si="4"/>
        <v>1</v>
      </c>
      <c r="AJ30">
        <f t="shared" si="19"/>
        <v>0</v>
      </c>
      <c r="AK30" t="b">
        <f t="shared" si="5"/>
        <v>0</v>
      </c>
      <c r="AM30" s="4" t="str">
        <f t="shared" si="30"/>
        <v>"name":"Women's Health Holmes Clinic (UHS)"</v>
      </c>
      <c r="AN30" s="5" t="str">
        <f t="shared" si="20"/>
        <v>,"phone":"513-584-4457"</v>
      </c>
      <c r="AO30" s="5" t="str">
        <f t="shared" si="21"/>
        <v>,"location":{</v>
      </c>
      <c r="AP30" s="5" t="str">
        <f t="shared" si="22"/>
        <v>"ML":"460"</v>
      </c>
      <c r="AQ30" s="5" t="str">
        <f t="shared" si="7"/>
        <v>,"RM":"4041"</v>
      </c>
      <c r="AR30" s="5" t="str">
        <f t="shared" si="23"/>
        <v>,"building":"UCMC-HOLMES"</v>
      </c>
      <c r="AS30" s="5" t="str">
        <f t="shared" si="32"/>
        <v>}</v>
      </c>
      <c r="AT30" s="5" t="str">
        <f t="shared" si="24"/>
        <v>,"fax":"513-584-2222"</v>
      </c>
      <c r="AU30" s="5" t="str">
        <f t="shared" si="25"/>
        <v>,"website":"http://www.uc.edu/uhs/clinics/services/womans_health_services.html"</v>
      </c>
      <c r="AV30" s="10" t="str">
        <f t="shared" si="26"/>
        <v/>
      </c>
      <c r="AW30" s="6" t="str">
        <f t="shared" si="27"/>
        <v>{"name":"Women's Health Holmes Clinic (UHS)","phone":"513-584-4457","location":{"ML":"460","RM":"4041","building":"UCMC-HOLMES"},"fax":"513-584-2222","website":"http://www.uc.edu/uhs/clinics/services/womans_health_services.html"}</v>
      </c>
      <c r="AX30" t="str">
        <f t="shared" si="28"/>
        <v>db.directory.insert({"name":"Women's Health Holmes Clinic (UHS)","phone":"513-584-4457","location":{"ML":"460","RM":"4041","building":"UCMC-HOLMES"},"fax":"513-584-2222","website":"http://www.uc.edu/uhs/clinics/services/womans_health_services.html"})</v>
      </c>
      <c r="AY30">
        <f t="shared" si="31"/>
        <v>27</v>
      </c>
      <c r="AZ30" t="str">
        <f t="shared" si="29"/>
        <v>27 - Women's Health Holmes Clinic (UHS)</v>
      </c>
      <c r="BA30" t="str">
        <f t="shared" si="9"/>
        <v>{"name":"Women's Health Holmes Clinic (UHS)","phone":"513-584-4457","location":{"ML":"460","RM":"4041","building":"UCMC-HOLMES"},"fax":"513-584-2222","website":"http://www.uc.edu/uhs/clinics/services/womans_health_services.html"},</v>
      </c>
    </row>
    <row r="31" spans="1:53" x14ac:dyDescent="0.25">
      <c r="A31" t="s">
        <v>167</v>
      </c>
      <c r="B31" t="s">
        <v>5251</v>
      </c>
      <c r="C31" t="s">
        <v>48</v>
      </c>
      <c r="D31">
        <v>10</v>
      </c>
      <c r="E31">
        <v>335</v>
      </c>
      <c r="F31" t="s">
        <v>50</v>
      </c>
      <c r="G31" t="s">
        <v>51</v>
      </c>
      <c r="H31" t="s">
        <v>166</v>
      </c>
      <c r="K31" t="s">
        <v>5264</v>
      </c>
      <c r="M31">
        <f t="shared" si="0"/>
        <v>0</v>
      </c>
      <c r="N31" t="str">
        <f t="shared" si="10"/>
        <v>Women's Health Lindner Clinic (UHS)</v>
      </c>
      <c r="P31" t="s">
        <v>5264</v>
      </c>
      <c r="Q31" t="str">
        <f t="shared" si="11"/>
        <v>513-556-2564</v>
      </c>
      <c r="S31" s="3">
        <f t="shared" si="12"/>
        <v>10</v>
      </c>
      <c r="T31" t="b">
        <f t="shared" si="13"/>
        <v>1</v>
      </c>
      <c r="V31" s="3">
        <f t="shared" si="14"/>
        <v>335</v>
      </c>
      <c r="W31" t="b">
        <f t="shared" si="1"/>
        <v>1</v>
      </c>
      <c r="Y31" t="str">
        <f t="shared" si="15"/>
        <v>LNDNRCTR</v>
      </c>
      <c r="Z31" t="b">
        <f t="shared" si="2"/>
        <v>1</v>
      </c>
      <c r="AB31" t="b">
        <f t="shared" si="16"/>
        <v>1</v>
      </c>
      <c r="AD31" t="str">
        <f t="shared" si="17"/>
        <v>513-556-1337</v>
      </c>
      <c r="AE31" t="b">
        <f t="shared" si="3"/>
        <v>1</v>
      </c>
      <c r="AG31" t="str">
        <f t="shared" si="18"/>
        <v>http://www.uc.edu/uhs/clinics/services/womans_health_services.html</v>
      </c>
      <c r="AH31" t="b">
        <f t="shared" si="4"/>
        <v>1</v>
      </c>
      <c r="AJ31">
        <f t="shared" si="19"/>
        <v>0</v>
      </c>
      <c r="AK31" t="b">
        <f t="shared" si="5"/>
        <v>0</v>
      </c>
      <c r="AM31" s="4" t="str">
        <f t="shared" si="30"/>
        <v>"name":"Women's Health Lindner Clinic (UHS)"</v>
      </c>
      <c r="AN31" s="5" t="str">
        <f t="shared" si="20"/>
        <v>,"phone":"513-556-2564"</v>
      </c>
      <c r="AO31" s="5" t="str">
        <f t="shared" si="21"/>
        <v>,"location":{</v>
      </c>
      <c r="AP31" s="5" t="str">
        <f t="shared" si="22"/>
        <v>"ML":"10"</v>
      </c>
      <c r="AQ31" s="5" t="str">
        <f t="shared" si="7"/>
        <v>,"RM":"335"</v>
      </c>
      <c r="AR31" s="5" t="str">
        <f t="shared" si="23"/>
        <v>,"building":"LNDNRCTR"</v>
      </c>
      <c r="AS31" s="5" t="str">
        <f t="shared" si="32"/>
        <v>}</v>
      </c>
      <c r="AT31" s="5" t="str">
        <f t="shared" si="24"/>
        <v>,"fax":"513-556-1337"</v>
      </c>
      <c r="AU31" s="5" t="str">
        <f t="shared" si="25"/>
        <v>,"website":"http://www.uc.edu/uhs/clinics/services/womans_health_services.html"</v>
      </c>
      <c r="AV31" s="10" t="str">
        <f t="shared" si="26"/>
        <v/>
      </c>
      <c r="AW31" s="6" t="str">
        <f t="shared" si="27"/>
        <v>{"name":"Women's Health Lindner Clinic (UHS)","phone":"513-556-2564","location":{"ML":"10","RM":"335","building":"LNDNRCTR"},"fax":"513-556-1337","website":"http://www.uc.edu/uhs/clinics/services/womans_health_services.html"}</v>
      </c>
      <c r="AX31" t="str">
        <f t="shared" si="28"/>
        <v>db.directory.insert({"name":"Women's Health Lindner Clinic (UHS)","phone":"513-556-2564","location":{"ML":"10","RM":"335","building":"LNDNRCTR"},"fax":"513-556-1337","website":"http://www.uc.edu/uhs/clinics/services/womans_health_services.html"})</v>
      </c>
      <c r="AY31">
        <f t="shared" si="31"/>
        <v>28</v>
      </c>
      <c r="AZ31" t="str">
        <f t="shared" si="29"/>
        <v>28 - Women's Health Lindner Clinic (UHS)</v>
      </c>
      <c r="BA31" t="str">
        <f t="shared" si="9"/>
        <v>{"name":"Women's Health Lindner Clinic (UHS)","phone":"513-556-2564","location":{"ML":"10","RM":"335","building":"LNDNRCTR"},"fax":"513-556-1337","website":"http://www.uc.edu/uhs/clinics/services/womans_health_services.html"},</v>
      </c>
    </row>
    <row r="32" spans="1:53" x14ac:dyDescent="0.25">
      <c r="A32" t="s">
        <v>169</v>
      </c>
      <c r="B32" t="s">
        <v>170</v>
      </c>
      <c r="C32" t="s">
        <v>171</v>
      </c>
      <c r="D32">
        <v>164</v>
      </c>
      <c r="E32">
        <v>3410</v>
      </c>
      <c r="F32" t="s">
        <v>115</v>
      </c>
      <c r="G32" t="s">
        <v>116</v>
      </c>
      <c r="H32" t="s">
        <v>117</v>
      </c>
      <c r="K32" t="s">
        <v>5264</v>
      </c>
      <c r="M32">
        <f t="shared" si="0"/>
        <v>0</v>
      </c>
      <c r="N32" t="str">
        <f t="shared" si="10"/>
        <v>Friends of Women's Studies (A&amp;S)</v>
      </c>
      <c r="P32" t="s">
        <v>5264</v>
      </c>
      <c r="Q32" t="str">
        <f t="shared" si="11"/>
        <v>513-556-6653</v>
      </c>
      <c r="S32" s="3">
        <f t="shared" si="12"/>
        <v>164</v>
      </c>
      <c r="T32" t="b">
        <f t="shared" si="13"/>
        <v>1</v>
      </c>
      <c r="V32" s="3">
        <f t="shared" si="14"/>
        <v>3410</v>
      </c>
      <c r="W32" t="b">
        <f t="shared" si="1"/>
        <v>1</v>
      </c>
      <c r="Y32" t="str">
        <f t="shared" si="15"/>
        <v>FRENCH-WEST</v>
      </c>
      <c r="Z32" t="b">
        <f t="shared" si="2"/>
        <v>1</v>
      </c>
      <c r="AB32" t="b">
        <f t="shared" si="16"/>
        <v>1</v>
      </c>
      <c r="AD32" t="str">
        <f t="shared" si="17"/>
        <v>513-556-6771</v>
      </c>
      <c r="AE32" t="b">
        <f t="shared" si="3"/>
        <v>1</v>
      </c>
      <c r="AG32" t="str">
        <f t="shared" si="18"/>
        <v>http://www.artsci.uc.edu/departments/wgss/about.html</v>
      </c>
      <c r="AH32" t="b">
        <f t="shared" si="4"/>
        <v>1</v>
      </c>
      <c r="AJ32">
        <f t="shared" si="19"/>
        <v>0</v>
      </c>
      <c r="AK32" t="b">
        <f t="shared" si="5"/>
        <v>0</v>
      </c>
      <c r="AM32" s="4" t="str">
        <f t="shared" si="30"/>
        <v>"name":"Friends of Women's Studies (A&amp;S)"</v>
      </c>
      <c r="AN32" s="5" t="str">
        <f t="shared" si="20"/>
        <v>,"phone":"513-556-6653"</v>
      </c>
      <c r="AO32" s="5" t="str">
        <f t="shared" si="21"/>
        <v>,"location":{</v>
      </c>
      <c r="AP32" s="5" t="str">
        <f t="shared" si="22"/>
        <v>"ML":"164"</v>
      </c>
      <c r="AQ32" s="5" t="str">
        <f t="shared" si="7"/>
        <v>,"RM":"3410"</v>
      </c>
      <c r="AR32" s="5" t="str">
        <f t="shared" si="23"/>
        <v>,"building":"FRENCH-WEST"</v>
      </c>
      <c r="AS32" s="5" t="str">
        <f t="shared" si="32"/>
        <v>}</v>
      </c>
      <c r="AT32" s="5" t="str">
        <f t="shared" si="24"/>
        <v>,"fax":"513-556-6771"</v>
      </c>
      <c r="AU32" s="5" t="str">
        <f t="shared" si="25"/>
        <v>,"website":"http://www.artsci.uc.edu/departments/wgss/about.html"</v>
      </c>
      <c r="AV32" s="10" t="str">
        <f t="shared" si="26"/>
        <v/>
      </c>
      <c r="AW32" s="6" t="str">
        <f t="shared" si="27"/>
        <v>{"name":"Friends of Women's Studies (A&amp;S)","phone":"513-556-6653","location":{"ML":"164","RM":"3410","building":"FRENCH-WEST"},"fax":"513-556-6771","website":"http://www.artsci.uc.edu/departments/wgss/about.html"}</v>
      </c>
      <c r="AX32" t="str">
        <f t="shared" si="28"/>
        <v>db.directory.insert({"name":"Friends of Women's Studies (A&amp;S)","phone":"513-556-6653","location":{"ML":"164","RM":"3410","building":"FRENCH-WEST"},"fax":"513-556-6771","website":"http://www.artsci.uc.edu/departments/wgss/about.html"})</v>
      </c>
      <c r="AY32">
        <f t="shared" si="31"/>
        <v>29</v>
      </c>
      <c r="AZ32" t="str">
        <f t="shared" si="29"/>
        <v>29 - Friends of Women's Studies (A&amp;S)</v>
      </c>
      <c r="BA32" t="str">
        <f t="shared" si="9"/>
        <v>{"name":"Friends of Women's Studies (A&amp;S)","phone":"513-556-6653","location":{"ML":"164","RM":"3410","building":"FRENCH-WEST"},"fax":"513-556-6771","website":"http://www.artsci.uc.edu/departments/wgss/about.html"},</v>
      </c>
    </row>
    <row r="33" spans="1:53" x14ac:dyDescent="0.25">
      <c r="A33" t="s">
        <v>172</v>
      </c>
      <c r="B33" t="s">
        <v>173</v>
      </c>
      <c r="C33" t="s">
        <v>174</v>
      </c>
      <c r="D33">
        <v>16</v>
      </c>
      <c r="E33" t="s">
        <v>49</v>
      </c>
      <c r="F33" t="s">
        <v>175</v>
      </c>
      <c r="G33" t="s">
        <v>176</v>
      </c>
      <c r="H33" t="s">
        <v>177</v>
      </c>
      <c r="K33" t="s">
        <v>5264</v>
      </c>
      <c r="M33">
        <f t="shared" si="0"/>
        <v>0</v>
      </c>
      <c r="N33" t="str">
        <f t="shared" si="10"/>
        <v>Wood Shop (DAAP)</v>
      </c>
      <c r="P33" t="s">
        <v>5264</v>
      </c>
      <c r="Q33" t="str">
        <f t="shared" si="11"/>
        <v>513-556-1207</v>
      </c>
      <c r="S33" s="3">
        <f t="shared" si="12"/>
        <v>16</v>
      </c>
      <c r="T33" t="b">
        <f t="shared" si="13"/>
        <v>1</v>
      </c>
      <c r="V33" s="3" t="str">
        <f t="shared" si="14"/>
        <v>3rdFl</v>
      </c>
      <c r="W33" t="b">
        <f t="shared" si="1"/>
        <v>1</v>
      </c>
      <c r="Y33" t="str">
        <f t="shared" si="15"/>
        <v>WOLFSON</v>
      </c>
      <c r="Z33" t="b">
        <f t="shared" si="2"/>
        <v>1</v>
      </c>
      <c r="AB33" t="b">
        <f t="shared" si="16"/>
        <v>1</v>
      </c>
      <c r="AD33" t="str">
        <f t="shared" si="17"/>
        <v>513-556-3288</v>
      </c>
      <c r="AE33" t="b">
        <f t="shared" si="3"/>
        <v>1</v>
      </c>
      <c r="AG33" t="str">
        <f t="shared" si="18"/>
        <v>http://daap.uc.edu/about/facilities/shop.html</v>
      </c>
      <c r="AH33" t="b">
        <f t="shared" si="4"/>
        <v>1</v>
      </c>
      <c r="AJ33">
        <f t="shared" si="19"/>
        <v>0</v>
      </c>
      <c r="AK33" t="b">
        <f t="shared" si="5"/>
        <v>0</v>
      </c>
      <c r="AM33" s="4" t="str">
        <f t="shared" si="30"/>
        <v>"name":"Wood Shop (DAAP)"</v>
      </c>
      <c r="AN33" s="5" t="str">
        <f t="shared" si="20"/>
        <v>,"phone":"513-556-1207"</v>
      </c>
      <c r="AO33" s="5" t="str">
        <f t="shared" si="21"/>
        <v>,"location":{</v>
      </c>
      <c r="AP33" s="5" t="str">
        <f t="shared" si="22"/>
        <v>"ML":"16"</v>
      </c>
      <c r="AQ33" s="5" t="str">
        <f t="shared" si="7"/>
        <v>,"RM":"3rdFl"</v>
      </c>
      <c r="AR33" s="5" t="str">
        <f t="shared" si="23"/>
        <v>,"building":"WOLFSON"</v>
      </c>
      <c r="AS33" s="5" t="str">
        <f t="shared" si="32"/>
        <v>}</v>
      </c>
      <c r="AT33" s="5" t="str">
        <f t="shared" si="24"/>
        <v>,"fax":"513-556-3288"</v>
      </c>
      <c r="AU33" s="5" t="str">
        <f t="shared" si="25"/>
        <v>,"website":"http://daap.uc.edu/about/facilities/shop.html"</v>
      </c>
      <c r="AV33" s="10" t="str">
        <f t="shared" si="26"/>
        <v/>
      </c>
      <c r="AW33" s="6" t="str">
        <f t="shared" si="27"/>
        <v>{"name":"Wood Shop (DAAP)","phone":"513-556-1207","location":{"ML":"16","RM":"3rdFl","building":"WOLFSON"},"fax":"513-556-3288","website":"http://daap.uc.edu/about/facilities/shop.html"}</v>
      </c>
      <c r="AX33" t="str">
        <f t="shared" si="28"/>
        <v>db.directory.insert({"name":"Wood Shop (DAAP)","phone":"513-556-1207","location":{"ML":"16","RM":"3rdFl","building":"WOLFSON"},"fax":"513-556-3288","website":"http://daap.uc.edu/about/facilities/shop.html"})</v>
      </c>
      <c r="AY33">
        <f t="shared" si="31"/>
        <v>30</v>
      </c>
      <c r="AZ33" t="str">
        <f t="shared" si="29"/>
        <v>30 - Wood Shop (DAAP)</v>
      </c>
      <c r="BA33" t="str">
        <f t="shared" si="9"/>
        <v>{"name":"Wood Shop (DAAP)","phone":"513-556-1207","location":{"ML":"16","RM":"3rdFl","building":"WOLFSON"},"fax":"513-556-3288","website":"http://daap.uc.edu/about/facilities/shop.html"},</v>
      </c>
    </row>
    <row r="34" spans="1:53" x14ac:dyDescent="0.25">
      <c r="A34" t="s">
        <v>178</v>
      </c>
      <c r="B34" t="s">
        <v>179</v>
      </c>
      <c r="C34" t="s">
        <v>180</v>
      </c>
      <c r="D34">
        <v>3</v>
      </c>
      <c r="E34">
        <v>366</v>
      </c>
      <c r="F34" t="s">
        <v>181</v>
      </c>
      <c r="G34" t="s">
        <v>182</v>
      </c>
      <c r="H34" t="s">
        <v>183</v>
      </c>
      <c r="K34" t="s">
        <v>5264</v>
      </c>
      <c r="M34">
        <f t="shared" si="0"/>
        <v>0</v>
      </c>
      <c r="N34" t="str">
        <f t="shared" si="10"/>
        <v>Woodwinds (CCM)</v>
      </c>
      <c r="P34" t="s">
        <v>5264</v>
      </c>
      <c r="Q34" t="str">
        <f t="shared" si="11"/>
        <v>513-556-9553</v>
      </c>
      <c r="S34" s="3">
        <f t="shared" si="12"/>
        <v>3</v>
      </c>
      <c r="T34" t="b">
        <f t="shared" si="13"/>
        <v>1</v>
      </c>
      <c r="V34" s="3">
        <f t="shared" si="14"/>
        <v>366</v>
      </c>
      <c r="W34" t="b">
        <f t="shared" si="1"/>
        <v>1</v>
      </c>
      <c r="Y34" t="str">
        <f t="shared" si="15"/>
        <v>MEMORIAL</v>
      </c>
      <c r="Z34" t="b">
        <f t="shared" si="2"/>
        <v>1</v>
      </c>
      <c r="AB34" t="b">
        <f t="shared" si="16"/>
        <v>1</v>
      </c>
      <c r="AD34" t="str">
        <f t="shared" si="17"/>
        <v>513-556-9641</v>
      </c>
      <c r="AE34" t="b">
        <f t="shared" si="3"/>
        <v>1</v>
      </c>
      <c r="AG34" t="str">
        <f t="shared" si="18"/>
        <v>http://ccm.uc.edu/music/woodwinds_brass_perc.html</v>
      </c>
      <c r="AH34" t="b">
        <f t="shared" si="4"/>
        <v>1</v>
      </c>
      <c r="AJ34">
        <f t="shared" si="19"/>
        <v>0</v>
      </c>
      <c r="AK34" t="b">
        <f t="shared" si="5"/>
        <v>0</v>
      </c>
      <c r="AM34" s="4" t="str">
        <f t="shared" si="30"/>
        <v>"name":"Woodwinds (CCM)"</v>
      </c>
      <c r="AN34" s="5" t="str">
        <f t="shared" si="20"/>
        <v>,"phone":"513-556-9553"</v>
      </c>
      <c r="AO34" s="5" t="str">
        <f t="shared" si="21"/>
        <v>,"location":{</v>
      </c>
      <c r="AP34" s="5" t="str">
        <f t="shared" si="22"/>
        <v>"ML":"3"</v>
      </c>
      <c r="AQ34" s="5" t="str">
        <f t="shared" si="7"/>
        <v>,"RM":"366"</v>
      </c>
      <c r="AR34" s="5" t="str">
        <f t="shared" si="23"/>
        <v>,"building":"MEMORIAL"</v>
      </c>
      <c r="AS34" s="5" t="str">
        <f t="shared" si="32"/>
        <v>}</v>
      </c>
      <c r="AT34" s="5" t="str">
        <f t="shared" si="24"/>
        <v>,"fax":"513-556-9641"</v>
      </c>
      <c r="AU34" s="5" t="str">
        <f t="shared" si="25"/>
        <v>,"website":"http://ccm.uc.edu/music/woodwinds_brass_perc.html"</v>
      </c>
      <c r="AV34" s="10" t="str">
        <f t="shared" si="26"/>
        <v/>
      </c>
      <c r="AW34" s="6" t="str">
        <f t="shared" si="27"/>
        <v>{"name":"Woodwinds (CCM)","phone":"513-556-9553","location":{"ML":"3","RM":"366","building":"MEMORIAL"},"fax":"513-556-9641","website":"http://ccm.uc.edu/music/woodwinds_brass_perc.html"}</v>
      </c>
      <c r="AX34" t="str">
        <f t="shared" si="28"/>
        <v>db.directory.insert({"name":"Woodwinds (CCM)","phone":"513-556-9553","location":{"ML":"3","RM":"366","building":"MEMORIAL"},"fax":"513-556-9641","website":"http://ccm.uc.edu/music/woodwinds_brass_perc.html"})</v>
      </c>
      <c r="AY34">
        <f t="shared" si="31"/>
        <v>31</v>
      </c>
      <c r="AZ34" t="str">
        <f t="shared" si="29"/>
        <v>31 - Woodwinds (CCM)</v>
      </c>
      <c r="BA34" t="str">
        <f t="shared" si="9"/>
        <v>{"name":"Woodwinds (CCM)","phone":"513-556-9553","location":{"ML":"3","RM":"366","building":"MEMORIAL"},"fax":"513-556-9641","website":"http://ccm.uc.edu/music/woodwinds_brass_perc.html"},</v>
      </c>
    </row>
    <row r="35" spans="1:53" x14ac:dyDescent="0.25">
      <c r="A35" t="s">
        <v>184</v>
      </c>
      <c r="B35" t="s">
        <v>185</v>
      </c>
      <c r="C35" t="s">
        <v>186</v>
      </c>
      <c r="D35" t="s">
        <v>187</v>
      </c>
      <c r="I35" t="s">
        <v>188</v>
      </c>
      <c r="K35" t="s">
        <v>5264</v>
      </c>
      <c r="L35" t="b">
        <v>1</v>
      </c>
      <c r="M35">
        <f>IF(L35, 1,0)</f>
        <v>1</v>
      </c>
      <c r="N35" t="str">
        <f t="shared" si="10"/>
        <v>Work Control  After Hours</v>
      </c>
      <c r="O35" t="str">
        <f t="shared" ref="O35:O98" si="33">CONCATENATE(B35," ",C35)</f>
        <v>Work Control  After Hours</v>
      </c>
      <c r="P35" t="s">
        <v>5264</v>
      </c>
      <c r="Q35" t="str">
        <f t="shared" si="11"/>
        <v>513-556-1111</v>
      </c>
      <c r="S35" s="3">
        <f t="shared" si="12"/>
        <v>0</v>
      </c>
      <c r="T35" t="b">
        <f t="shared" si="13"/>
        <v>0</v>
      </c>
      <c r="V35" s="3">
        <f t="shared" si="14"/>
        <v>0</v>
      </c>
      <c r="W35" t="b">
        <f t="shared" si="1"/>
        <v>0</v>
      </c>
      <c r="Y35">
        <f t="shared" si="15"/>
        <v>0</v>
      </c>
      <c r="Z35" t="b">
        <f t="shared" si="2"/>
        <v>0</v>
      </c>
      <c r="AB35" t="b">
        <f t="shared" si="16"/>
        <v>0</v>
      </c>
      <c r="AD35">
        <f t="shared" si="17"/>
        <v>0</v>
      </c>
      <c r="AE35" t="b">
        <f t="shared" si="3"/>
        <v>0</v>
      </c>
      <c r="AG35" t="str">
        <f t="shared" si="18"/>
        <v>http://www.uc.edu/af/facilities/services/maintenance.html</v>
      </c>
      <c r="AH35" t="b">
        <f t="shared" si="4"/>
        <v>1</v>
      </c>
      <c r="AJ35">
        <f t="shared" si="19"/>
        <v>0</v>
      </c>
      <c r="AK35" t="b">
        <f t="shared" si="5"/>
        <v>0</v>
      </c>
      <c r="AM35" s="4" t="str">
        <f t="shared" si="30"/>
        <v>"name":"Work Control After Hours"</v>
      </c>
      <c r="AN35" s="5" t="str">
        <f t="shared" si="20"/>
        <v>,"phone":"513-556-1111"</v>
      </c>
      <c r="AO35" s="5" t="str">
        <f t="shared" si="21"/>
        <v/>
      </c>
      <c r="AP35" s="5" t="str">
        <f t="shared" si="22"/>
        <v/>
      </c>
      <c r="AQ35" s="5" t="str">
        <f t="shared" si="7"/>
        <v>"RM":"0"</v>
      </c>
      <c r="AR35" s="5" t="str">
        <f t="shared" si="23"/>
        <v/>
      </c>
      <c r="AS35" s="5" t="str">
        <f t="shared" si="32"/>
        <v/>
      </c>
      <c r="AT35" s="5" t="str">
        <f t="shared" si="24"/>
        <v/>
      </c>
      <c r="AU35" s="5" t="str">
        <f t="shared" si="25"/>
        <v>,"website":"http://www.uc.edu/af/facilities/services/maintenance.html"</v>
      </c>
      <c r="AV35" s="10" t="str">
        <f t="shared" si="26"/>
        <v/>
      </c>
      <c r="AW35" s="6" t="str">
        <f t="shared" si="27"/>
        <v>{"name":"Work Control After Hours","phone":"513-556-1111""RM":"0","website":"http://www.uc.edu/af/facilities/services/maintenance.html"}</v>
      </c>
      <c r="AX35" t="str">
        <f t="shared" si="28"/>
        <v>db.directory.insert({"name":"Work Control After Hours","phone":"513-556-1111""RM":"0","website":"http://www.uc.edu/af/facilities/services/maintenance.html"})</v>
      </c>
      <c r="AY35">
        <f t="shared" si="31"/>
        <v>32</v>
      </c>
      <c r="AZ35" t="str">
        <f t="shared" si="29"/>
        <v>32 - Work Control  After Hours</v>
      </c>
      <c r="BA35" t="str">
        <f t="shared" si="9"/>
        <v>{"name":"Work Control After Hours","phone":"513-556-1111""RM":"0","website":"http://www.uc.edu/af/facilities/services/maintenance.html"},</v>
      </c>
    </row>
    <row r="36" spans="1:53" x14ac:dyDescent="0.25">
      <c r="A36" t="s">
        <v>189</v>
      </c>
      <c r="B36" t="s">
        <v>190</v>
      </c>
      <c r="C36" t="s">
        <v>191</v>
      </c>
      <c r="D36" t="s">
        <v>192</v>
      </c>
      <c r="E36">
        <v>114</v>
      </c>
      <c r="F36">
        <v>632</v>
      </c>
      <c r="G36" t="s">
        <v>193</v>
      </c>
      <c r="H36" t="s">
        <v>194</v>
      </c>
      <c r="I36" t="s">
        <v>188</v>
      </c>
      <c r="K36" t="s">
        <v>5264</v>
      </c>
      <c r="L36" t="b">
        <v>1</v>
      </c>
      <c r="M36">
        <f t="shared" ref="M36:M99" si="34">IF(L36, 1,0)</f>
        <v>1</v>
      </c>
      <c r="N36" t="str">
        <f t="shared" si="10"/>
        <v>Maintenance  Facilities Management</v>
      </c>
      <c r="O36" t="str">
        <f t="shared" si="33"/>
        <v>Maintenance  Facilities Management</v>
      </c>
      <c r="P36" t="s">
        <v>5264</v>
      </c>
      <c r="Q36" t="str">
        <f t="shared" si="11"/>
        <v>513-558-2500</v>
      </c>
      <c r="S36" s="3">
        <f t="shared" si="12"/>
        <v>114</v>
      </c>
      <c r="T36" t="b">
        <f t="shared" si="13"/>
        <v>1</v>
      </c>
      <c r="V36" s="3">
        <f t="shared" si="14"/>
        <v>632</v>
      </c>
      <c r="W36" t="b">
        <f t="shared" si="1"/>
        <v>1</v>
      </c>
      <c r="Y36" t="str">
        <f t="shared" si="15"/>
        <v>RIEVESCHL</v>
      </c>
      <c r="Z36" t="b">
        <f t="shared" si="2"/>
        <v>1</v>
      </c>
      <c r="AB36" t="b">
        <f t="shared" si="16"/>
        <v>1</v>
      </c>
      <c r="AD36" t="str">
        <f t="shared" si="17"/>
        <v>513-556-9661</v>
      </c>
      <c r="AE36" t="b">
        <f t="shared" si="3"/>
        <v>1</v>
      </c>
      <c r="AG36" t="str">
        <f t="shared" si="18"/>
        <v>http://www.uc.edu/af/facilities/services/maintenance.html</v>
      </c>
      <c r="AH36" t="b">
        <f t="shared" si="4"/>
        <v>1</v>
      </c>
      <c r="AJ36">
        <f t="shared" si="19"/>
        <v>0</v>
      </c>
      <c r="AK36" t="b">
        <f t="shared" si="5"/>
        <v>0</v>
      </c>
      <c r="AM36" s="4" t="str">
        <f t="shared" si="30"/>
        <v>"name":"Maintenance Facilities Management"</v>
      </c>
      <c r="AN36" s="5" t="str">
        <f t="shared" si="20"/>
        <v>,"phone":"513-558-2500"</v>
      </c>
      <c r="AO36" s="5" t="str">
        <f t="shared" si="21"/>
        <v>,"location":{</v>
      </c>
      <c r="AP36" s="5" t="str">
        <f t="shared" si="22"/>
        <v>"ML":"114"</v>
      </c>
      <c r="AQ36" s="5" t="str">
        <f t="shared" si="7"/>
        <v>,"RM":"632"</v>
      </c>
      <c r="AR36" s="5" t="str">
        <f t="shared" si="23"/>
        <v>,"building":"RIEVESCHL"</v>
      </c>
      <c r="AS36" s="5" t="str">
        <f t="shared" si="32"/>
        <v>}</v>
      </c>
      <c r="AT36" s="5" t="str">
        <f t="shared" si="24"/>
        <v>,"fax":"513-556-9661"</v>
      </c>
      <c r="AU36" s="5" t="str">
        <f t="shared" si="25"/>
        <v>,"website":"http://www.uc.edu/af/facilities/services/maintenance.html"</v>
      </c>
      <c r="AV36" s="10" t="str">
        <f t="shared" si="26"/>
        <v/>
      </c>
      <c r="AW36" s="6" t="str">
        <f t="shared" si="27"/>
        <v>{"name":"Maintenance Facilities Management","phone":"513-558-2500","location":{"ML":"114","RM":"632","building":"RIEVESCHL"},"fax":"513-556-9661","website":"http://www.uc.edu/af/facilities/services/maintenance.html"}</v>
      </c>
      <c r="AX36" t="str">
        <f t="shared" si="28"/>
        <v>db.directory.insert({"name":"Maintenance Facilities Management","phone":"513-558-2500","location":{"ML":"114","RM":"632","building":"RIEVESCHL"},"fax":"513-556-9661","website":"http://www.uc.edu/af/facilities/services/maintenance.html"})</v>
      </c>
      <c r="AY36">
        <f t="shared" si="31"/>
        <v>33</v>
      </c>
      <c r="AZ36" t="str">
        <f t="shared" si="29"/>
        <v>33 - Maintenance  Facilities Management</v>
      </c>
      <c r="BA36" t="str">
        <f t="shared" si="9"/>
        <v>{"name":"Maintenance Facilities Management","phone":"513-558-2500","location":{"ML":"114","RM":"632","building":"RIEVESCHL"},"fax":"513-556-9661","website":"http://www.uc.edu/af/facilities/services/maintenance.html"},</v>
      </c>
    </row>
    <row r="37" spans="1:53" x14ac:dyDescent="0.25">
      <c r="A37" t="s">
        <v>195</v>
      </c>
      <c r="B37" t="s">
        <v>196</v>
      </c>
      <c r="C37" t="s">
        <v>162</v>
      </c>
      <c r="D37" t="s">
        <v>163</v>
      </c>
      <c r="E37">
        <v>460</v>
      </c>
      <c r="F37">
        <v>4041</v>
      </c>
      <c r="G37" t="s">
        <v>164</v>
      </c>
      <c r="H37" t="s">
        <v>165</v>
      </c>
      <c r="I37" t="s">
        <v>197</v>
      </c>
      <c r="K37" t="s">
        <v>5264</v>
      </c>
      <c r="L37" t="b">
        <v>1</v>
      </c>
      <c r="M37">
        <f t="shared" si="34"/>
        <v>1</v>
      </c>
      <c r="N37" t="str">
        <f t="shared" si="10"/>
        <v>Work Related Injury  Holmes Clinic (UHS)</v>
      </c>
      <c r="O37" t="str">
        <f t="shared" si="33"/>
        <v>Work Related Injury  Holmes Clinic (UHS)</v>
      </c>
      <c r="P37" t="s">
        <v>5264</v>
      </c>
      <c r="Q37" t="str">
        <f t="shared" si="11"/>
        <v>513-584-4457</v>
      </c>
      <c r="S37" s="3">
        <f t="shared" si="12"/>
        <v>460</v>
      </c>
      <c r="T37" t="b">
        <f t="shared" si="13"/>
        <v>1</v>
      </c>
      <c r="V37" s="3">
        <f t="shared" si="14"/>
        <v>4041</v>
      </c>
      <c r="W37" t="b">
        <f t="shared" si="1"/>
        <v>1</v>
      </c>
      <c r="Y37" t="str">
        <f t="shared" si="15"/>
        <v>UCMC-HOLMES</v>
      </c>
      <c r="Z37" t="b">
        <f t="shared" si="2"/>
        <v>1</v>
      </c>
      <c r="AB37" t="b">
        <f t="shared" si="16"/>
        <v>1</v>
      </c>
      <c r="AD37" t="str">
        <f t="shared" si="17"/>
        <v>513-584-2222</v>
      </c>
      <c r="AE37" t="b">
        <f t="shared" si="3"/>
        <v>1</v>
      </c>
      <c r="AG37" t="str">
        <f t="shared" si="18"/>
        <v>http://www.uc.edu/uhs/clinics/work_related_injury.html</v>
      </c>
      <c r="AH37" t="b">
        <f t="shared" si="4"/>
        <v>1</v>
      </c>
      <c r="AJ37">
        <f t="shared" si="19"/>
        <v>0</v>
      </c>
      <c r="AK37" t="b">
        <f t="shared" si="5"/>
        <v>0</v>
      </c>
      <c r="AM37" s="4" t="str">
        <f t="shared" si="30"/>
        <v>"name":"Work Related Injury Holmes Clinic (UHS)"</v>
      </c>
      <c r="AN37" s="5" t="str">
        <f t="shared" si="20"/>
        <v>,"phone":"513-584-4457"</v>
      </c>
      <c r="AO37" s="5" t="str">
        <f t="shared" si="21"/>
        <v>,"location":{</v>
      </c>
      <c r="AP37" s="5" t="str">
        <f t="shared" si="22"/>
        <v>"ML":"460"</v>
      </c>
      <c r="AQ37" s="5" t="str">
        <f t="shared" si="7"/>
        <v>,"RM":"4041"</v>
      </c>
      <c r="AR37" s="5" t="str">
        <f t="shared" si="23"/>
        <v>,"building":"UCMC-HOLMES"</v>
      </c>
      <c r="AS37" s="5" t="str">
        <f t="shared" si="32"/>
        <v>}</v>
      </c>
      <c r="AT37" s="5" t="str">
        <f t="shared" si="24"/>
        <v>,"fax":"513-584-2222"</v>
      </c>
      <c r="AU37" s="5" t="str">
        <f t="shared" si="25"/>
        <v>,"website":"http://www.uc.edu/uhs/clinics/work_related_injury.html"</v>
      </c>
      <c r="AV37" s="10" t="str">
        <f t="shared" si="26"/>
        <v/>
      </c>
      <c r="AW37" s="6" t="str">
        <f t="shared" si="27"/>
        <v>{"name":"Work Related Injury Holmes Clinic (UHS)","phone":"513-584-4457","location":{"ML":"460","RM":"4041","building":"UCMC-HOLMES"},"fax":"513-584-2222","website":"http://www.uc.edu/uhs/clinics/work_related_injury.html"}</v>
      </c>
      <c r="AX37" t="str">
        <f t="shared" si="28"/>
        <v>db.directory.insert({"name":"Work Related Injury Holmes Clinic (UHS)","phone":"513-584-4457","location":{"ML":"460","RM":"4041","building":"UCMC-HOLMES"},"fax":"513-584-2222","website":"http://www.uc.edu/uhs/clinics/work_related_injury.html"})</v>
      </c>
      <c r="AY37">
        <f t="shared" si="31"/>
        <v>34</v>
      </c>
      <c r="AZ37" t="str">
        <f t="shared" si="29"/>
        <v>34 - Work Related Injury  Holmes Clinic (UHS)</v>
      </c>
      <c r="BA37" t="str">
        <f t="shared" si="9"/>
        <v>{"name":"Work Related Injury Holmes Clinic (UHS)","phone":"513-584-4457","location":{"ML":"460","RM":"4041","building":"UCMC-HOLMES"},"fax":"513-584-2222","website":"http://www.uc.edu/uhs/clinics/work_related_injury.html"},</v>
      </c>
    </row>
    <row r="38" spans="1:53" x14ac:dyDescent="0.25">
      <c r="A38" t="s">
        <v>198</v>
      </c>
      <c r="B38" t="s">
        <v>196</v>
      </c>
      <c r="C38" t="s">
        <v>168</v>
      </c>
      <c r="D38" t="s">
        <v>48</v>
      </c>
      <c r="E38">
        <v>10</v>
      </c>
      <c r="F38">
        <v>335</v>
      </c>
      <c r="G38" t="s">
        <v>50</v>
      </c>
      <c r="H38" t="s">
        <v>51</v>
      </c>
      <c r="I38" t="s">
        <v>197</v>
      </c>
      <c r="K38" t="s">
        <v>5264</v>
      </c>
      <c r="L38" t="b">
        <v>1</v>
      </c>
      <c r="M38">
        <f t="shared" si="34"/>
        <v>1</v>
      </c>
      <c r="N38" t="str">
        <f t="shared" si="10"/>
        <v>Work Related Injury  Lindner Clinic (UHS)</v>
      </c>
      <c r="O38" t="str">
        <f t="shared" si="33"/>
        <v>Work Related Injury  Lindner Clinic (UHS)</v>
      </c>
      <c r="P38" t="s">
        <v>5264</v>
      </c>
      <c r="Q38" t="str">
        <f t="shared" si="11"/>
        <v>513-556-2564</v>
      </c>
      <c r="S38" s="3">
        <f t="shared" si="12"/>
        <v>10</v>
      </c>
      <c r="T38" t="b">
        <f t="shared" si="13"/>
        <v>1</v>
      </c>
      <c r="V38" s="3">
        <f t="shared" si="14"/>
        <v>335</v>
      </c>
      <c r="W38" t="b">
        <f t="shared" si="1"/>
        <v>1</v>
      </c>
      <c r="Y38" t="str">
        <f t="shared" si="15"/>
        <v>LNDNRCTR</v>
      </c>
      <c r="Z38" t="b">
        <f t="shared" si="2"/>
        <v>1</v>
      </c>
      <c r="AB38" t="b">
        <f t="shared" si="16"/>
        <v>1</v>
      </c>
      <c r="AD38" t="str">
        <f t="shared" si="17"/>
        <v>513-556-1337</v>
      </c>
      <c r="AE38" t="b">
        <f t="shared" si="3"/>
        <v>1</v>
      </c>
      <c r="AG38" t="str">
        <f t="shared" si="18"/>
        <v>http://www.uc.edu/uhs/clinics/work_related_injury.html</v>
      </c>
      <c r="AH38" t="b">
        <f t="shared" si="4"/>
        <v>1</v>
      </c>
      <c r="AJ38">
        <f t="shared" si="19"/>
        <v>0</v>
      </c>
      <c r="AK38" t="b">
        <f t="shared" si="5"/>
        <v>0</v>
      </c>
      <c r="AM38" s="4" t="str">
        <f t="shared" si="30"/>
        <v>"name":"Work Related Injury Lindner Clinic (UHS)"</v>
      </c>
      <c r="AN38" s="5" t="str">
        <f t="shared" si="20"/>
        <v>,"phone":"513-556-2564"</v>
      </c>
      <c r="AO38" s="5" t="str">
        <f t="shared" si="21"/>
        <v>,"location":{</v>
      </c>
      <c r="AP38" s="5" t="str">
        <f t="shared" si="22"/>
        <v>"ML":"10"</v>
      </c>
      <c r="AQ38" s="5" t="str">
        <f t="shared" si="7"/>
        <v>,"RM":"335"</v>
      </c>
      <c r="AR38" s="5" t="str">
        <f t="shared" si="23"/>
        <v>,"building":"LNDNRCTR"</v>
      </c>
      <c r="AS38" s="5" t="str">
        <f t="shared" si="32"/>
        <v>}</v>
      </c>
      <c r="AT38" s="5" t="str">
        <f t="shared" si="24"/>
        <v>,"fax":"513-556-1337"</v>
      </c>
      <c r="AU38" s="5" t="str">
        <f t="shared" si="25"/>
        <v>,"website":"http://www.uc.edu/uhs/clinics/work_related_injury.html"</v>
      </c>
      <c r="AV38" s="10" t="str">
        <f t="shared" si="26"/>
        <v/>
      </c>
      <c r="AW38" s="6" t="str">
        <f t="shared" si="27"/>
        <v>{"name":"Work Related Injury Lindner Clinic (UHS)","phone":"513-556-2564","location":{"ML":"10","RM":"335","building":"LNDNRCTR"},"fax":"513-556-1337","website":"http://www.uc.edu/uhs/clinics/work_related_injury.html"}</v>
      </c>
      <c r="AX38" t="str">
        <f t="shared" si="28"/>
        <v>db.directory.insert({"name":"Work Related Injury Lindner Clinic (UHS)","phone":"513-556-2564","location":{"ML":"10","RM":"335","building":"LNDNRCTR"},"fax":"513-556-1337","website":"http://www.uc.edu/uhs/clinics/work_related_injury.html"})</v>
      </c>
      <c r="AY38">
        <f t="shared" si="31"/>
        <v>35</v>
      </c>
      <c r="AZ38" t="str">
        <f t="shared" si="29"/>
        <v>35 - Work Related Injury  Lindner Clinic (UHS)</v>
      </c>
      <c r="BA38" t="str">
        <f t="shared" si="9"/>
        <v>{"name":"Work Related Injury Lindner Clinic (UHS)","phone":"513-556-2564","location":{"ML":"10","RM":"335","building":"LNDNRCTR"},"fax":"513-556-1337","website":"http://www.uc.edu/uhs/clinics/work_related_injury.html"},</v>
      </c>
    </row>
    <row r="39" spans="1:53" x14ac:dyDescent="0.25">
      <c r="A39" t="s">
        <v>199</v>
      </c>
      <c r="B39" t="s">
        <v>200</v>
      </c>
      <c r="C39" t="s">
        <v>201</v>
      </c>
      <c r="D39">
        <v>125</v>
      </c>
      <c r="E39">
        <v>440</v>
      </c>
      <c r="F39" t="s">
        <v>23</v>
      </c>
      <c r="G39" t="s">
        <v>202</v>
      </c>
      <c r="H39" t="s">
        <v>203</v>
      </c>
      <c r="K39" t="s">
        <v>5264</v>
      </c>
      <c r="M39">
        <f t="shared" si="34"/>
        <v>0</v>
      </c>
      <c r="N39" t="str">
        <f t="shared" si="10"/>
        <v>Student Employment (Financial Aid/One Stop)</v>
      </c>
      <c r="P39" t="s">
        <v>5264</v>
      </c>
      <c r="Q39" t="str">
        <f t="shared" si="11"/>
        <v>513-556-1000</v>
      </c>
      <c r="S39" s="3">
        <f t="shared" si="12"/>
        <v>125</v>
      </c>
      <c r="T39" t="b">
        <f t="shared" si="13"/>
        <v>1</v>
      </c>
      <c r="V39" s="3">
        <f t="shared" si="14"/>
        <v>440</v>
      </c>
      <c r="W39" t="b">
        <f t="shared" si="1"/>
        <v>1</v>
      </c>
      <c r="Y39" t="str">
        <f t="shared" si="15"/>
        <v>UNIVPAV</v>
      </c>
      <c r="Z39" t="b">
        <f t="shared" si="2"/>
        <v>1</v>
      </c>
      <c r="AB39" t="b">
        <f t="shared" si="16"/>
        <v>1</v>
      </c>
      <c r="AD39" t="str">
        <f t="shared" si="17"/>
        <v>513-556-9171</v>
      </c>
      <c r="AE39" t="b">
        <f t="shared" si="3"/>
        <v>1</v>
      </c>
      <c r="AG39" t="str">
        <f t="shared" si="18"/>
        <v>financeaid@uc.edu</v>
      </c>
      <c r="AH39" t="b">
        <f t="shared" si="4"/>
        <v>1</v>
      </c>
      <c r="AJ39">
        <f t="shared" si="19"/>
        <v>0</v>
      </c>
      <c r="AK39" t="b">
        <f t="shared" si="5"/>
        <v>0</v>
      </c>
      <c r="AM39" s="4" t="str">
        <f t="shared" si="30"/>
        <v>"name":"Student Employment (Financial Aid/One Stop)"</v>
      </c>
      <c r="AN39" s="5" t="str">
        <f t="shared" si="20"/>
        <v>,"phone":"513-556-1000"</v>
      </c>
      <c r="AO39" s="5" t="str">
        <f t="shared" si="21"/>
        <v>,"location":{</v>
      </c>
      <c r="AP39" s="5" t="str">
        <f t="shared" si="22"/>
        <v>"ML":"125"</v>
      </c>
      <c r="AQ39" s="5" t="str">
        <f t="shared" si="7"/>
        <v>,"RM":"440"</v>
      </c>
      <c r="AR39" s="5" t="str">
        <f t="shared" si="23"/>
        <v>,"building":"UNIVPAV"</v>
      </c>
      <c r="AS39" s="5" t="str">
        <f t="shared" si="32"/>
        <v>}</v>
      </c>
      <c r="AT39" s="5" t="str">
        <f t="shared" si="24"/>
        <v>,"fax":"513-556-9171"</v>
      </c>
      <c r="AU39" s="5" t="str">
        <f t="shared" si="25"/>
        <v>,"website":"financeaid@uc.edu"</v>
      </c>
      <c r="AV39" s="10" t="str">
        <f t="shared" si="26"/>
        <v/>
      </c>
      <c r="AW39" s="6" t="str">
        <f t="shared" si="27"/>
        <v>{"name":"Student Employment (Financial Aid/One Stop)","phone":"513-556-1000","location":{"ML":"125","RM":"440","building":"UNIVPAV"},"fax":"513-556-9171","website":"financeaid@uc.edu"}</v>
      </c>
      <c r="AX39" t="str">
        <f t="shared" si="28"/>
        <v>db.directory.insert({"name":"Student Employment (Financial Aid/One Stop)","phone":"513-556-1000","location":{"ML":"125","RM":"440","building":"UNIVPAV"},"fax":"513-556-9171","website":"financeaid@uc.edu"})</v>
      </c>
      <c r="AY39">
        <f t="shared" si="31"/>
        <v>36</v>
      </c>
      <c r="AZ39" t="str">
        <f t="shared" si="29"/>
        <v>36 - Student Employment (Financial Aid/One Stop)</v>
      </c>
      <c r="BA39" t="str">
        <f t="shared" si="9"/>
        <v>{"name":"Student Employment (Financial Aid/One Stop)","phone":"513-556-1000","location":{"ML":"125","RM":"440","building":"UNIVPAV"},"fax":"513-556-9171","website":"financeaid@uc.edu"},</v>
      </c>
    </row>
    <row r="40" spans="1:53" x14ac:dyDescent="0.25">
      <c r="A40" t="s">
        <v>204</v>
      </c>
      <c r="B40" t="s">
        <v>205</v>
      </c>
      <c r="C40" t="s">
        <v>206</v>
      </c>
      <c r="D40">
        <v>39</v>
      </c>
      <c r="E40">
        <v>340</v>
      </c>
      <c r="F40" t="s">
        <v>68</v>
      </c>
      <c r="G40" t="s">
        <v>104</v>
      </c>
      <c r="H40" t="s">
        <v>197</v>
      </c>
      <c r="I40" t="s">
        <v>207</v>
      </c>
      <c r="K40" t="s">
        <v>5264</v>
      </c>
      <c r="M40">
        <f t="shared" si="34"/>
        <v>0</v>
      </c>
      <c r="N40" t="str">
        <f t="shared" si="10"/>
        <v xml:space="preserve"> Human Resources - Workers Compensation</v>
      </c>
      <c r="P40" t="s">
        <v>5264</v>
      </c>
      <c r="Q40" t="str">
        <f t="shared" si="11"/>
        <v>513-556-6951</v>
      </c>
      <c r="S40" s="3">
        <f t="shared" si="12"/>
        <v>39</v>
      </c>
      <c r="T40" t="b">
        <f t="shared" si="13"/>
        <v>1</v>
      </c>
      <c r="V40" s="3">
        <f t="shared" si="14"/>
        <v>340</v>
      </c>
      <c r="W40" t="b">
        <f t="shared" si="1"/>
        <v>1</v>
      </c>
      <c r="Y40" t="str">
        <f t="shared" si="15"/>
        <v>UNIVHALL</v>
      </c>
      <c r="Z40" t="b">
        <f t="shared" si="2"/>
        <v>1</v>
      </c>
      <c r="AB40" t="b">
        <f t="shared" si="16"/>
        <v>1</v>
      </c>
      <c r="AD40" t="str">
        <f t="shared" si="17"/>
        <v>513-556-9652</v>
      </c>
      <c r="AE40" t="b">
        <f t="shared" si="3"/>
        <v>1</v>
      </c>
      <c r="AG40" t="str">
        <f t="shared" si="18"/>
        <v>http://www.uc.edu/uhs/clinics/work_related_injury.html</v>
      </c>
      <c r="AH40" t="b">
        <f t="shared" si="4"/>
        <v>1</v>
      </c>
      <c r="AJ40" t="str">
        <f t="shared" si="19"/>
        <v>gloria.woods@uc.edu</v>
      </c>
      <c r="AK40" t="b">
        <f t="shared" si="5"/>
        <v>1</v>
      </c>
      <c r="AM40" s="4" t="str">
        <f t="shared" si="30"/>
        <v>"name":"Human Resources - Workers Compensation"</v>
      </c>
      <c r="AN40" s="5" t="str">
        <f t="shared" si="20"/>
        <v>,"phone":"513-556-6951"</v>
      </c>
      <c r="AO40" s="5" t="str">
        <f t="shared" si="21"/>
        <v>,"location":{</v>
      </c>
      <c r="AP40" s="5" t="str">
        <f t="shared" si="22"/>
        <v>"ML":"39"</v>
      </c>
      <c r="AQ40" s="5" t="str">
        <f t="shared" si="7"/>
        <v>,"RM":"340"</v>
      </c>
      <c r="AR40" s="5" t="str">
        <f t="shared" si="23"/>
        <v>,"building":"UNIVHALL"</v>
      </c>
      <c r="AS40" s="5" t="str">
        <f t="shared" si="32"/>
        <v>}</v>
      </c>
      <c r="AT40" s="5" t="str">
        <f t="shared" si="24"/>
        <v>,"fax":"513-556-9652"</v>
      </c>
      <c r="AU40" s="5" t="str">
        <f t="shared" si="25"/>
        <v>,"website":"http://www.uc.edu/uhs/clinics/work_related_injury.html"</v>
      </c>
      <c r="AV40" s="10" t="str">
        <f t="shared" si="26"/>
        <v>,"email":"gloria.woods@uc.edu"</v>
      </c>
      <c r="AW40" s="6" t="str">
        <f t="shared" si="27"/>
        <v>{"name":"Human Resources - Workers Compensation","phone":"513-556-6951","location":{"ML":"39","RM":"340","building":"UNIVHALL"},"fax":"513-556-9652","website":"http://www.uc.edu/uhs/clinics/work_related_injury.html","email":"gloria.woods@uc.edu"}</v>
      </c>
      <c r="AX40" t="str">
        <f t="shared" si="28"/>
        <v>db.directory.insert({"name":"Human Resources - Workers Compensation","phone":"513-556-6951","location":{"ML":"39","RM":"340","building":"UNIVHALL"},"fax":"513-556-9652","website":"http://www.uc.edu/uhs/clinics/work_related_injury.html","email":"gloria.woods@uc.edu"})</v>
      </c>
      <c r="AY40">
        <f t="shared" si="31"/>
        <v>37</v>
      </c>
      <c r="AZ40" t="str">
        <f t="shared" si="29"/>
        <v>37 -  Human Resources - Workers Compensation</v>
      </c>
      <c r="BA40" t="str">
        <f t="shared" si="9"/>
        <v>{"name":"Human Resources - Workers Compensation","phone":"513-556-6951","location":{"ML":"39","RM":"340","building":"UNIVHALL"},"fax":"513-556-9652","website":"http://www.uc.edu/uhs/clinics/work_related_injury.html","email":"gloria.woods@uc.edu"},</v>
      </c>
    </row>
    <row r="41" spans="1:53" x14ac:dyDescent="0.25">
      <c r="A41" t="s">
        <v>208</v>
      </c>
      <c r="B41" t="s">
        <v>209</v>
      </c>
      <c r="C41" t="s">
        <v>210</v>
      </c>
      <c r="D41">
        <v>86</v>
      </c>
      <c r="E41">
        <v>324</v>
      </c>
      <c r="F41" t="s">
        <v>211</v>
      </c>
      <c r="H41" t="s">
        <v>212</v>
      </c>
      <c r="K41" t="s">
        <v>5264</v>
      </c>
      <c r="M41">
        <f t="shared" si="34"/>
        <v>0</v>
      </c>
      <c r="N41" t="str">
        <f t="shared" si="10"/>
        <v>Writing Center (UCBA)</v>
      </c>
      <c r="P41" t="s">
        <v>5264</v>
      </c>
      <c r="Q41" t="str">
        <f t="shared" si="11"/>
        <v>513-745-5733</v>
      </c>
      <c r="S41" s="3">
        <f t="shared" si="12"/>
        <v>86</v>
      </c>
      <c r="T41" t="b">
        <f t="shared" si="13"/>
        <v>1</v>
      </c>
      <c r="V41" s="3">
        <f t="shared" si="14"/>
        <v>324</v>
      </c>
      <c r="W41" t="b">
        <f t="shared" si="1"/>
        <v>1</v>
      </c>
      <c r="Y41" t="str">
        <f t="shared" si="15"/>
        <v>BAMUNTZ</v>
      </c>
      <c r="Z41" t="b">
        <f t="shared" si="2"/>
        <v>1</v>
      </c>
      <c r="AB41" t="b">
        <f t="shared" si="16"/>
        <v>1</v>
      </c>
      <c r="AD41">
        <f t="shared" si="17"/>
        <v>0</v>
      </c>
      <c r="AE41" t="b">
        <f t="shared" si="3"/>
        <v>0</v>
      </c>
      <c r="AG41" t="str">
        <f t="shared" si="18"/>
        <v>http://www.ucblueash.edu/students/services/labs/writing-center.html</v>
      </c>
      <c r="AH41" t="b">
        <f t="shared" si="4"/>
        <v>1</v>
      </c>
      <c r="AJ41">
        <f t="shared" si="19"/>
        <v>0</v>
      </c>
      <c r="AK41" t="b">
        <f t="shared" si="5"/>
        <v>0</v>
      </c>
      <c r="AM41" s="4" t="str">
        <f t="shared" si="30"/>
        <v>"name":"Writing Center (UCBA)"</v>
      </c>
      <c r="AN41" s="5" t="str">
        <f t="shared" si="20"/>
        <v>,"phone":"513-745-5733"</v>
      </c>
      <c r="AO41" s="5" t="str">
        <f t="shared" si="21"/>
        <v>,"location":{</v>
      </c>
      <c r="AP41" s="5" t="str">
        <f t="shared" si="22"/>
        <v>"ML":"86"</v>
      </c>
      <c r="AQ41" s="5" t="str">
        <f t="shared" si="7"/>
        <v>,"RM":"324"</v>
      </c>
      <c r="AR41" s="5" t="str">
        <f t="shared" si="23"/>
        <v>,"building":"BAMUNTZ"</v>
      </c>
      <c r="AS41" s="5" t="str">
        <f t="shared" si="32"/>
        <v>}</v>
      </c>
      <c r="AT41" s="5" t="str">
        <f t="shared" si="24"/>
        <v/>
      </c>
      <c r="AU41" s="5" t="str">
        <f t="shared" si="25"/>
        <v>,"website":"http://www.ucblueash.edu/students/services/labs/writing-center.html"</v>
      </c>
      <c r="AV41" s="10" t="str">
        <f t="shared" si="26"/>
        <v/>
      </c>
      <c r="AW41" s="6" t="str">
        <f t="shared" si="27"/>
        <v>{"name":"Writing Center (UCBA)","phone":"513-745-5733","location":{"ML":"86","RM":"324","building":"BAMUNTZ"},"website":"http://www.ucblueash.edu/students/services/labs/writing-center.html"}</v>
      </c>
      <c r="AX41" t="str">
        <f t="shared" si="28"/>
        <v>db.directory.insert({"name":"Writing Center (UCBA)","phone":"513-745-5733","location":{"ML":"86","RM":"324","building":"BAMUNTZ"},"website":"http://www.ucblueash.edu/students/services/labs/writing-center.html"})</v>
      </c>
      <c r="AY41">
        <f t="shared" si="31"/>
        <v>38</v>
      </c>
      <c r="AZ41" t="str">
        <f t="shared" si="29"/>
        <v>38 - Writing Center (UCBA)</v>
      </c>
      <c r="BA41" t="str">
        <f t="shared" si="9"/>
        <v>{"name":"Writing Center (UCBA)","phone":"513-745-5733","location":{"ML":"86","RM":"324","building":"BAMUNTZ"},"website":"http://www.ucblueash.edu/students/services/labs/writing-center.html"},</v>
      </c>
    </row>
    <row r="42" spans="1:53" x14ac:dyDescent="0.25">
      <c r="A42" t="s">
        <v>213</v>
      </c>
      <c r="B42" t="s">
        <v>214</v>
      </c>
      <c r="C42" t="s">
        <v>215</v>
      </c>
      <c r="D42">
        <v>221</v>
      </c>
      <c r="E42">
        <v>2441</v>
      </c>
      <c r="F42" t="s">
        <v>115</v>
      </c>
      <c r="G42" t="s">
        <v>216</v>
      </c>
      <c r="H42" t="s">
        <v>217</v>
      </c>
      <c r="I42" t="s">
        <v>218</v>
      </c>
      <c r="K42" t="s">
        <v>5264</v>
      </c>
      <c r="M42">
        <f t="shared" si="34"/>
        <v>0</v>
      </c>
      <c r="N42" t="str">
        <f t="shared" si="10"/>
        <v>Learning Assistance Center (AESS)</v>
      </c>
      <c r="P42" t="s">
        <v>5264</v>
      </c>
      <c r="Q42" t="str">
        <f t="shared" si="11"/>
        <v>513-556-3244</v>
      </c>
      <c r="S42" s="3">
        <f t="shared" si="12"/>
        <v>221</v>
      </c>
      <c r="T42" t="b">
        <f t="shared" si="13"/>
        <v>1</v>
      </c>
      <c r="V42" s="3">
        <f t="shared" si="14"/>
        <v>2441</v>
      </c>
      <c r="W42" t="b">
        <f t="shared" si="1"/>
        <v>1</v>
      </c>
      <c r="Y42" t="str">
        <f t="shared" si="15"/>
        <v>FRENCH-WEST</v>
      </c>
      <c r="Z42" t="b">
        <f t="shared" si="2"/>
        <v>1</v>
      </c>
      <c r="AB42" t="b">
        <f t="shared" si="16"/>
        <v>1</v>
      </c>
      <c r="AD42" t="str">
        <f t="shared" si="17"/>
        <v>513-556-0823</v>
      </c>
      <c r="AE42" t="b">
        <f t="shared" si="3"/>
        <v>1</v>
      </c>
      <c r="AG42" t="str">
        <f t="shared" si="18"/>
        <v>http://www.uc.edu/aess/lac.html</v>
      </c>
      <c r="AH42" t="b">
        <f t="shared" si="4"/>
        <v>1</v>
      </c>
      <c r="AJ42" t="str">
        <f t="shared" si="19"/>
        <v>lac@uc.edu</v>
      </c>
      <c r="AK42" t="b">
        <f t="shared" si="5"/>
        <v>1</v>
      </c>
      <c r="AM42" s="4" t="str">
        <f t="shared" si="30"/>
        <v>"name":"Learning Assistance Center (AESS)"</v>
      </c>
      <c r="AN42" s="5" t="str">
        <f t="shared" si="20"/>
        <v>,"phone":"513-556-3244"</v>
      </c>
      <c r="AO42" s="5" t="str">
        <f t="shared" si="21"/>
        <v>,"location":{</v>
      </c>
      <c r="AP42" s="5" t="str">
        <f t="shared" si="22"/>
        <v>"ML":"221"</v>
      </c>
      <c r="AQ42" s="5" t="str">
        <f t="shared" si="7"/>
        <v>,"RM":"2441"</v>
      </c>
      <c r="AR42" s="5" t="str">
        <f t="shared" si="23"/>
        <v>,"building":"FRENCH-WEST"</v>
      </c>
      <c r="AS42" s="5" t="str">
        <f t="shared" si="32"/>
        <v>}</v>
      </c>
      <c r="AT42" s="5" t="str">
        <f t="shared" si="24"/>
        <v>,"fax":"513-556-0823"</v>
      </c>
      <c r="AU42" s="5" t="str">
        <f t="shared" si="25"/>
        <v>,"website":"http://www.uc.edu/aess/lac.html"</v>
      </c>
      <c r="AV42" s="10" t="str">
        <f t="shared" si="26"/>
        <v>,"email":"lac@uc.edu"</v>
      </c>
      <c r="AW42" s="6" t="str">
        <f t="shared" si="27"/>
        <v>{"name":"Learning Assistance Center (AESS)","phone":"513-556-3244","location":{"ML":"221","RM":"2441","building":"FRENCH-WEST"},"fax":"513-556-0823","website":"http://www.uc.edu/aess/lac.html","email":"lac@uc.edu"}</v>
      </c>
      <c r="AX42" t="str">
        <f t="shared" si="28"/>
        <v>db.directory.insert({"name":"Learning Assistance Center (AESS)","phone":"513-556-3244","location":{"ML":"221","RM":"2441","building":"FRENCH-WEST"},"fax":"513-556-0823","website":"http://www.uc.edu/aess/lac.html","email":"lac@uc.edu"})</v>
      </c>
      <c r="AY42">
        <f t="shared" si="31"/>
        <v>39</v>
      </c>
      <c r="AZ42" t="str">
        <f t="shared" si="29"/>
        <v>39 - Learning Assistance Center (AESS)</v>
      </c>
      <c r="BA42" t="str">
        <f t="shared" si="9"/>
        <v>{"name":"Learning Assistance Center (AESS)","phone":"513-556-3244","location":{"ML":"221","RM":"2441","building":"FRENCH-WEST"},"fax":"513-556-0823","website":"http://www.uc.edu/aess/lac.html","email":"lac@uc.edu"},</v>
      </c>
    </row>
    <row r="43" spans="1:53" x14ac:dyDescent="0.25">
      <c r="A43" t="s">
        <v>219</v>
      </c>
      <c r="B43" t="s">
        <v>220</v>
      </c>
      <c r="C43" t="s">
        <v>221</v>
      </c>
      <c r="D43">
        <v>141</v>
      </c>
      <c r="E43">
        <v>3300</v>
      </c>
      <c r="F43" t="s">
        <v>85</v>
      </c>
      <c r="G43" t="s">
        <v>86</v>
      </c>
      <c r="H43" t="s">
        <v>222</v>
      </c>
      <c r="I43" t="s">
        <v>223</v>
      </c>
      <c r="K43" t="s">
        <v>5264</v>
      </c>
      <c r="M43">
        <f t="shared" si="34"/>
        <v>0</v>
      </c>
      <c r="N43" t="str">
        <f t="shared" si="10"/>
        <v>Editorial Services (University Communications)</v>
      </c>
      <c r="P43" t="s">
        <v>5264</v>
      </c>
      <c r="Q43" t="str">
        <f t="shared" si="11"/>
        <v>513-556-5223</v>
      </c>
      <c r="S43" s="3">
        <f t="shared" si="12"/>
        <v>141</v>
      </c>
      <c r="T43" t="b">
        <f t="shared" si="13"/>
        <v>1</v>
      </c>
      <c r="V43" s="3">
        <f t="shared" si="14"/>
        <v>3300</v>
      </c>
      <c r="W43" t="b">
        <f t="shared" si="1"/>
        <v>1</v>
      </c>
      <c r="Y43" t="str">
        <f t="shared" si="15"/>
        <v>EDWARDS2</v>
      </c>
      <c r="Z43" t="b">
        <f t="shared" si="2"/>
        <v>1</v>
      </c>
      <c r="AB43" t="b">
        <f t="shared" si="16"/>
        <v>1</v>
      </c>
      <c r="AD43" t="str">
        <f t="shared" si="17"/>
        <v>513-556-3237</v>
      </c>
      <c r="AE43" t="b">
        <f t="shared" si="3"/>
        <v>1</v>
      </c>
      <c r="AG43" t="str">
        <f t="shared" si="18"/>
        <v>http://www.uc.edu/ucomm/design_copywriting.html</v>
      </c>
      <c r="AH43" t="b">
        <f t="shared" si="4"/>
        <v>1</v>
      </c>
      <c r="AJ43" t="str">
        <f t="shared" si="19"/>
        <v>Angela.Klocke@UC.edu</v>
      </c>
      <c r="AK43" t="b">
        <f t="shared" si="5"/>
        <v>1</v>
      </c>
      <c r="AM43" s="4" t="str">
        <f t="shared" si="30"/>
        <v>"name":"Editorial Services (University Communications)"</v>
      </c>
      <c r="AN43" s="5" t="str">
        <f t="shared" si="20"/>
        <v>,"phone":"513-556-5223"</v>
      </c>
      <c r="AO43" s="5" t="str">
        <f t="shared" si="21"/>
        <v>,"location":{</v>
      </c>
      <c r="AP43" s="5" t="str">
        <f t="shared" si="22"/>
        <v>"ML":"141"</v>
      </c>
      <c r="AQ43" s="5" t="str">
        <f t="shared" si="7"/>
        <v>,"RM":"3300"</v>
      </c>
      <c r="AR43" s="5" t="str">
        <f t="shared" si="23"/>
        <v>,"building":"EDWARDS2"</v>
      </c>
      <c r="AS43" s="5" t="str">
        <f t="shared" si="32"/>
        <v>}</v>
      </c>
      <c r="AT43" s="5" t="str">
        <f t="shared" si="24"/>
        <v>,"fax":"513-556-3237"</v>
      </c>
      <c r="AU43" s="5" t="str">
        <f t="shared" si="25"/>
        <v>,"website":"http://www.uc.edu/ucomm/design_copywriting.html"</v>
      </c>
      <c r="AV43" s="10" t="str">
        <f t="shared" si="26"/>
        <v>,"email":"Angela.Klocke@UC.edu"</v>
      </c>
      <c r="AW43" s="6" t="str">
        <f t="shared" si="27"/>
        <v>{"name":"Editorial Services (University Communications)","phone":"513-556-5223","location":{"ML":"141","RM":"3300","building":"EDWARDS2"},"fax":"513-556-3237","website":"http://www.uc.edu/ucomm/design_copywriting.html","email":"Angela.Klocke@UC.edu"}</v>
      </c>
      <c r="AX43" t="str">
        <f t="shared" si="28"/>
        <v>db.directory.insert({"name":"Editorial Services (University Communications)","phone":"513-556-5223","location":{"ML":"141","RM":"3300","building":"EDWARDS2"},"fax":"513-556-3237","website":"http://www.uc.edu/ucomm/design_copywriting.html","email":"Angela.Klocke@UC.edu"})</v>
      </c>
      <c r="AY43">
        <f t="shared" si="31"/>
        <v>40</v>
      </c>
      <c r="AZ43" t="str">
        <f t="shared" si="29"/>
        <v>40 - Editorial Services (University Communications)</v>
      </c>
      <c r="BA43" t="str">
        <f t="shared" si="9"/>
        <v>{"name":"Editorial Services (University Communications)","phone":"513-556-5223","location":{"ML":"141","RM":"3300","building":"EDWARDS2"},"fax":"513-556-3237","website":"http://www.uc.edu/ucomm/design_copywriting.html","email":"Angela.Klocke@UC.edu"},</v>
      </c>
    </row>
    <row r="44" spans="1:53" x14ac:dyDescent="0.25">
      <c r="A44" t="s">
        <v>224</v>
      </c>
      <c r="B44" t="s">
        <v>225</v>
      </c>
      <c r="C44" t="s">
        <v>226</v>
      </c>
      <c r="D44">
        <v>627</v>
      </c>
      <c r="E44">
        <v>110</v>
      </c>
      <c r="F44" t="s">
        <v>16</v>
      </c>
      <c r="G44" t="s">
        <v>17</v>
      </c>
      <c r="H44" t="s">
        <v>227</v>
      </c>
      <c r="I44" t="s">
        <v>228</v>
      </c>
      <c r="K44" t="s">
        <v>5264</v>
      </c>
      <c r="M44">
        <f t="shared" si="34"/>
        <v>0</v>
      </c>
      <c r="N44" t="str">
        <f t="shared" si="10"/>
        <v>ETD Helpdesk (GRADUATE SCHOOL)</v>
      </c>
      <c r="P44" t="s">
        <v>5264</v>
      </c>
      <c r="Q44" t="str">
        <f t="shared" si="11"/>
        <v>513-556-1496</v>
      </c>
      <c r="S44" s="3">
        <f t="shared" si="12"/>
        <v>627</v>
      </c>
      <c r="T44" t="b">
        <f t="shared" si="13"/>
        <v>1</v>
      </c>
      <c r="V44" s="3">
        <f t="shared" si="14"/>
        <v>110</v>
      </c>
      <c r="W44" t="b">
        <f t="shared" si="1"/>
        <v>1</v>
      </c>
      <c r="Y44" t="str">
        <f t="shared" si="15"/>
        <v>VANWORMR</v>
      </c>
      <c r="Z44" t="b">
        <f t="shared" si="2"/>
        <v>1</v>
      </c>
      <c r="AB44" t="b">
        <f t="shared" si="16"/>
        <v>1</v>
      </c>
      <c r="AD44" t="str">
        <f t="shared" si="17"/>
        <v>513-556-0128</v>
      </c>
      <c r="AE44" t="b">
        <f t="shared" si="3"/>
        <v>1</v>
      </c>
      <c r="AG44" t="str">
        <f t="shared" si="18"/>
        <v>http://grad.uc.edu/student-life/etd.html</v>
      </c>
      <c r="AH44" t="b">
        <f t="shared" si="4"/>
        <v>1</v>
      </c>
      <c r="AJ44" t="str">
        <f t="shared" si="19"/>
        <v>Gradhelpdesk@uc.edu</v>
      </c>
      <c r="AK44" t="b">
        <f t="shared" si="5"/>
        <v>1</v>
      </c>
      <c r="AM44" s="4" t="str">
        <f t="shared" si="30"/>
        <v>"name":"ETD Helpdesk (GRADUATE SCHOOL)"</v>
      </c>
      <c r="AN44" s="5" t="str">
        <f t="shared" si="20"/>
        <v>,"phone":"513-556-1496"</v>
      </c>
      <c r="AO44" s="5" t="str">
        <f t="shared" si="21"/>
        <v>,"location":{</v>
      </c>
      <c r="AP44" s="5" t="str">
        <f t="shared" si="22"/>
        <v>"ML":"627"</v>
      </c>
      <c r="AQ44" s="5" t="str">
        <f t="shared" si="7"/>
        <v>,"RM":"110"</v>
      </c>
      <c r="AR44" s="5" t="str">
        <f t="shared" si="23"/>
        <v>,"building":"VANWORMR"</v>
      </c>
      <c r="AS44" s="5" t="str">
        <f t="shared" si="32"/>
        <v>}</v>
      </c>
      <c r="AT44" s="5" t="str">
        <f t="shared" si="24"/>
        <v>,"fax":"513-556-0128"</v>
      </c>
      <c r="AU44" s="5" t="str">
        <f t="shared" si="25"/>
        <v>,"website":"http://grad.uc.edu/student-life/etd.html"</v>
      </c>
      <c r="AV44" s="10" t="str">
        <f t="shared" si="26"/>
        <v>,"email":"Gradhelpdesk@uc.edu"</v>
      </c>
      <c r="AW44" s="6" t="str">
        <f t="shared" si="27"/>
        <v>{"name":"ETD Helpdesk (GRADUATE SCHOOL)","phone":"513-556-1496","location":{"ML":"627","RM":"110","building":"VANWORMR"},"fax":"513-556-0128","website":"http://grad.uc.edu/student-life/etd.html","email":"Gradhelpdesk@uc.edu"}</v>
      </c>
      <c r="AX44" t="str">
        <f t="shared" si="28"/>
        <v>db.directory.insert({"name":"ETD Helpdesk (GRADUATE SCHOOL)","phone":"513-556-1496","location":{"ML":"627","RM":"110","building":"VANWORMR"},"fax":"513-556-0128","website":"http://grad.uc.edu/student-life/etd.html","email":"Gradhelpdesk@uc.edu"})</v>
      </c>
      <c r="AY44">
        <f t="shared" si="31"/>
        <v>41</v>
      </c>
      <c r="AZ44" t="str">
        <f t="shared" si="29"/>
        <v>41 - ETD Helpdesk (GRADUATE SCHOOL)</v>
      </c>
      <c r="BA44" t="str">
        <f t="shared" si="9"/>
        <v>{"name":"ETD Helpdesk (GRADUATE SCHOOL)","phone":"513-556-1496","location":{"ML":"627","RM":"110","building":"VANWORMR"},"fax":"513-556-0128","website":"http://grad.uc.edu/student-life/etd.html","email":"Gradhelpdesk@uc.edu"},</v>
      </c>
    </row>
    <row r="45" spans="1:53" x14ac:dyDescent="0.25">
      <c r="A45" t="s">
        <v>229</v>
      </c>
      <c r="B45" t="s">
        <v>230</v>
      </c>
      <c r="C45" t="s">
        <v>231</v>
      </c>
      <c r="D45" t="s">
        <v>232</v>
      </c>
      <c r="E45">
        <v>569</v>
      </c>
      <c r="G45" t="s">
        <v>233</v>
      </c>
      <c r="H45" t="s">
        <v>234</v>
      </c>
      <c r="I45" t="s">
        <v>235</v>
      </c>
      <c r="K45" t="s">
        <v>5264</v>
      </c>
      <c r="L45" t="b">
        <v>1</v>
      </c>
      <c r="M45">
        <f t="shared" si="34"/>
        <v>1</v>
      </c>
      <c r="N45" t="str">
        <f t="shared" si="10"/>
        <v xml:space="preserve"> Imaging Center - Athletics  Varsity Village</v>
      </c>
      <c r="O45" t="str">
        <f t="shared" si="33"/>
        <v xml:space="preserve"> Imaging Center - Athletics  Varsity Village</v>
      </c>
      <c r="P45" t="s">
        <v>5264</v>
      </c>
      <c r="Q45" t="str">
        <f t="shared" si="11"/>
        <v>513-556-4674</v>
      </c>
      <c r="S45" s="3">
        <f t="shared" si="12"/>
        <v>569</v>
      </c>
      <c r="T45" t="b">
        <f t="shared" si="13"/>
        <v>1</v>
      </c>
      <c r="V45" s="3">
        <f t="shared" si="14"/>
        <v>0</v>
      </c>
      <c r="W45" t="b">
        <f t="shared" si="1"/>
        <v>0</v>
      </c>
      <c r="Y45" t="str">
        <f t="shared" si="15"/>
        <v>MRICENTER</v>
      </c>
      <c r="Z45" t="b">
        <f t="shared" si="2"/>
        <v>1</v>
      </c>
      <c r="AB45" t="b">
        <f t="shared" si="16"/>
        <v>1</v>
      </c>
      <c r="AD45" t="str">
        <f t="shared" si="17"/>
        <v>513-556-4646</v>
      </c>
      <c r="AE45" t="b">
        <f t="shared" si="3"/>
        <v>1</v>
      </c>
      <c r="AG45" t="str">
        <f t="shared" si="18"/>
        <v>http://www.med.uc.edu/radiology/patientcare/facilities/varsityvillage.aspx</v>
      </c>
      <c r="AH45" t="b">
        <f t="shared" si="4"/>
        <v>1</v>
      </c>
      <c r="AJ45">
        <f t="shared" si="19"/>
        <v>0</v>
      </c>
      <c r="AK45" t="b">
        <f t="shared" si="5"/>
        <v>0</v>
      </c>
      <c r="AM45" s="4" t="str">
        <f t="shared" si="30"/>
        <v>"name":"Imaging Center - Athletics Varsity Village"</v>
      </c>
      <c r="AN45" s="5" t="str">
        <f t="shared" si="20"/>
        <v>,"phone":"513-556-4674"</v>
      </c>
      <c r="AO45" s="5" t="str">
        <f t="shared" si="21"/>
        <v>,"location":{</v>
      </c>
      <c r="AP45" s="5" t="str">
        <f t="shared" si="22"/>
        <v>"ML":"569"</v>
      </c>
      <c r="AQ45" s="5" t="str">
        <f t="shared" si="7"/>
        <v/>
      </c>
      <c r="AR45" s="5" t="str">
        <f t="shared" si="23"/>
        <v>,"building":"MRICENTER"</v>
      </c>
      <c r="AS45" s="5" t="str">
        <f t="shared" si="32"/>
        <v>}</v>
      </c>
      <c r="AT45" s="5" t="str">
        <f t="shared" si="24"/>
        <v>,"fax":"513-556-4646"</v>
      </c>
      <c r="AU45" s="5" t="str">
        <f t="shared" si="25"/>
        <v>,"website":"http://www.med.uc.edu/radiology/patientcare/facilities/varsityvillage.aspx"</v>
      </c>
      <c r="AV45" s="10" t="str">
        <f t="shared" si="26"/>
        <v/>
      </c>
      <c r="AW45" s="6" t="str">
        <f t="shared" si="27"/>
        <v>{"name":"Imaging Center - Athletics Varsity Village","phone":"513-556-4674","location":{"ML":"569","building":"MRICENTER"},"fax":"513-556-4646","website":"http://www.med.uc.edu/radiology/patientcare/facilities/varsityvillage.aspx"}</v>
      </c>
      <c r="AX45" t="str">
        <f t="shared" si="28"/>
        <v>db.directory.insert({"name":"Imaging Center - Athletics Varsity Village","phone":"513-556-4674","location":{"ML":"569","building":"MRICENTER"},"fax":"513-556-4646","website":"http://www.med.uc.edu/radiology/patientcare/facilities/varsityvillage.aspx"})</v>
      </c>
      <c r="AY45">
        <f t="shared" si="31"/>
        <v>42</v>
      </c>
      <c r="AZ45" t="str">
        <f t="shared" si="29"/>
        <v>42 -  Imaging Center - Athletics  Varsity Village</v>
      </c>
      <c r="BA45" t="str">
        <f t="shared" si="9"/>
        <v>{"name":"Imaging Center - Athletics Varsity Village","phone":"513-556-4674","location":{"ML":"569","building":"MRICENTER"},"fax":"513-556-4646","website":"http://www.med.uc.edu/radiology/patientcare/facilities/varsityvillage.aspx"},</v>
      </c>
    </row>
    <row r="46" spans="1:53" x14ac:dyDescent="0.25">
      <c r="A46" t="s">
        <v>236</v>
      </c>
      <c r="B46" t="s">
        <v>237</v>
      </c>
      <c r="C46" t="s">
        <v>238</v>
      </c>
      <c r="D46">
        <v>513</v>
      </c>
      <c r="E46">
        <v>1207</v>
      </c>
      <c r="F46" t="s">
        <v>140</v>
      </c>
      <c r="G46" t="s">
        <v>239</v>
      </c>
      <c r="H46" t="s">
        <v>240</v>
      </c>
      <c r="K46" t="s">
        <v>5264</v>
      </c>
      <c r="M46">
        <f t="shared" si="34"/>
        <v>0</v>
      </c>
      <c r="N46" t="str">
        <f t="shared" si="10"/>
        <v>Vascular Surgery (MED)</v>
      </c>
      <c r="P46" t="s">
        <v>5264</v>
      </c>
      <c r="Q46" t="str">
        <f t="shared" si="11"/>
        <v>513-558-5367</v>
      </c>
      <c r="S46" s="3">
        <f t="shared" si="12"/>
        <v>513</v>
      </c>
      <c r="T46" t="b">
        <f t="shared" si="13"/>
        <v>1</v>
      </c>
      <c r="V46" s="3">
        <f t="shared" si="14"/>
        <v>1207</v>
      </c>
      <c r="W46" t="b">
        <f t="shared" si="1"/>
        <v>1</v>
      </c>
      <c r="Y46" t="str">
        <f t="shared" si="15"/>
        <v>MSB</v>
      </c>
      <c r="Z46" t="b">
        <f t="shared" si="2"/>
        <v>1</v>
      </c>
      <c r="AB46" t="b">
        <f t="shared" si="16"/>
        <v>1</v>
      </c>
      <c r="AD46" t="str">
        <f t="shared" si="17"/>
        <v>513-558-2967</v>
      </c>
      <c r="AE46" t="b">
        <f t="shared" si="3"/>
        <v>1</v>
      </c>
      <c r="AG46" t="str">
        <f t="shared" si="18"/>
        <v>http://surgery.uc.edu/Divisions/Vascular/Vascular%20main.html</v>
      </c>
      <c r="AH46" t="b">
        <f t="shared" si="4"/>
        <v>1</v>
      </c>
      <c r="AJ46">
        <f t="shared" si="19"/>
        <v>0</v>
      </c>
      <c r="AK46" t="b">
        <f t="shared" si="5"/>
        <v>0</v>
      </c>
      <c r="AM46" s="4" t="str">
        <f t="shared" si="30"/>
        <v>"name":"Vascular Surgery (MED)"</v>
      </c>
      <c r="AN46" s="5" t="str">
        <f t="shared" si="20"/>
        <v>,"phone":"513-558-5367"</v>
      </c>
      <c r="AO46" s="5" t="str">
        <f t="shared" si="21"/>
        <v>,"location":{</v>
      </c>
      <c r="AP46" s="5" t="str">
        <f t="shared" si="22"/>
        <v>"ML":"513"</v>
      </c>
      <c r="AQ46" s="5" t="str">
        <f t="shared" si="7"/>
        <v>,"RM":"1207"</v>
      </c>
      <c r="AR46" s="5" t="str">
        <f t="shared" si="23"/>
        <v>,"building":"MSB"</v>
      </c>
      <c r="AS46" s="5" t="str">
        <f t="shared" si="32"/>
        <v>}</v>
      </c>
      <c r="AT46" s="5" t="str">
        <f t="shared" si="24"/>
        <v>,"fax":"513-558-2967"</v>
      </c>
      <c r="AU46" s="5" t="str">
        <f t="shared" si="25"/>
        <v>,"website":"http://surgery.uc.edu/Divisions/Vascular/Vascular%20main.html"</v>
      </c>
      <c r="AV46" s="10" t="str">
        <f t="shared" si="26"/>
        <v/>
      </c>
      <c r="AW46" s="6" t="str">
        <f t="shared" si="27"/>
        <v>{"name":"Vascular Surgery (MED)","phone":"513-558-5367","location":{"ML":"513","RM":"1207","building":"MSB"},"fax":"513-558-2967","website":"http://surgery.uc.edu/Divisions/Vascular/Vascular%20main.html"}</v>
      </c>
      <c r="AX46" t="str">
        <f t="shared" si="28"/>
        <v>db.directory.insert({"name":"Vascular Surgery (MED)","phone":"513-558-5367","location":{"ML":"513","RM":"1207","building":"MSB"},"fax":"513-558-2967","website":"http://surgery.uc.edu/Divisions/Vascular/Vascular%20main.html"})</v>
      </c>
      <c r="AY46">
        <f t="shared" si="31"/>
        <v>43</v>
      </c>
      <c r="AZ46" t="str">
        <f t="shared" si="29"/>
        <v>43 - Vascular Surgery (MED)</v>
      </c>
      <c r="BA46" t="str">
        <f t="shared" si="9"/>
        <v>{"name":"Vascular Surgery (MED)","phone":"513-558-5367","location":{"ML":"513","RM":"1207","building":"MSB"},"fax":"513-558-2967","website":"http://surgery.uc.edu/Divisions/Vascular/Vascular%20main.html"},</v>
      </c>
    </row>
    <row r="47" spans="1:53" x14ac:dyDescent="0.25">
      <c r="A47" t="s">
        <v>241</v>
      </c>
      <c r="B47" t="s">
        <v>242</v>
      </c>
      <c r="C47" t="s">
        <v>243</v>
      </c>
      <c r="D47">
        <v>577</v>
      </c>
      <c r="F47" t="s">
        <v>244</v>
      </c>
      <c r="H47" t="s">
        <v>245</v>
      </c>
      <c r="K47" t="s">
        <v>5264</v>
      </c>
      <c r="M47">
        <f t="shared" si="34"/>
        <v>0</v>
      </c>
      <c r="N47" t="str">
        <f t="shared" si="10"/>
        <v>Vontz Core Imaging Laboratory (VCIL)(MED)</v>
      </c>
      <c r="P47" t="s">
        <v>5264</v>
      </c>
      <c r="Q47" t="str">
        <f t="shared" si="11"/>
        <v>513-584-4282</v>
      </c>
      <c r="S47" s="3">
        <f t="shared" si="12"/>
        <v>577</v>
      </c>
      <c r="T47" t="b">
        <f t="shared" si="13"/>
        <v>1</v>
      </c>
      <c r="V47" s="3">
        <f t="shared" si="14"/>
        <v>0</v>
      </c>
      <c r="W47" t="b">
        <f t="shared" si="1"/>
        <v>0</v>
      </c>
      <c r="Y47" t="str">
        <f t="shared" si="15"/>
        <v>UCMC</v>
      </c>
      <c r="Z47" t="b">
        <f t="shared" si="2"/>
        <v>1</v>
      </c>
      <c r="AB47" t="b">
        <f t="shared" si="16"/>
        <v>1</v>
      </c>
      <c r="AD47">
        <f t="shared" si="17"/>
        <v>0</v>
      </c>
      <c r="AE47" t="b">
        <f t="shared" si="3"/>
        <v>0</v>
      </c>
      <c r="AG47" t="str">
        <f t="shared" si="18"/>
        <v>http://med.uc.edu/radiology/sections/nuclear-medicine/about.aspx</v>
      </c>
      <c r="AH47" t="b">
        <f t="shared" si="4"/>
        <v>1</v>
      </c>
      <c r="AJ47">
        <f t="shared" si="19"/>
        <v>0</v>
      </c>
      <c r="AK47" t="b">
        <f t="shared" si="5"/>
        <v>0</v>
      </c>
      <c r="AM47" s="4" t="str">
        <f t="shared" si="30"/>
        <v>"name":"Vontz Core Imaging Laboratory (VCIL)(MED)"</v>
      </c>
      <c r="AN47" s="5" t="str">
        <f t="shared" si="20"/>
        <v>,"phone":"513-584-4282"</v>
      </c>
      <c r="AO47" s="5" t="str">
        <f t="shared" si="21"/>
        <v>,"location":{</v>
      </c>
      <c r="AP47" s="5" t="str">
        <f t="shared" si="22"/>
        <v>"ML":"577"</v>
      </c>
      <c r="AQ47" s="5" t="str">
        <f t="shared" si="7"/>
        <v/>
      </c>
      <c r="AR47" s="5" t="str">
        <f t="shared" si="23"/>
        <v>,"building":"UCMC"</v>
      </c>
      <c r="AS47" s="5" t="str">
        <f t="shared" si="32"/>
        <v>}</v>
      </c>
      <c r="AT47" s="5" t="str">
        <f t="shared" si="24"/>
        <v/>
      </c>
      <c r="AU47" s="5" t="str">
        <f t="shared" si="25"/>
        <v>,"website":"http://med.uc.edu/radiology/sections/nuclear-medicine/about.aspx"</v>
      </c>
      <c r="AV47" s="10" t="str">
        <f t="shared" si="26"/>
        <v/>
      </c>
      <c r="AW47" s="6" t="str">
        <f t="shared" si="27"/>
        <v>{"name":"Vontz Core Imaging Laboratory (VCIL)(MED)","phone":"513-584-4282","location":{"ML":"577","building":"UCMC"},"website":"http://med.uc.edu/radiology/sections/nuclear-medicine/about.aspx"}</v>
      </c>
      <c r="AX47" t="str">
        <f t="shared" si="28"/>
        <v>db.directory.insert({"name":"Vontz Core Imaging Laboratory (VCIL)(MED)","phone":"513-584-4282","location":{"ML":"577","building":"UCMC"},"website":"http://med.uc.edu/radiology/sections/nuclear-medicine/about.aspx"})</v>
      </c>
      <c r="AY47">
        <f t="shared" si="31"/>
        <v>44</v>
      </c>
      <c r="AZ47" t="str">
        <f t="shared" si="29"/>
        <v>44 - Vontz Core Imaging Laboratory (VCIL)(MED)</v>
      </c>
      <c r="BA47" t="str">
        <f t="shared" si="9"/>
        <v>{"name":"Vontz Core Imaging Laboratory (VCIL)(MED)","phone":"513-584-4282","location":{"ML":"577","building":"UCMC"},"website":"http://med.uc.edu/radiology/sections/nuclear-medicine/about.aspx"},</v>
      </c>
    </row>
    <row r="48" spans="1:53" x14ac:dyDescent="0.25">
      <c r="A48" t="s">
        <v>246</v>
      </c>
      <c r="B48" t="s">
        <v>247</v>
      </c>
      <c r="C48" t="s">
        <v>248</v>
      </c>
      <c r="D48">
        <v>157</v>
      </c>
      <c r="E48">
        <v>620</v>
      </c>
      <c r="F48" t="s">
        <v>68</v>
      </c>
      <c r="G48" t="s">
        <v>249</v>
      </c>
      <c r="H48" t="s">
        <v>250</v>
      </c>
      <c r="I48" t="s">
        <v>251</v>
      </c>
      <c r="K48" t="s">
        <v>5264</v>
      </c>
      <c r="M48">
        <f t="shared" si="34"/>
        <v>0</v>
      </c>
      <c r="N48" t="str">
        <f t="shared" si="10"/>
        <v>Vine Street Community Urban Redevelopment Corporation (VCURC)</v>
      </c>
      <c r="P48" t="s">
        <v>5264</v>
      </c>
      <c r="Q48" t="str">
        <f t="shared" si="11"/>
        <v>513-556-5948</v>
      </c>
      <c r="S48" s="3">
        <f t="shared" si="12"/>
        <v>157</v>
      </c>
      <c r="T48" t="b">
        <f t="shared" si="13"/>
        <v>1</v>
      </c>
      <c r="V48" s="3">
        <f t="shared" si="14"/>
        <v>620</v>
      </c>
      <c r="W48" t="b">
        <f t="shared" si="1"/>
        <v>1</v>
      </c>
      <c r="Y48" t="str">
        <f t="shared" si="15"/>
        <v>UNIVHALL</v>
      </c>
      <c r="Z48" t="b">
        <f t="shared" si="2"/>
        <v>1</v>
      </c>
      <c r="AB48" t="b">
        <f t="shared" si="16"/>
        <v>1</v>
      </c>
      <c r="AD48" t="str">
        <f t="shared" si="17"/>
        <v>513-556-4885</v>
      </c>
      <c r="AE48" t="b">
        <f t="shared" si="3"/>
        <v>1</v>
      </c>
      <c r="AG48" t="str">
        <f t="shared" si="18"/>
        <v>http://www.uc.edu/af/commdev/VCURC.html</v>
      </c>
      <c r="AH48" t="b">
        <f t="shared" si="4"/>
        <v>1</v>
      </c>
      <c r="AJ48" t="str">
        <f t="shared" si="19"/>
        <v>cynthia.dreyer@uc.edu</v>
      </c>
      <c r="AK48" t="b">
        <f t="shared" si="5"/>
        <v>1</v>
      </c>
      <c r="AM48" s="4" t="str">
        <f t="shared" si="30"/>
        <v>"name":"Vine Street Community Urban Redevelopment Corporation (VCURC)"</v>
      </c>
      <c r="AN48" s="5" t="str">
        <f t="shared" si="20"/>
        <v>,"phone":"513-556-5948"</v>
      </c>
      <c r="AO48" s="5" t="str">
        <f t="shared" si="21"/>
        <v>,"location":{</v>
      </c>
      <c r="AP48" s="5" t="str">
        <f t="shared" si="22"/>
        <v>"ML":"157"</v>
      </c>
      <c r="AQ48" s="5" t="str">
        <f t="shared" si="7"/>
        <v>,"RM":"620"</v>
      </c>
      <c r="AR48" s="5" t="str">
        <f t="shared" si="23"/>
        <v>,"building":"UNIVHALL"</v>
      </c>
      <c r="AS48" s="5" t="str">
        <f t="shared" si="32"/>
        <v>}</v>
      </c>
      <c r="AT48" s="5" t="str">
        <f t="shared" si="24"/>
        <v>,"fax":"513-556-4885"</v>
      </c>
      <c r="AU48" s="5" t="str">
        <f t="shared" si="25"/>
        <v>,"website":"http://www.uc.edu/af/commdev/VCURC.html"</v>
      </c>
      <c r="AV48" s="10" t="str">
        <f t="shared" si="26"/>
        <v>,"email":"cynthia.dreyer@uc.edu"</v>
      </c>
      <c r="AW48" s="6" t="str">
        <f t="shared" si="27"/>
        <v>{"name":"Vine Street Community Urban Redevelopment Corporation (VCURC)","phone":"513-556-5948","location":{"ML":"157","RM":"620","building":"UNIVHALL"},"fax":"513-556-4885","website":"http://www.uc.edu/af/commdev/VCURC.html","email":"cynthia.dreyer@uc.edu"}</v>
      </c>
      <c r="AX48" t="str">
        <f t="shared" si="28"/>
        <v>db.directory.insert({"name":"Vine Street Community Urban Redevelopment Corporation (VCURC)","phone":"513-556-5948","location":{"ML":"157","RM":"620","building":"UNIVHALL"},"fax":"513-556-4885","website":"http://www.uc.edu/af/commdev/VCURC.html","email":"cynthia.dreyer@uc.edu"})</v>
      </c>
      <c r="AY48">
        <f t="shared" si="31"/>
        <v>45</v>
      </c>
      <c r="AZ48" t="str">
        <f t="shared" si="29"/>
        <v>45 - Vine Street Community Urban Redevelopment Corporation (VCURC)</v>
      </c>
      <c r="BA48" t="str">
        <f t="shared" si="9"/>
        <v>{"name":"Vine Street Community Urban Redevelopment Corporation (VCURC)","phone":"513-556-5948","location":{"ML":"157","RM":"620","building":"UNIVHALL"},"fax":"513-556-4885","website":"http://www.uc.edu/af/commdev/VCURC.html","email":"cynthia.dreyer@uc.edu"},</v>
      </c>
    </row>
    <row r="49" spans="1:53" x14ac:dyDescent="0.25">
      <c r="A49" t="s">
        <v>252</v>
      </c>
      <c r="B49" t="s">
        <v>253</v>
      </c>
      <c r="C49" t="s">
        <v>254</v>
      </c>
      <c r="D49">
        <v>185</v>
      </c>
      <c r="F49" t="s">
        <v>255</v>
      </c>
      <c r="G49" t="s">
        <v>256</v>
      </c>
      <c r="H49" t="s">
        <v>257</v>
      </c>
      <c r="K49" t="s">
        <v>5264</v>
      </c>
      <c r="M49">
        <f t="shared" si="34"/>
        <v>0</v>
      </c>
      <c r="N49" t="str">
        <f t="shared" si="10"/>
        <v>Transportation (Facilities Management)</v>
      </c>
      <c r="P49" t="s">
        <v>5264</v>
      </c>
      <c r="Q49" t="str">
        <f t="shared" si="11"/>
        <v>513-556-4424</v>
      </c>
      <c r="S49" s="3">
        <f t="shared" si="12"/>
        <v>185</v>
      </c>
      <c r="T49" t="b">
        <f t="shared" si="13"/>
        <v>1</v>
      </c>
      <c r="V49" s="3">
        <f t="shared" si="14"/>
        <v>0</v>
      </c>
      <c r="W49" t="b">
        <f t="shared" si="1"/>
        <v>0</v>
      </c>
      <c r="Y49" t="str">
        <f t="shared" si="15"/>
        <v>SERVGARAGE</v>
      </c>
      <c r="Z49" t="b">
        <f t="shared" si="2"/>
        <v>1</v>
      </c>
      <c r="AB49" t="b">
        <f t="shared" si="16"/>
        <v>1</v>
      </c>
      <c r="AD49" t="str">
        <f t="shared" si="17"/>
        <v>513-556-5173</v>
      </c>
      <c r="AE49" t="b">
        <f t="shared" si="3"/>
        <v>1</v>
      </c>
      <c r="AG49" t="str">
        <f t="shared" si="18"/>
        <v>http://www.uc.edu/af/facilities/services/transportation.html</v>
      </c>
      <c r="AH49" t="b">
        <f t="shared" si="4"/>
        <v>1</v>
      </c>
      <c r="AJ49">
        <f t="shared" si="19"/>
        <v>0</v>
      </c>
      <c r="AK49" t="b">
        <f t="shared" si="5"/>
        <v>0</v>
      </c>
      <c r="AM49" s="4" t="str">
        <f t="shared" si="30"/>
        <v>"name":"Transportation (Facilities Management)"</v>
      </c>
      <c r="AN49" s="5" t="str">
        <f t="shared" si="20"/>
        <v>,"phone":"513-556-4424"</v>
      </c>
      <c r="AO49" s="5" t="str">
        <f t="shared" si="21"/>
        <v>,"location":{</v>
      </c>
      <c r="AP49" s="5" t="str">
        <f t="shared" si="22"/>
        <v>"ML":"185"</v>
      </c>
      <c r="AQ49" s="5" t="str">
        <f t="shared" si="7"/>
        <v/>
      </c>
      <c r="AR49" s="5" t="str">
        <f t="shared" si="23"/>
        <v>,"building":"SERVGARAGE"</v>
      </c>
      <c r="AS49" s="5" t="str">
        <f t="shared" si="32"/>
        <v>}</v>
      </c>
      <c r="AT49" s="5" t="str">
        <f t="shared" si="24"/>
        <v>,"fax":"513-556-5173"</v>
      </c>
      <c r="AU49" s="5" t="str">
        <f t="shared" si="25"/>
        <v>,"website":"http://www.uc.edu/af/facilities/services/transportation.html"</v>
      </c>
      <c r="AV49" s="10" t="str">
        <f t="shared" si="26"/>
        <v/>
      </c>
      <c r="AW49" s="6" t="str">
        <f t="shared" si="27"/>
        <v>{"name":"Transportation (Facilities Management)","phone":"513-556-4424","location":{"ML":"185","building":"SERVGARAGE"},"fax":"513-556-5173","website":"http://www.uc.edu/af/facilities/services/transportation.html"}</v>
      </c>
      <c r="AX49" t="str">
        <f t="shared" si="28"/>
        <v>db.directory.insert({"name":"Transportation (Facilities Management)","phone":"513-556-4424","location":{"ML":"185","building":"SERVGARAGE"},"fax":"513-556-5173","website":"http://www.uc.edu/af/facilities/services/transportation.html"})</v>
      </c>
      <c r="AY49">
        <f t="shared" si="31"/>
        <v>46</v>
      </c>
      <c r="AZ49" t="str">
        <f t="shared" si="29"/>
        <v>46 - Transportation (Facilities Management)</v>
      </c>
      <c r="BA49" t="str">
        <f t="shared" si="9"/>
        <v>{"name":"Transportation (Facilities Management)","phone":"513-556-4424","location":{"ML":"185","building":"SERVGARAGE"},"fax":"513-556-5173","website":"http://www.uc.edu/af/facilities/services/transportation.html"},</v>
      </c>
    </row>
    <row r="50" spans="1:53" x14ac:dyDescent="0.25">
      <c r="A50" t="s">
        <v>258</v>
      </c>
      <c r="B50" t="s">
        <v>259</v>
      </c>
      <c r="C50" t="s">
        <v>260</v>
      </c>
      <c r="D50">
        <v>23</v>
      </c>
      <c r="E50">
        <v>265</v>
      </c>
      <c r="F50" t="s">
        <v>132</v>
      </c>
      <c r="G50" t="s">
        <v>261</v>
      </c>
      <c r="H50" t="s">
        <v>262</v>
      </c>
      <c r="I50" t="s">
        <v>263</v>
      </c>
      <c r="K50" t="s">
        <v>5264</v>
      </c>
      <c r="M50">
        <f t="shared" si="34"/>
        <v>0</v>
      </c>
      <c r="N50" t="str">
        <f t="shared" si="10"/>
        <v>Vending Services (Campus Svcs)</v>
      </c>
      <c r="P50" t="s">
        <v>5264</v>
      </c>
      <c r="Q50" t="str">
        <f t="shared" si="11"/>
        <v>513-556-3200</v>
      </c>
      <c r="S50" s="3">
        <f t="shared" si="12"/>
        <v>23</v>
      </c>
      <c r="T50" t="b">
        <f t="shared" si="13"/>
        <v>1</v>
      </c>
      <c r="V50" s="3">
        <f t="shared" si="14"/>
        <v>265</v>
      </c>
      <c r="W50" t="b">
        <f t="shared" si="1"/>
        <v>1</v>
      </c>
      <c r="Y50" t="str">
        <f t="shared" si="15"/>
        <v>TUC</v>
      </c>
      <c r="Z50" t="b">
        <f t="shared" si="2"/>
        <v>1</v>
      </c>
      <c r="AB50" t="b">
        <f t="shared" si="16"/>
        <v>1</v>
      </c>
      <c r="AD50" t="str">
        <f t="shared" si="17"/>
        <v>513-556-5650</v>
      </c>
      <c r="AE50" t="b">
        <f t="shared" si="3"/>
        <v>1</v>
      </c>
      <c r="AG50" t="str">
        <f t="shared" si="18"/>
        <v>http://www.uc.edu/af/campusservices/vending.html</v>
      </c>
      <c r="AH50" t="b">
        <f t="shared" si="4"/>
        <v>1</v>
      </c>
      <c r="AJ50" t="str">
        <f t="shared" si="19"/>
        <v>vending@uc.edu</v>
      </c>
      <c r="AK50" t="b">
        <f t="shared" si="5"/>
        <v>1</v>
      </c>
      <c r="AM50" s="4" t="str">
        <f t="shared" si="30"/>
        <v>"name":"Vending Services (Campus Svcs)"</v>
      </c>
      <c r="AN50" s="5" t="str">
        <f t="shared" si="20"/>
        <v>,"phone":"513-556-3200"</v>
      </c>
      <c r="AO50" s="5" t="str">
        <f t="shared" si="21"/>
        <v>,"location":{</v>
      </c>
      <c r="AP50" s="5" t="str">
        <f t="shared" si="22"/>
        <v>"ML":"23"</v>
      </c>
      <c r="AQ50" s="5" t="str">
        <f t="shared" si="7"/>
        <v>,"RM":"265"</v>
      </c>
      <c r="AR50" s="5" t="str">
        <f t="shared" si="23"/>
        <v>,"building":"TUC"</v>
      </c>
      <c r="AS50" s="5" t="str">
        <f t="shared" si="32"/>
        <v>}</v>
      </c>
      <c r="AT50" s="5" t="str">
        <f t="shared" si="24"/>
        <v>,"fax":"513-556-5650"</v>
      </c>
      <c r="AU50" s="5" t="str">
        <f t="shared" si="25"/>
        <v>,"website":"http://www.uc.edu/af/campusservices/vending.html"</v>
      </c>
      <c r="AV50" s="10" t="str">
        <f t="shared" si="26"/>
        <v>,"email":"vending@uc.edu"</v>
      </c>
      <c r="AW50" s="6" t="str">
        <f t="shared" si="27"/>
        <v>{"name":"Vending Services (Campus Svcs)","phone":"513-556-3200","location":{"ML":"23","RM":"265","building":"TUC"},"fax":"513-556-5650","website":"http://www.uc.edu/af/campusservices/vending.html","email":"vending@uc.edu"}</v>
      </c>
      <c r="AX50" t="str">
        <f t="shared" si="28"/>
        <v>db.directory.insert({"name":"Vending Services (Campus Svcs)","phone":"513-556-3200","location":{"ML":"23","RM":"265","building":"TUC"},"fax":"513-556-5650","website":"http://www.uc.edu/af/campusservices/vending.html","email":"vending@uc.edu"})</v>
      </c>
      <c r="AY50">
        <f t="shared" si="31"/>
        <v>47</v>
      </c>
      <c r="AZ50" t="str">
        <f t="shared" si="29"/>
        <v>47 - Vending Services (Campus Svcs)</v>
      </c>
      <c r="BA50" t="str">
        <f t="shared" si="9"/>
        <v>{"name":"Vending Services (Campus Svcs)","phone":"513-556-3200","location":{"ML":"23","RM":"265","building":"TUC"},"fax":"513-556-5650","website":"http://www.uc.edu/af/campusservices/vending.html","email":"vending@uc.edu"},</v>
      </c>
    </row>
    <row r="51" spans="1:53" x14ac:dyDescent="0.25">
      <c r="A51" t="s">
        <v>264</v>
      </c>
      <c r="B51" t="s">
        <v>265</v>
      </c>
      <c r="C51" t="s">
        <v>103</v>
      </c>
      <c r="D51">
        <v>39</v>
      </c>
      <c r="E51">
        <v>340</v>
      </c>
      <c r="F51" t="s">
        <v>68</v>
      </c>
      <c r="G51" t="s">
        <v>104</v>
      </c>
      <c r="H51" t="s">
        <v>266</v>
      </c>
      <c r="I51" t="s">
        <v>106</v>
      </c>
      <c r="K51" t="s">
        <v>5264</v>
      </c>
      <c r="M51">
        <f t="shared" si="34"/>
        <v>0</v>
      </c>
      <c r="N51" t="str">
        <f t="shared" si="10"/>
        <v>Employment Verification (Human Resources)</v>
      </c>
      <c r="P51" t="s">
        <v>5264</v>
      </c>
      <c r="Q51" t="str">
        <f t="shared" si="11"/>
        <v>513-556-6381</v>
      </c>
      <c r="S51" s="3">
        <f t="shared" si="12"/>
        <v>39</v>
      </c>
      <c r="T51" t="b">
        <f t="shared" si="13"/>
        <v>1</v>
      </c>
      <c r="V51" s="3">
        <f t="shared" si="14"/>
        <v>340</v>
      </c>
      <c r="W51" t="b">
        <f t="shared" si="1"/>
        <v>1</v>
      </c>
      <c r="Y51" t="str">
        <f t="shared" si="15"/>
        <v>UNIVHALL</v>
      </c>
      <c r="Z51" t="b">
        <f t="shared" si="2"/>
        <v>1</v>
      </c>
      <c r="AB51" t="b">
        <f t="shared" si="16"/>
        <v>1</v>
      </c>
      <c r="AD51" t="str">
        <f t="shared" si="17"/>
        <v>513-556-9652</v>
      </c>
      <c r="AE51" t="b">
        <f t="shared" si="3"/>
        <v>1</v>
      </c>
      <c r="AG51" t="str">
        <f t="shared" si="18"/>
        <v>http://www.uc.edu/hr/toolkits/manager/talx.html</v>
      </c>
      <c r="AH51" t="b">
        <f t="shared" si="4"/>
        <v>1</v>
      </c>
      <c r="AJ51" t="str">
        <f t="shared" si="19"/>
        <v>hronestop@uc.edu</v>
      </c>
      <c r="AK51" t="b">
        <f t="shared" si="5"/>
        <v>1</v>
      </c>
      <c r="AM51" s="4" t="str">
        <f t="shared" si="30"/>
        <v>"name":"Employment Verification (Human Resources)"</v>
      </c>
      <c r="AN51" s="5" t="str">
        <f t="shared" si="20"/>
        <v>,"phone":"513-556-6381"</v>
      </c>
      <c r="AO51" s="5" t="str">
        <f t="shared" si="21"/>
        <v>,"location":{</v>
      </c>
      <c r="AP51" s="5" t="str">
        <f t="shared" si="22"/>
        <v>"ML":"39"</v>
      </c>
      <c r="AQ51" s="5" t="str">
        <f t="shared" si="7"/>
        <v>,"RM":"340"</v>
      </c>
      <c r="AR51" s="5" t="str">
        <f t="shared" si="23"/>
        <v>,"building":"UNIVHALL"</v>
      </c>
      <c r="AS51" s="5" t="str">
        <f t="shared" si="32"/>
        <v>}</v>
      </c>
      <c r="AT51" s="5" t="str">
        <f t="shared" si="24"/>
        <v>,"fax":"513-556-9652"</v>
      </c>
      <c r="AU51" s="5" t="str">
        <f t="shared" si="25"/>
        <v>,"website":"http://www.uc.edu/hr/toolkits/manager/talx.html"</v>
      </c>
      <c r="AV51" s="10" t="str">
        <f t="shared" si="26"/>
        <v>,"email":"hronestop@uc.edu"</v>
      </c>
      <c r="AW51" s="6" t="str">
        <f t="shared" si="27"/>
        <v>{"name":"Employment Verification (Human Resources)","phone":"513-556-6381","location":{"ML":"39","RM":"340","building":"UNIVHALL"},"fax":"513-556-9652","website":"http://www.uc.edu/hr/toolkits/manager/talx.html","email":"hronestop@uc.edu"}</v>
      </c>
      <c r="AX51" t="str">
        <f t="shared" si="28"/>
        <v>db.directory.insert({"name":"Employment Verification (Human Resources)","phone":"513-556-6381","location":{"ML":"39","RM":"340","building":"UNIVHALL"},"fax":"513-556-9652","website":"http://www.uc.edu/hr/toolkits/manager/talx.html","email":"hronestop@uc.edu"})</v>
      </c>
      <c r="AY51">
        <f t="shared" si="31"/>
        <v>48</v>
      </c>
      <c r="AZ51" t="str">
        <f t="shared" si="29"/>
        <v>48 - Employment Verification (Human Resources)</v>
      </c>
      <c r="BA51" t="str">
        <f t="shared" si="9"/>
        <v>{"name":"Employment Verification (Human Resources)","phone":"513-556-6381","location":{"ML":"39","RM":"340","building":"UNIVHALL"},"fax":"513-556-9652","website":"http://www.uc.edu/hr/toolkits/manager/talx.html","email":"hronestop@uc.edu"},</v>
      </c>
    </row>
    <row r="52" spans="1:53" x14ac:dyDescent="0.25">
      <c r="A52" t="s">
        <v>267</v>
      </c>
      <c r="B52" t="s">
        <v>268</v>
      </c>
      <c r="C52" t="s">
        <v>269</v>
      </c>
      <c r="D52">
        <v>162</v>
      </c>
      <c r="E52">
        <v>101</v>
      </c>
      <c r="F52" t="s">
        <v>270</v>
      </c>
      <c r="G52" t="s">
        <v>38</v>
      </c>
      <c r="H52" t="s">
        <v>271</v>
      </c>
      <c r="K52" t="s">
        <v>5264</v>
      </c>
      <c r="M52">
        <f t="shared" si="34"/>
        <v>0</v>
      </c>
      <c r="N52" t="str">
        <f t="shared" si="10"/>
        <v>Veteran Affairs (CLER)</v>
      </c>
      <c r="P52" t="s">
        <v>5264</v>
      </c>
      <c r="Q52" t="str">
        <f t="shared" si="11"/>
        <v>513-558-5358</v>
      </c>
      <c r="S52" s="3">
        <f t="shared" si="12"/>
        <v>162</v>
      </c>
      <c r="T52" t="b">
        <f t="shared" si="13"/>
        <v>1</v>
      </c>
      <c r="V52" s="3">
        <f t="shared" si="14"/>
        <v>101</v>
      </c>
      <c r="W52" t="b">
        <f t="shared" si="1"/>
        <v>1</v>
      </c>
      <c r="Y52" t="str">
        <f t="shared" si="15"/>
        <v>CLERSTUSVCS</v>
      </c>
      <c r="Z52" t="b">
        <f t="shared" si="2"/>
        <v>1</v>
      </c>
      <c r="AB52" t="b">
        <f t="shared" si="16"/>
        <v>1</v>
      </c>
      <c r="AD52" t="str">
        <f t="shared" si="17"/>
        <v>513-732-5303</v>
      </c>
      <c r="AE52" t="b">
        <f t="shared" si="3"/>
        <v>1</v>
      </c>
      <c r="AG52" t="str">
        <f t="shared" si="18"/>
        <v>http://www.ucclermont.edu/students/mil_vet.html</v>
      </c>
      <c r="AH52" t="b">
        <f t="shared" si="4"/>
        <v>1</v>
      </c>
      <c r="AJ52">
        <f t="shared" si="19"/>
        <v>0</v>
      </c>
      <c r="AK52" t="b">
        <f t="shared" si="5"/>
        <v>0</v>
      </c>
      <c r="AM52" s="4" t="str">
        <f t="shared" si="30"/>
        <v>"name":"Veteran Affairs (CLER)"</v>
      </c>
      <c r="AN52" s="5" t="str">
        <f t="shared" si="20"/>
        <v>,"phone":"513-558-5358"</v>
      </c>
      <c r="AO52" s="5" t="str">
        <f t="shared" si="21"/>
        <v>,"location":{</v>
      </c>
      <c r="AP52" s="5" t="str">
        <f t="shared" si="22"/>
        <v>"ML":"162"</v>
      </c>
      <c r="AQ52" s="5" t="str">
        <f t="shared" si="7"/>
        <v>,"RM":"101"</v>
      </c>
      <c r="AR52" s="5" t="str">
        <f t="shared" si="23"/>
        <v>,"building":"CLERSTUSVCS"</v>
      </c>
      <c r="AS52" s="5" t="str">
        <f t="shared" si="32"/>
        <v>}</v>
      </c>
      <c r="AT52" s="5" t="str">
        <f t="shared" si="24"/>
        <v>,"fax":"513-732-5303"</v>
      </c>
      <c r="AU52" s="5" t="str">
        <f t="shared" si="25"/>
        <v>,"website":"http://www.ucclermont.edu/students/mil_vet.html"</v>
      </c>
      <c r="AV52" s="10" t="str">
        <f t="shared" si="26"/>
        <v/>
      </c>
      <c r="AW52" s="6" t="str">
        <f t="shared" si="27"/>
        <v>{"name":"Veteran Affairs (CLER)","phone":"513-558-5358","location":{"ML":"162","RM":"101","building":"CLERSTUSVCS"},"fax":"513-732-5303","website":"http://www.ucclermont.edu/students/mil_vet.html"}</v>
      </c>
      <c r="AX52" t="str">
        <f t="shared" si="28"/>
        <v>db.directory.insert({"name":"Veteran Affairs (CLER)","phone":"513-558-5358","location":{"ML":"162","RM":"101","building":"CLERSTUSVCS"},"fax":"513-732-5303","website":"http://www.ucclermont.edu/students/mil_vet.html"})</v>
      </c>
      <c r="AY52">
        <f t="shared" si="31"/>
        <v>49</v>
      </c>
      <c r="AZ52" t="str">
        <f t="shared" si="29"/>
        <v>49 - Veteran Affairs (CLER)</v>
      </c>
      <c r="BA52" t="str">
        <f t="shared" si="9"/>
        <v>{"name":"Veteran Affairs (CLER)","phone":"513-558-5358","location":{"ML":"162","RM":"101","building":"CLERSTUSVCS"},"fax":"513-732-5303","website":"http://www.ucclermont.edu/students/mil_vet.html"},</v>
      </c>
    </row>
    <row r="53" spans="1:53" x14ac:dyDescent="0.25">
      <c r="A53" t="s">
        <v>272</v>
      </c>
      <c r="B53" t="s">
        <v>273</v>
      </c>
      <c r="C53" t="s">
        <v>274</v>
      </c>
      <c r="D53">
        <v>86</v>
      </c>
      <c r="E53">
        <v>106</v>
      </c>
      <c r="F53" t="s">
        <v>275</v>
      </c>
      <c r="G53" t="s">
        <v>276</v>
      </c>
      <c r="H53" t="s">
        <v>277</v>
      </c>
      <c r="K53" t="s">
        <v>5264</v>
      </c>
      <c r="M53">
        <f t="shared" si="34"/>
        <v>0</v>
      </c>
      <c r="N53" t="str">
        <f t="shared" si="10"/>
        <v>Veterinary Technology Program (UCBA)</v>
      </c>
      <c r="P53" t="s">
        <v>5264</v>
      </c>
      <c r="Q53" t="str">
        <f t="shared" si="11"/>
        <v>513-936-7173</v>
      </c>
      <c r="S53" s="3">
        <f t="shared" si="12"/>
        <v>86</v>
      </c>
      <c r="T53" t="b">
        <f t="shared" si="13"/>
        <v>1</v>
      </c>
      <c r="V53" s="3">
        <f t="shared" si="14"/>
        <v>106</v>
      </c>
      <c r="W53" t="b">
        <f t="shared" si="1"/>
        <v>1</v>
      </c>
      <c r="Y53" t="str">
        <f t="shared" si="15"/>
        <v>BAVETEC</v>
      </c>
      <c r="Z53" t="b">
        <f t="shared" si="2"/>
        <v>1</v>
      </c>
      <c r="AB53" t="b">
        <f t="shared" si="16"/>
        <v>1</v>
      </c>
      <c r="AD53" t="str">
        <f t="shared" si="17"/>
        <v>513-936-7176</v>
      </c>
      <c r="AE53" t="b">
        <f t="shared" si="3"/>
        <v>1</v>
      </c>
      <c r="AG53" t="str">
        <f t="shared" si="18"/>
        <v>http://www.ucblueash.edu/academics/departments/vet-tech.html</v>
      </c>
      <c r="AH53" t="b">
        <f t="shared" si="4"/>
        <v>1</v>
      </c>
      <c r="AJ53">
        <f t="shared" si="19"/>
        <v>0</v>
      </c>
      <c r="AK53" t="b">
        <f t="shared" si="5"/>
        <v>0</v>
      </c>
      <c r="AM53" s="4" t="str">
        <f t="shared" si="30"/>
        <v>"name":"Veterinary Technology Program (UCBA)"</v>
      </c>
      <c r="AN53" s="5" t="str">
        <f t="shared" si="20"/>
        <v>,"phone":"513-936-7173"</v>
      </c>
      <c r="AO53" s="5" t="str">
        <f t="shared" si="21"/>
        <v>,"location":{</v>
      </c>
      <c r="AP53" s="5" t="str">
        <f t="shared" si="22"/>
        <v>"ML":"86"</v>
      </c>
      <c r="AQ53" s="5" t="str">
        <f t="shared" si="7"/>
        <v>,"RM":"106"</v>
      </c>
      <c r="AR53" s="5" t="str">
        <f t="shared" si="23"/>
        <v>,"building":"BAVETEC"</v>
      </c>
      <c r="AS53" s="5" t="str">
        <f t="shared" si="32"/>
        <v>}</v>
      </c>
      <c r="AT53" s="5" t="str">
        <f t="shared" si="24"/>
        <v>,"fax":"513-936-7176"</v>
      </c>
      <c r="AU53" s="5" t="str">
        <f t="shared" si="25"/>
        <v>,"website":"http://www.ucblueash.edu/academics/departments/vet-tech.html"</v>
      </c>
      <c r="AV53" s="10" t="str">
        <f t="shared" si="26"/>
        <v/>
      </c>
      <c r="AW53" s="6" t="str">
        <f t="shared" si="27"/>
        <v>{"name":"Veterinary Technology Program (UCBA)","phone":"513-936-7173","location":{"ML":"86","RM":"106","building":"BAVETEC"},"fax":"513-936-7176","website":"http://www.ucblueash.edu/academics/departments/vet-tech.html"}</v>
      </c>
      <c r="AX53" t="str">
        <f t="shared" si="28"/>
        <v>db.directory.insert({"name":"Veterinary Technology Program (UCBA)","phone":"513-936-7173","location":{"ML":"86","RM":"106","building":"BAVETEC"},"fax":"513-936-7176","website":"http://www.ucblueash.edu/academics/departments/vet-tech.html"})</v>
      </c>
      <c r="AY53">
        <f t="shared" si="31"/>
        <v>50</v>
      </c>
      <c r="AZ53" t="str">
        <f t="shared" si="29"/>
        <v>50 - Veterinary Technology Program (UCBA)</v>
      </c>
      <c r="BA53" t="str">
        <f t="shared" si="9"/>
        <v>{"name":"Veterinary Technology Program (UCBA)","phone":"513-936-7173","location":{"ML":"86","RM":"106","building":"BAVETEC"},"fax":"513-936-7176","website":"http://www.ucblueash.edu/academics/departments/vet-tech.html"},</v>
      </c>
    </row>
    <row r="54" spans="1:53" x14ac:dyDescent="0.25">
      <c r="A54" t="s">
        <v>278</v>
      </c>
      <c r="B54" t="s">
        <v>279</v>
      </c>
      <c r="C54" t="s">
        <v>280</v>
      </c>
      <c r="D54">
        <v>658</v>
      </c>
      <c r="E54">
        <v>400</v>
      </c>
      <c r="F54" t="s">
        <v>68</v>
      </c>
      <c r="G54" t="s">
        <v>281</v>
      </c>
      <c r="H54" t="s">
        <v>282</v>
      </c>
      <c r="K54" t="s">
        <v>5264</v>
      </c>
      <c r="M54">
        <f t="shared" si="34"/>
        <v>0</v>
      </c>
      <c r="N54" t="str">
        <f t="shared" si="10"/>
        <v>Vice President and Chief Information Officer for Information Technologies</v>
      </c>
      <c r="P54" t="s">
        <v>5264</v>
      </c>
      <c r="Q54" t="str">
        <f t="shared" si="11"/>
        <v>513-556-2323</v>
      </c>
      <c r="S54" s="3">
        <f t="shared" si="12"/>
        <v>658</v>
      </c>
      <c r="T54" t="b">
        <f t="shared" si="13"/>
        <v>1</v>
      </c>
      <c r="V54" s="3">
        <f t="shared" si="14"/>
        <v>400</v>
      </c>
      <c r="W54" t="b">
        <f t="shared" si="1"/>
        <v>1</v>
      </c>
      <c r="Y54" t="str">
        <f t="shared" si="15"/>
        <v>UNIVHALL</v>
      </c>
      <c r="Z54" t="b">
        <f t="shared" si="2"/>
        <v>1</v>
      </c>
      <c r="AB54" t="b">
        <f t="shared" si="16"/>
        <v>1</v>
      </c>
      <c r="AD54" t="str">
        <f t="shared" si="17"/>
        <v>513-556-9393</v>
      </c>
      <c r="AE54" t="b">
        <f t="shared" si="3"/>
        <v>1</v>
      </c>
      <c r="AG54" t="str">
        <f t="shared" si="18"/>
        <v>http://www.uc.edu/ucit/about/cio.html</v>
      </c>
      <c r="AH54" t="b">
        <f t="shared" si="4"/>
        <v>1</v>
      </c>
      <c r="AJ54">
        <f t="shared" si="19"/>
        <v>0</v>
      </c>
      <c r="AK54" t="b">
        <f t="shared" si="5"/>
        <v>0</v>
      </c>
      <c r="AM54" s="4" t="str">
        <f t="shared" si="30"/>
        <v>"name":"Vice President and Chief Information Officer for Information Technologies"</v>
      </c>
      <c r="AN54" s="5" t="str">
        <f t="shared" si="20"/>
        <v>,"phone":"513-556-2323"</v>
      </c>
      <c r="AO54" s="5" t="str">
        <f t="shared" si="21"/>
        <v>,"location":{</v>
      </c>
      <c r="AP54" s="5" t="str">
        <f t="shared" si="22"/>
        <v>"ML":"658"</v>
      </c>
      <c r="AQ54" s="5" t="str">
        <f t="shared" si="7"/>
        <v>,"RM":"400"</v>
      </c>
      <c r="AR54" s="5" t="str">
        <f t="shared" si="23"/>
        <v>,"building":"UNIVHALL"</v>
      </c>
      <c r="AS54" s="5" t="str">
        <f t="shared" si="32"/>
        <v>}</v>
      </c>
      <c r="AT54" s="5" t="str">
        <f t="shared" si="24"/>
        <v>,"fax":"513-556-9393"</v>
      </c>
      <c r="AU54" s="5" t="str">
        <f t="shared" si="25"/>
        <v>,"website":"http://www.uc.edu/ucit/about/cio.html"</v>
      </c>
      <c r="AV54" s="10" t="str">
        <f t="shared" si="26"/>
        <v/>
      </c>
      <c r="AW54" s="6" t="str">
        <f t="shared" si="27"/>
        <v>{"name":"Vice President and Chief Information Officer for Information Technologies","phone":"513-556-2323","location":{"ML":"658","RM":"400","building":"UNIVHALL"},"fax":"513-556-9393","website":"http://www.uc.edu/ucit/about/cio.html"}</v>
      </c>
      <c r="AX54" t="str">
        <f t="shared" si="28"/>
        <v>db.directory.insert({"name":"Vice President and Chief Information Officer for Information Technologies","phone":"513-556-2323","location":{"ML":"658","RM":"400","building":"UNIVHALL"},"fax":"513-556-9393","website":"http://www.uc.edu/ucit/about/cio.html"})</v>
      </c>
      <c r="AY54">
        <f t="shared" si="31"/>
        <v>51</v>
      </c>
      <c r="AZ54" t="str">
        <f t="shared" si="29"/>
        <v>51 - Vice President and Chief Information Officer for Information Technologies</v>
      </c>
      <c r="BA54" t="str">
        <f t="shared" si="9"/>
        <v>{"name":"Vice President and Chief Information Officer for Information Technologies","phone":"513-556-2323","location":{"ML":"658","RM":"400","building":"UNIVHALL"},"fax":"513-556-9393","website":"http://www.uc.edu/ucit/about/cio.html"},</v>
      </c>
    </row>
    <row r="55" spans="1:53" x14ac:dyDescent="0.25">
      <c r="A55" t="s">
        <v>283</v>
      </c>
      <c r="B55" t="s">
        <v>284</v>
      </c>
      <c r="C55" t="s">
        <v>285</v>
      </c>
      <c r="D55">
        <v>620</v>
      </c>
      <c r="E55">
        <v>630</v>
      </c>
      <c r="F55" t="s">
        <v>23</v>
      </c>
      <c r="G55" t="s">
        <v>286</v>
      </c>
      <c r="H55" t="s">
        <v>287</v>
      </c>
      <c r="I55" t="s">
        <v>288</v>
      </c>
      <c r="K55" t="s">
        <v>5264</v>
      </c>
      <c r="M55">
        <f t="shared" si="34"/>
        <v>0</v>
      </c>
      <c r="N55" t="str">
        <f t="shared" si="10"/>
        <v>Sr. Vice President for Administration and Finance</v>
      </c>
      <c r="P55" t="s">
        <v>5264</v>
      </c>
      <c r="Q55" t="str">
        <f t="shared" si="11"/>
        <v>513-556-2413</v>
      </c>
      <c r="S55" s="3">
        <f t="shared" si="12"/>
        <v>620</v>
      </c>
      <c r="T55" t="b">
        <f t="shared" si="13"/>
        <v>1</v>
      </c>
      <c r="V55" s="3">
        <f t="shared" si="14"/>
        <v>630</v>
      </c>
      <c r="W55" t="b">
        <f t="shared" si="1"/>
        <v>1</v>
      </c>
      <c r="Y55" t="str">
        <f t="shared" si="15"/>
        <v>UNIVPAV</v>
      </c>
      <c r="Z55" t="b">
        <f t="shared" si="2"/>
        <v>1</v>
      </c>
      <c r="AB55" t="b">
        <f t="shared" si="16"/>
        <v>1</v>
      </c>
      <c r="AD55" t="str">
        <f t="shared" si="17"/>
        <v>513-556-5269</v>
      </c>
      <c r="AE55" t="b">
        <f t="shared" si="3"/>
        <v>1</v>
      </c>
      <c r="AG55" t="str">
        <f t="shared" si="18"/>
        <v>http://www.uc.edu/af.html</v>
      </c>
      <c r="AH55" t="b">
        <f t="shared" si="4"/>
        <v>1</v>
      </c>
      <c r="AJ55" t="str">
        <f t="shared" si="19"/>
        <v>adfin@uc.edu</v>
      </c>
      <c r="AK55" t="b">
        <f t="shared" si="5"/>
        <v>1</v>
      </c>
      <c r="AM55" s="4" t="str">
        <f t="shared" si="30"/>
        <v>"name":"Sr. Vice President for Administration and Finance"</v>
      </c>
      <c r="AN55" s="5" t="str">
        <f t="shared" si="20"/>
        <v>,"phone":"513-556-2413"</v>
      </c>
      <c r="AO55" s="5" t="str">
        <f t="shared" si="21"/>
        <v>,"location":{</v>
      </c>
      <c r="AP55" s="5" t="str">
        <f t="shared" si="22"/>
        <v>"ML":"620"</v>
      </c>
      <c r="AQ55" s="5" t="str">
        <f t="shared" si="7"/>
        <v>,"RM":"630"</v>
      </c>
      <c r="AR55" s="5" t="str">
        <f t="shared" si="23"/>
        <v>,"building":"UNIVPAV"</v>
      </c>
      <c r="AS55" s="5" t="str">
        <f t="shared" si="32"/>
        <v>}</v>
      </c>
      <c r="AT55" s="5" t="str">
        <f t="shared" si="24"/>
        <v>,"fax":"513-556-5269"</v>
      </c>
      <c r="AU55" s="5" t="str">
        <f t="shared" si="25"/>
        <v>,"website":"http://www.uc.edu/af.html"</v>
      </c>
      <c r="AV55" s="10" t="str">
        <f t="shared" si="26"/>
        <v>,"email":"adfin@uc.edu"</v>
      </c>
      <c r="AW55" s="6" t="str">
        <f t="shared" si="27"/>
        <v>{"name":"Sr. Vice President for Administration and Finance","phone":"513-556-2413","location":{"ML":"620","RM":"630","building":"UNIVPAV"},"fax":"513-556-5269","website":"http://www.uc.edu/af.html","email":"adfin@uc.edu"}</v>
      </c>
      <c r="AX55" t="str">
        <f t="shared" si="28"/>
        <v>db.directory.insert({"name":"Sr. Vice President for Administration and Finance","phone":"513-556-2413","location":{"ML":"620","RM":"630","building":"UNIVPAV"},"fax":"513-556-5269","website":"http://www.uc.edu/af.html","email":"adfin@uc.edu"})</v>
      </c>
      <c r="AY55">
        <f t="shared" si="31"/>
        <v>52</v>
      </c>
      <c r="AZ55" t="str">
        <f t="shared" si="29"/>
        <v>52 - Sr. Vice President for Administration and Finance</v>
      </c>
      <c r="BA55" t="str">
        <f t="shared" si="9"/>
        <v>{"name":"Sr. Vice President for Administration and Finance","phone":"513-556-2413","location":{"ML":"620","RM":"630","building":"UNIVPAV"},"fax":"513-556-5269","website":"http://www.uc.edu/af.html","email":"adfin@uc.edu"},</v>
      </c>
    </row>
    <row r="56" spans="1:53" x14ac:dyDescent="0.25">
      <c r="A56" t="s">
        <v>289</v>
      </c>
      <c r="B56" t="s">
        <v>290</v>
      </c>
      <c r="C56" t="s">
        <v>291</v>
      </c>
      <c r="D56" t="s">
        <v>67</v>
      </c>
      <c r="E56">
        <v>64</v>
      </c>
      <c r="G56" t="s">
        <v>68</v>
      </c>
      <c r="H56" t="s">
        <v>292</v>
      </c>
      <c r="I56" t="s">
        <v>293</v>
      </c>
      <c r="K56" t="s">
        <v>5264</v>
      </c>
      <c r="L56" t="b">
        <v>1</v>
      </c>
      <c r="M56">
        <f t="shared" si="34"/>
        <v>1</v>
      </c>
      <c r="N56" t="str">
        <f t="shared" si="10"/>
        <v>Vice President for Development  UC Foundation</v>
      </c>
      <c r="O56" t="str">
        <f t="shared" si="33"/>
        <v>Vice President for Development  UC Foundation</v>
      </c>
      <c r="P56" t="s">
        <v>5264</v>
      </c>
      <c r="Q56" t="str">
        <f t="shared" si="11"/>
        <v>513-556-6781</v>
      </c>
      <c r="S56" s="3">
        <f t="shared" si="12"/>
        <v>64</v>
      </c>
      <c r="T56" t="b">
        <f t="shared" si="13"/>
        <v>1</v>
      </c>
      <c r="V56" s="3">
        <f t="shared" si="14"/>
        <v>0</v>
      </c>
      <c r="W56" t="b">
        <f t="shared" si="1"/>
        <v>0</v>
      </c>
      <c r="Y56" t="str">
        <f t="shared" si="15"/>
        <v>UNIVHALL</v>
      </c>
      <c r="Z56" t="b">
        <f t="shared" si="2"/>
        <v>1</v>
      </c>
      <c r="AB56" t="b">
        <f t="shared" si="16"/>
        <v>1</v>
      </c>
      <c r="AD56" t="str">
        <f t="shared" si="17"/>
        <v>513-556-4340</v>
      </c>
      <c r="AE56" t="b">
        <f t="shared" si="3"/>
        <v>1</v>
      </c>
      <c r="AG56" t="str">
        <f t="shared" si="18"/>
        <v>http://www.uc.edu/foundation.html</v>
      </c>
      <c r="AH56" t="b">
        <f t="shared" si="4"/>
        <v>1</v>
      </c>
      <c r="AJ56">
        <f t="shared" si="19"/>
        <v>0</v>
      </c>
      <c r="AK56" t="b">
        <f t="shared" si="5"/>
        <v>0</v>
      </c>
      <c r="AM56" s="4" t="str">
        <f t="shared" si="30"/>
        <v>"name":"Vice President for Development UC Foundation"</v>
      </c>
      <c r="AN56" s="5" t="str">
        <f t="shared" si="20"/>
        <v>,"phone":"513-556-6781"</v>
      </c>
      <c r="AO56" s="5" t="str">
        <f t="shared" si="21"/>
        <v>,"location":{</v>
      </c>
      <c r="AP56" s="5" t="str">
        <f t="shared" si="22"/>
        <v>"ML":"64"</v>
      </c>
      <c r="AQ56" s="5" t="str">
        <f t="shared" si="7"/>
        <v/>
      </c>
      <c r="AR56" s="5" t="str">
        <f t="shared" si="23"/>
        <v>,"building":"UNIVHALL"</v>
      </c>
      <c r="AS56" s="5" t="str">
        <f t="shared" si="32"/>
        <v>}</v>
      </c>
      <c r="AT56" s="5" t="str">
        <f t="shared" si="24"/>
        <v>,"fax":"513-556-4340"</v>
      </c>
      <c r="AU56" s="5" t="str">
        <f t="shared" si="25"/>
        <v>,"website":"http://www.uc.edu/foundation.html"</v>
      </c>
      <c r="AV56" s="10" t="str">
        <f t="shared" si="26"/>
        <v/>
      </c>
      <c r="AW56" s="6" t="str">
        <f t="shared" si="27"/>
        <v>{"name":"Vice President for Development UC Foundation","phone":"513-556-6781","location":{"ML":"64","building":"UNIVHALL"},"fax":"513-556-4340","website":"http://www.uc.edu/foundation.html"}</v>
      </c>
      <c r="AX56" t="str">
        <f t="shared" si="28"/>
        <v>db.directory.insert({"name":"Vice President for Development UC Foundation","phone":"513-556-6781","location":{"ML":"64","building":"UNIVHALL"},"fax":"513-556-4340","website":"http://www.uc.edu/foundation.html"})</v>
      </c>
      <c r="AY56">
        <f t="shared" si="31"/>
        <v>53</v>
      </c>
      <c r="AZ56" t="str">
        <f t="shared" si="29"/>
        <v>53 - Vice President for Development  UC Foundation</v>
      </c>
      <c r="BA56" t="str">
        <f t="shared" si="9"/>
        <v>{"name":"Vice President for Development UC Foundation","phone":"513-556-6781","location":{"ML":"64","building":"UNIVHALL"},"fax":"513-556-4340","website":"http://www.uc.edu/foundation.html"},</v>
      </c>
    </row>
    <row r="57" spans="1:53" x14ac:dyDescent="0.25">
      <c r="A57" t="s">
        <v>294</v>
      </c>
      <c r="B57" t="s">
        <v>295</v>
      </c>
      <c r="C57" t="s">
        <v>296</v>
      </c>
      <c r="D57" t="s">
        <v>297</v>
      </c>
      <c r="E57">
        <v>646</v>
      </c>
      <c r="F57">
        <v>630</v>
      </c>
      <c r="G57" t="s">
        <v>23</v>
      </c>
      <c r="H57" t="s">
        <v>286</v>
      </c>
      <c r="I57" t="s">
        <v>298</v>
      </c>
      <c r="K57" t="s">
        <v>5264</v>
      </c>
      <c r="L57" t="b">
        <v>1</v>
      </c>
      <c r="M57">
        <f t="shared" si="34"/>
        <v>1</v>
      </c>
      <c r="N57" t="str">
        <f t="shared" si="10"/>
        <v>Vice President for Finance  Ofc of</v>
      </c>
      <c r="O57" t="str">
        <f t="shared" si="33"/>
        <v>Vice President for Finance  Ofc of</v>
      </c>
      <c r="P57" t="s">
        <v>5264</v>
      </c>
      <c r="Q57" t="str">
        <f t="shared" si="11"/>
        <v>513-556-1299</v>
      </c>
      <c r="S57" s="3">
        <f t="shared" si="12"/>
        <v>646</v>
      </c>
      <c r="T57" t="b">
        <f t="shared" si="13"/>
        <v>1</v>
      </c>
      <c r="V57" s="3">
        <f t="shared" si="14"/>
        <v>630</v>
      </c>
      <c r="W57" t="b">
        <f t="shared" si="1"/>
        <v>1</v>
      </c>
      <c r="Y57" t="str">
        <f t="shared" si="15"/>
        <v>UNIVPAV</v>
      </c>
      <c r="Z57" t="b">
        <f t="shared" si="2"/>
        <v>1</v>
      </c>
      <c r="AB57" t="b">
        <f t="shared" si="16"/>
        <v>1</v>
      </c>
      <c r="AD57" t="str">
        <f t="shared" si="17"/>
        <v>513-556-5269</v>
      </c>
      <c r="AE57" t="b">
        <f t="shared" si="3"/>
        <v>1</v>
      </c>
      <c r="AG57" t="str">
        <f t="shared" si="18"/>
        <v>http://www.uc.edu/af/vpfinance.html</v>
      </c>
      <c r="AH57" t="b">
        <f t="shared" si="4"/>
        <v>1</v>
      </c>
      <c r="AJ57">
        <f t="shared" si="19"/>
        <v>0</v>
      </c>
      <c r="AK57" t="b">
        <f t="shared" si="5"/>
        <v>0</v>
      </c>
      <c r="AM57" s="4" t="str">
        <f t="shared" si="30"/>
        <v>"name":"Vice President for Finance Ofc of"</v>
      </c>
      <c r="AN57" s="5" t="str">
        <f t="shared" si="20"/>
        <v>,"phone":"513-556-1299"</v>
      </c>
      <c r="AO57" s="5" t="str">
        <f t="shared" si="21"/>
        <v>,"location":{</v>
      </c>
      <c r="AP57" s="5" t="str">
        <f t="shared" si="22"/>
        <v>"ML":"646"</v>
      </c>
      <c r="AQ57" s="5" t="str">
        <f t="shared" si="7"/>
        <v>,"RM":"630"</v>
      </c>
      <c r="AR57" s="5" t="str">
        <f t="shared" si="23"/>
        <v>,"building":"UNIVPAV"</v>
      </c>
      <c r="AS57" s="5" t="str">
        <f t="shared" si="32"/>
        <v>}</v>
      </c>
      <c r="AT57" s="5" t="str">
        <f t="shared" si="24"/>
        <v>,"fax":"513-556-5269"</v>
      </c>
      <c r="AU57" s="5" t="str">
        <f t="shared" si="25"/>
        <v>,"website":"http://www.uc.edu/af/vpfinance.html"</v>
      </c>
      <c r="AV57" s="10" t="str">
        <f t="shared" si="26"/>
        <v/>
      </c>
      <c r="AW57" s="6" t="str">
        <f t="shared" si="27"/>
        <v>{"name":"Vice President for Finance Ofc of","phone":"513-556-1299","location":{"ML":"646","RM":"630","building":"UNIVPAV"},"fax":"513-556-5269","website":"http://www.uc.edu/af/vpfinance.html"}</v>
      </c>
      <c r="AX57" t="str">
        <f t="shared" si="28"/>
        <v>db.directory.insert({"name":"Vice President for Finance Ofc of","phone":"513-556-1299","location":{"ML":"646","RM":"630","building":"UNIVPAV"},"fax":"513-556-5269","website":"http://www.uc.edu/af/vpfinance.html"})</v>
      </c>
      <c r="AY57">
        <f t="shared" si="31"/>
        <v>54</v>
      </c>
      <c r="AZ57" t="str">
        <f t="shared" si="29"/>
        <v>54 - Vice President for Finance  Ofc of</v>
      </c>
      <c r="BA57" t="str">
        <f t="shared" si="9"/>
        <v>{"name":"Vice President for Finance Ofc of","phone":"513-556-1299","location":{"ML":"646","RM":"630","building":"UNIVPAV"},"fax":"513-556-5269","website":"http://www.uc.edu/af/vpfinance.html"},</v>
      </c>
    </row>
    <row r="58" spans="1:53" x14ac:dyDescent="0.25">
      <c r="A58" t="s">
        <v>299</v>
      </c>
      <c r="B58" t="s">
        <v>300</v>
      </c>
      <c r="C58" t="s">
        <v>301</v>
      </c>
      <c r="D58">
        <v>634</v>
      </c>
      <c r="E58">
        <v>610</v>
      </c>
      <c r="F58" t="s">
        <v>23</v>
      </c>
      <c r="G58" t="s">
        <v>302</v>
      </c>
      <c r="H58" t="s">
        <v>303</v>
      </c>
      <c r="K58" t="s">
        <v>5264</v>
      </c>
      <c r="M58">
        <f t="shared" si="34"/>
        <v>0</v>
      </c>
      <c r="N58" t="str">
        <f t="shared" si="10"/>
        <v>Governmental Relations &amp; Univ Communications (VP)</v>
      </c>
      <c r="P58" t="s">
        <v>5264</v>
      </c>
      <c r="Q58" t="str">
        <f t="shared" si="11"/>
        <v>513-556-3028</v>
      </c>
      <c r="S58" s="3">
        <f t="shared" si="12"/>
        <v>634</v>
      </c>
      <c r="T58" t="b">
        <f t="shared" si="13"/>
        <v>1</v>
      </c>
      <c r="V58" s="3">
        <f t="shared" si="14"/>
        <v>610</v>
      </c>
      <c r="W58" t="b">
        <f t="shared" si="1"/>
        <v>1</v>
      </c>
      <c r="Y58" t="str">
        <f t="shared" si="15"/>
        <v>UNIVPAV</v>
      </c>
      <c r="Z58" t="b">
        <f t="shared" si="2"/>
        <v>1</v>
      </c>
      <c r="AB58" t="b">
        <f t="shared" si="16"/>
        <v>1</v>
      </c>
      <c r="AD58" t="str">
        <f t="shared" si="17"/>
        <v>513-556-0509</v>
      </c>
      <c r="AE58" t="b">
        <f t="shared" si="3"/>
        <v>1</v>
      </c>
      <c r="AG58" t="str">
        <f t="shared" si="18"/>
        <v>http://www.uc.edu/ucomm.html</v>
      </c>
      <c r="AH58" t="b">
        <f t="shared" si="4"/>
        <v>1</v>
      </c>
      <c r="AJ58">
        <f t="shared" si="19"/>
        <v>0</v>
      </c>
      <c r="AK58" t="b">
        <f t="shared" si="5"/>
        <v>0</v>
      </c>
      <c r="AM58" s="4" t="str">
        <f t="shared" si="30"/>
        <v>"name":"Governmental Relations &amp; Univ Communications (VP)"</v>
      </c>
      <c r="AN58" s="5" t="str">
        <f t="shared" si="20"/>
        <v>,"phone":"513-556-3028"</v>
      </c>
      <c r="AO58" s="5" t="str">
        <f t="shared" si="21"/>
        <v>,"location":{</v>
      </c>
      <c r="AP58" s="5" t="str">
        <f t="shared" si="22"/>
        <v>"ML":"634"</v>
      </c>
      <c r="AQ58" s="5" t="str">
        <f t="shared" si="7"/>
        <v>,"RM":"610"</v>
      </c>
      <c r="AR58" s="5" t="str">
        <f t="shared" si="23"/>
        <v>,"building":"UNIVPAV"</v>
      </c>
      <c r="AS58" s="5" t="str">
        <f t="shared" si="32"/>
        <v>}</v>
      </c>
      <c r="AT58" s="5" t="str">
        <f t="shared" si="24"/>
        <v>,"fax":"513-556-0509"</v>
      </c>
      <c r="AU58" s="5" t="str">
        <f t="shared" si="25"/>
        <v>,"website":"http://www.uc.edu/ucomm.html"</v>
      </c>
      <c r="AV58" s="10" t="str">
        <f t="shared" si="26"/>
        <v/>
      </c>
      <c r="AW58" s="6" t="str">
        <f t="shared" si="27"/>
        <v>{"name":"Governmental Relations &amp; Univ Communications (VP)","phone":"513-556-3028","location":{"ML":"634","RM":"610","building":"UNIVPAV"},"fax":"513-556-0509","website":"http://www.uc.edu/ucomm.html"}</v>
      </c>
      <c r="AX58" t="str">
        <f t="shared" si="28"/>
        <v>db.directory.insert({"name":"Governmental Relations &amp; Univ Communications (VP)","phone":"513-556-3028","location":{"ML":"634","RM":"610","building":"UNIVPAV"},"fax":"513-556-0509","website":"http://www.uc.edu/ucomm.html"})</v>
      </c>
      <c r="AY58">
        <f t="shared" si="31"/>
        <v>55</v>
      </c>
      <c r="AZ58" t="str">
        <f t="shared" si="29"/>
        <v>55 - Governmental Relations &amp; Univ Communications (VP)</v>
      </c>
      <c r="BA58" t="str">
        <f t="shared" si="9"/>
        <v>{"name":"Governmental Relations &amp; Univ Communications (VP)","phone":"513-556-3028","location":{"ML":"634","RM":"610","building":"UNIVPAV"},"fax":"513-556-0509","website":"http://www.uc.edu/ucomm.html"},</v>
      </c>
    </row>
    <row r="59" spans="1:53" x14ac:dyDescent="0.25">
      <c r="A59" t="s">
        <v>304</v>
      </c>
      <c r="B59" t="s">
        <v>305</v>
      </c>
      <c r="C59" t="s">
        <v>306</v>
      </c>
      <c r="D59">
        <v>663</v>
      </c>
      <c r="E59">
        <v>540</v>
      </c>
      <c r="F59" t="s">
        <v>68</v>
      </c>
      <c r="G59" t="s">
        <v>307</v>
      </c>
      <c r="H59" t="s">
        <v>308</v>
      </c>
      <c r="K59" t="s">
        <v>5264</v>
      </c>
      <c r="M59">
        <f t="shared" si="34"/>
        <v>0</v>
      </c>
      <c r="N59" t="str">
        <f t="shared" si="10"/>
        <v>Office of Research</v>
      </c>
      <c r="P59" t="s">
        <v>5264</v>
      </c>
      <c r="Q59" t="str">
        <f t="shared" si="11"/>
        <v>513-558-0026</v>
      </c>
      <c r="S59" s="3">
        <f t="shared" si="12"/>
        <v>663</v>
      </c>
      <c r="T59" t="b">
        <f t="shared" si="13"/>
        <v>1</v>
      </c>
      <c r="V59" s="3">
        <f t="shared" si="14"/>
        <v>540</v>
      </c>
      <c r="W59" t="b">
        <f t="shared" si="1"/>
        <v>1</v>
      </c>
      <c r="Y59" t="str">
        <f t="shared" si="15"/>
        <v>UNIVHALL</v>
      </c>
      <c r="Z59" t="b">
        <f t="shared" si="2"/>
        <v>1</v>
      </c>
      <c r="AB59" t="b">
        <f t="shared" si="16"/>
        <v>1</v>
      </c>
      <c r="AD59" t="str">
        <f t="shared" si="17"/>
        <v>513-558-0549</v>
      </c>
      <c r="AE59" t="b">
        <f t="shared" si="3"/>
        <v>1</v>
      </c>
      <c r="AG59" t="str">
        <f t="shared" si="18"/>
        <v>http://www.uc.edu/ucresearch.html</v>
      </c>
      <c r="AH59" t="b">
        <f t="shared" si="4"/>
        <v>1</v>
      </c>
      <c r="AJ59">
        <f t="shared" si="19"/>
        <v>0</v>
      </c>
      <c r="AK59" t="b">
        <f t="shared" si="5"/>
        <v>0</v>
      </c>
      <c r="AM59" s="4" t="str">
        <f t="shared" si="30"/>
        <v>"name":"Office of Research"</v>
      </c>
      <c r="AN59" s="5" t="str">
        <f t="shared" si="20"/>
        <v>,"phone":"513-558-0026"</v>
      </c>
      <c r="AO59" s="5" t="str">
        <f t="shared" si="21"/>
        <v>,"location":{</v>
      </c>
      <c r="AP59" s="5" t="str">
        <f t="shared" si="22"/>
        <v>"ML":"663"</v>
      </c>
      <c r="AQ59" s="5" t="str">
        <f t="shared" si="7"/>
        <v>,"RM":"540"</v>
      </c>
      <c r="AR59" s="5" t="str">
        <f t="shared" si="23"/>
        <v>,"building":"UNIVHALL"</v>
      </c>
      <c r="AS59" s="5" t="str">
        <f t="shared" si="32"/>
        <v>}</v>
      </c>
      <c r="AT59" s="5" t="str">
        <f t="shared" si="24"/>
        <v>,"fax":"513-558-0549"</v>
      </c>
      <c r="AU59" s="5" t="str">
        <f t="shared" si="25"/>
        <v>,"website":"http://www.uc.edu/ucresearch.html"</v>
      </c>
      <c r="AV59" s="10" t="str">
        <f t="shared" si="26"/>
        <v/>
      </c>
      <c r="AW59" s="6" t="str">
        <f t="shared" si="27"/>
        <v>{"name":"Office of Research","phone":"513-558-0026","location":{"ML":"663","RM":"540","building":"UNIVHALL"},"fax":"513-558-0549","website":"http://www.uc.edu/ucresearch.html"}</v>
      </c>
      <c r="AX59" t="str">
        <f t="shared" si="28"/>
        <v>db.directory.insert({"name":"Office of Research","phone":"513-558-0026","location":{"ML":"663","RM":"540","building":"UNIVHALL"},"fax":"513-558-0549","website":"http://www.uc.edu/ucresearch.html"})</v>
      </c>
      <c r="AY59">
        <f t="shared" si="31"/>
        <v>56</v>
      </c>
      <c r="AZ59" t="str">
        <f t="shared" si="29"/>
        <v>56 - Office of Research</v>
      </c>
      <c r="BA59" t="str">
        <f t="shared" si="9"/>
        <v>{"name":"Office of Research","phone":"513-558-0026","location":{"ML":"663","RM":"540","building":"UNIVHALL"},"fax":"513-558-0549","website":"http://www.uc.edu/ucresearch.html"},</v>
      </c>
    </row>
    <row r="60" spans="1:53" x14ac:dyDescent="0.25">
      <c r="A60" t="s">
        <v>309</v>
      </c>
      <c r="B60" t="s">
        <v>310</v>
      </c>
      <c r="C60" t="s">
        <v>311</v>
      </c>
      <c r="D60" t="s">
        <v>312</v>
      </c>
      <c r="E60">
        <v>632</v>
      </c>
      <c r="F60">
        <v>640</v>
      </c>
      <c r="G60" t="s">
        <v>23</v>
      </c>
      <c r="I60" t="s">
        <v>313</v>
      </c>
      <c r="K60" t="s">
        <v>5264</v>
      </c>
      <c r="L60" t="b">
        <v>1</v>
      </c>
      <c r="M60">
        <f t="shared" si="34"/>
        <v>1</v>
      </c>
      <c r="N60" t="str">
        <f t="shared" si="10"/>
        <v xml:space="preserve"> Office of Safety and Reform</v>
      </c>
      <c r="O60" t="str">
        <f>CONCATENATE(C60," ",B60)</f>
        <v xml:space="preserve"> Office of Safety and Reform</v>
      </c>
      <c r="P60" t="s">
        <v>5264</v>
      </c>
      <c r="Q60" t="str">
        <f t="shared" si="11"/>
        <v>513-556-5849</v>
      </c>
      <c r="S60" s="3">
        <f t="shared" si="12"/>
        <v>632</v>
      </c>
      <c r="T60" t="b">
        <f t="shared" si="13"/>
        <v>1</v>
      </c>
      <c r="V60" s="3">
        <f t="shared" si="14"/>
        <v>640</v>
      </c>
      <c r="W60" t="b">
        <f t="shared" si="1"/>
        <v>1</v>
      </c>
      <c r="Y60" t="str">
        <f t="shared" si="15"/>
        <v>UNIVPAV</v>
      </c>
      <c r="Z60" t="b">
        <f t="shared" si="2"/>
        <v>1</v>
      </c>
      <c r="AB60" t="b">
        <f t="shared" si="16"/>
        <v>1</v>
      </c>
      <c r="AD60">
        <f t="shared" si="17"/>
        <v>0</v>
      </c>
      <c r="AE60" t="b">
        <f t="shared" si="3"/>
        <v>0</v>
      </c>
      <c r="AG60" t="str">
        <f t="shared" si="18"/>
        <v>http://www.uc.edu/safety-reform.html</v>
      </c>
      <c r="AH60" t="b">
        <f t="shared" si="4"/>
        <v>1</v>
      </c>
      <c r="AJ60">
        <f t="shared" si="19"/>
        <v>0</v>
      </c>
      <c r="AK60" t="b">
        <f t="shared" si="5"/>
        <v>0</v>
      </c>
      <c r="AM60" s="4" t="str">
        <f t="shared" si="30"/>
        <v>"name":"Office of Safety and Reform"</v>
      </c>
      <c r="AN60" s="5" t="str">
        <f t="shared" si="20"/>
        <v>,"phone":"513-556-5849"</v>
      </c>
      <c r="AO60" s="5" t="str">
        <f t="shared" si="21"/>
        <v>,"location":{</v>
      </c>
      <c r="AP60" s="5" t="str">
        <f t="shared" si="22"/>
        <v>"ML":"632"</v>
      </c>
      <c r="AQ60" s="5" t="str">
        <f t="shared" si="7"/>
        <v>,"RM":"640"</v>
      </c>
      <c r="AR60" s="5" t="str">
        <f t="shared" si="23"/>
        <v>,"building":"UNIVPAV"</v>
      </c>
      <c r="AS60" s="5" t="str">
        <f t="shared" si="32"/>
        <v>}</v>
      </c>
      <c r="AT60" s="5" t="str">
        <f t="shared" si="24"/>
        <v/>
      </c>
      <c r="AU60" s="5" t="str">
        <f t="shared" si="25"/>
        <v>,"website":"http://www.uc.edu/safety-reform.html"</v>
      </c>
      <c r="AV60" s="10" t="str">
        <f t="shared" si="26"/>
        <v/>
      </c>
      <c r="AW60" s="6" t="str">
        <f t="shared" si="27"/>
        <v>{"name":"Office of Safety and Reform","phone":"513-556-5849","location":{"ML":"632","RM":"640","building":"UNIVPAV"},"website":"http://www.uc.edu/safety-reform.html"}</v>
      </c>
      <c r="AX60" t="str">
        <f t="shared" si="28"/>
        <v>db.directory.insert({"name":"Office of Safety and Reform","phone":"513-556-5849","location":{"ML":"632","RM":"640","building":"UNIVPAV"},"website":"http://www.uc.edu/safety-reform.html"})</v>
      </c>
      <c r="AY60">
        <f t="shared" si="31"/>
        <v>57</v>
      </c>
      <c r="AZ60" t="str">
        <f t="shared" si="29"/>
        <v>57 -  Office of Safety and Reform</v>
      </c>
      <c r="BA60" t="str">
        <f t="shared" si="9"/>
        <v>{"name":"Office of Safety and Reform","phone":"513-556-5849","location":{"ML":"632","RM":"640","building":"UNIVPAV"},"website":"http://www.uc.edu/safety-reform.html"},</v>
      </c>
    </row>
    <row r="61" spans="1:53" x14ac:dyDescent="0.25">
      <c r="A61" t="s">
        <v>314</v>
      </c>
      <c r="B61" t="s">
        <v>315</v>
      </c>
      <c r="C61" t="s">
        <v>316</v>
      </c>
      <c r="D61">
        <v>638</v>
      </c>
      <c r="E61">
        <v>600</v>
      </c>
      <c r="F61" t="s">
        <v>23</v>
      </c>
      <c r="G61" t="s">
        <v>317</v>
      </c>
      <c r="H61" t="s">
        <v>318</v>
      </c>
      <c r="I61" t="s">
        <v>319</v>
      </c>
      <c r="K61" t="s">
        <v>5264</v>
      </c>
      <c r="M61">
        <f t="shared" si="34"/>
        <v>0</v>
      </c>
      <c r="N61" t="str">
        <f t="shared" si="10"/>
        <v>Vice President for Student Affairs and Services</v>
      </c>
      <c r="P61" t="s">
        <v>5264</v>
      </c>
      <c r="Q61" t="str">
        <f t="shared" si="11"/>
        <v>513-556-4119</v>
      </c>
      <c r="S61" s="3">
        <f t="shared" si="12"/>
        <v>638</v>
      </c>
      <c r="T61" t="b">
        <f t="shared" si="13"/>
        <v>1</v>
      </c>
      <c r="V61" s="3">
        <f t="shared" si="14"/>
        <v>600</v>
      </c>
      <c r="W61" t="b">
        <f t="shared" si="1"/>
        <v>1</v>
      </c>
      <c r="Y61" t="str">
        <f t="shared" si="15"/>
        <v>UNIVPAV</v>
      </c>
      <c r="Z61" t="b">
        <f t="shared" si="2"/>
        <v>1</v>
      </c>
      <c r="AB61" t="b">
        <f t="shared" si="16"/>
        <v>1</v>
      </c>
      <c r="AD61" t="str">
        <f t="shared" si="17"/>
        <v>513-556-6027</v>
      </c>
      <c r="AE61" t="b">
        <f t="shared" si="3"/>
        <v>1</v>
      </c>
      <c r="AG61" t="str">
        <f t="shared" si="18"/>
        <v>http://www.uc.edu/sas.html</v>
      </c>
      <c r="AH61" t="b">
        <f t="shared" si="4"/>
        <v>1</v>
      </c>
      <c r="AJ61" t="str">
        <f t="shared" si="19"/>
        <v>stdtaffs@ucmail.uc.edu</v>
      </c>
      <c r="AK61" t="b">
        <f t="shared" si="5"/>
        <v>1</v>
      </c>
      <c r="AM61" s="4" t="str">
        <f t="shared" si="30"/>
        <v>"name":"Vice President for Student Affairs and Services"</v>
      </c>
      <c r="AN61" s="5" t="str">
        <f t="shared" si="20"/>
        <v>,"phone":"513-556-4119"</v>
      </c>
      <c r="AO61" s="5" t="str">
        <f t="shared" si="21"/>
        <v>,"location":{</v>
      </c>
      <c r="AP61" s="5" t="str">
        <f t="shared" si="22"/>
        <v>"ML":"638"</v>
      </c>
      <c r="AQ61" s="5" t="str">
        <f t="shared" si="7"/>
        <v>,"RM":"600"</v>
      </c>
      <c r="AR61" s="5" t="str">
        <f t="shared" si="23"/>
        <v>,"building":"UNIVPAV"</v>
      </c>
      <c r="AS61" s="5" t="str">
        <f t="shared" si="32"/>
        <v>}</v>
      </c>
      <c r="AT61" s="5" t="str">
        <f t="shared" si="24"/>
        <v>,"fax":"513-556-6027"</v>
      </c>
      <c r="AU61" s="5" t="str">
        <f t="shared" si="25"/>
        <v>,"website":"http://www.uc.edu/sas.html"</v>
      </c>
      <c r="AV61" s="10" t="str">
        <f t="shared" si="26"/>
        <v>,"email":"stdtaffs@ucmail.uc.edu"</v>
      </c>
      <c r="AW61" s="6" t="str">
        <f t="shared" si="27"/>
        <v>{"name":"Vice President for Student Affairs and Services","phone":"513-556-4119","location":{"ML":"638","RM":"600","building":"UNIVPAV"},"fax":"513-556-6027","website":"http://www.uc.edu/sas.html","email":"stdtaffs@ucmail.uc.edu"}</v>
      </c>
      <c r="AX61" t="str">
        <f t="shared" si="28"/>
        <v>db.directory.insert({"name":"Vice President for Student Affairs and Services","phone":"513-556-4119","location":{"ML":"638","RM":"600","building":"UNIVPAV"},"fax":"513-556-6027","website":"http://www.uc.edu/sas.html","email":"stdtaffs@ucmail.uc.edu"})</v>
      </c>
      <c r="AY61">
        <f t="shared" si="31"/>
        <v>58</v>
      </c>
      <c r="AZ61" t="str">
        <f t="shared" si="29"/>
        <v>58 - Vice President for Student Affairs and Services</v>
      </c>
      <c r="BA61" t="str">
        <f t="shared" si="9"/>
        <v>{"name":"Vice President for Student Affairs and Services","phone":"513-556-4119","location":{"ML":"638","RM":"600","building":"UNIVPAV"},"fax":"513-556-6027","website":"http://www.uc.edu/sas.html","email":"stdtaffs@ucmail.uc.edu"},</v>
      </c>
    </row>
    <row r="62" spans="1:53" x14ac:dyDescent="0.25">
      <c r="A62" t="s">
        <v>320</v>
      </c>
      <c r="B62" t="s">
        <v>321</v>
      </c>
      <c r="C62" t="s">
        <v>322</v>
      </c>
      <c r="D62">
        <v>97</v>
      </c>
      <c r="E62">
        <v>210</v>
      </c>
      <c r="F62" t="s">
        <v>16</v>
      </c>
      <c r="G62" t="s">
        <v>323</v>
      </c>
      <c r="H62" t="s">
        <v>324</v>
      </c>
      <c r="K62" t="s">
        <v>5264</v>
      </c>
      <c r="M62">
        <f t="shared" si="34"/>
        <v>0</v>
      </c>
      <c r="N62" t="str">
        <f t="shared" si="10"/>
        <v>Sr. Vice President for Academic Affairs &amp; Provost</v>
      </c>
      <c r="P62" t="s">
        <v>5264</v>
      </c>
      <c r="Q62" t="str">
        <f t="shared" si="11"/>
        <v>513-556-2588</v>
      </c>
      <c r="S62" s="3">
        <f t="shared" si="12"/>
        <v>97</v>
      </c>
      <c r="T62" t="b">
        <f t="shared" si="13"/>
        <v>1</v>
      </c>
      <c r="V62" s="3">
        <f t="shared" si="14"/>
        <v>210</v>
      </c>
      <c r="W62" t="b">
        <f t="shared" si="1"/>
        <v>1</v>
      </c>
      <c r="Y62" t="str">
        <f t="shared" si="15"/>
        <v>VANWORMR</v>
      </c>
      <c r="Z62" t="b">
        <f t="shared" si="2"/>
        <v>1</v>
      </c>
      <c r="AB62" t="b">
        <f t="shared" si="16"/>
        <v>1</v>
      </c>
      <c r="AD62" t="str">
        <f t="shared" si="17"/>
        <v>513-556-7861</v>
      </c>
      <c r="AE62" t="b">
        <f t="shared" si="3"/>
        <v>1</v>
      </c>
      <c r="AG62" t="str">
        <f t="shared" si="18"/>
        <v>http://www.uc.edu/provost/</v>
      </c>
      <c r="AH62" t="b">
        <f t="shared" si="4"/>
        <v>1</v>
      </c>
      <c r="AJ62">
        <f t="shared" si="19"/>
        <v>0</v>
      </c>
      <c r="AK62" t="b">
        <f t="shared" si="5"/>
        <v>0</v>
      </c>
      <c r="AM62" s="4" t="str">
        <f t="shared" si="30"/>
        <v>"name":"Sr. Vice President for Academic Affairs &amp; Provost"</v>
      </c>
      <c r="AN62" s="5" t="str">
        <f t="shared" si="20"/>
        <v>,"phone":"513-556-2588"</v>
      </c>
      <c r="AO62" s="5" t="str">
        <f t="shared" si="21"/>
        <v>,"location":{</v>
      </c>
      <c r="AP62" s="5" t="str">
        <f t="shared" si="22"/>
        <v>"ML":"97"</v>
      </c>
      <c r="AQ62" s="5" t="str">
        <f t="shared" si="7"/>
        <v>,"RM":"210"</v>
      </c>
      <c r="AR62" s="5" t="str">
        <f t="shared" si="23"/>
        <v>,"building":"VANWORMR"</v>
      </c>
      <c r="AS62" s="5" t="str">
        <f t="shared" si="32"/>
        <v>}</v>
      </c>
      <c r="AT62" s="5" t="str">
        <f t="shared" si="24"/>
        <v>,"fax":"513-556-7861"</v>
      </c>
      <c r="AU62" s="5" t="str">
        <f t="shared" si="25"/>
        <v>,"website":"http://www.uc.edu/provost/"</v>
      </c>
      <c r="AV62" s="10" t="str">
        <f t="shared" si="26"/>
        <v/>
      </c>
      <c r="AW62" s="6" t="str">
        <f t="shared" si="27"/>
        <v>{"name":"Sr. Vice President for Academic Affairs &amp; Provost","phone":"513-556-2588","location":{"ML":"97","RM":"210","building":"VANWORMR"},"fax":"513-556-7861","website":"http://www.uc.edu/provost/"}</v>
      </c>
      <c r="AX62" t="str">
        <f t="shared" si="28"/>
        <v>db.directory.insert({"name":"Sr. Vice President for Academic Affairs &amp; Provost","phone":"513-556-2588","location":{"ML":"97","RM":"210","building":"VANWORMR"},"fax":"513-556-7861","website":"http://www.uc.edu/provost/"})</v>
      </c>
      <c r="AY62">
        <f t="shared" si="31"/>
        <v>59</v>
      </c>
      <c r="AZ62" t="str">
        <f t="shared" si="29"/>
        <v>59 - Sr. Vice President for Academic Affairs &amp; Provost</v>
      </c>
      <c r="BA62" t="str">
        <f t="shared" si="9"/>
        <v>{"name":"Sr. Vice President for Academic Affairs &amp; Provost","phone":"513-556-2588","location":{"ML":"97","RM":"210","building":"VANWORMR"},"fax":"513-556-7861","website":"http://www.uc.edu/provost/"},</v>
      </c>
    </row>
    <row r="63" spans="1:53" x14ac:dyDescent="0.25">
      <c r="A63" t="s">
        <v>325</v>
      </c>
      <c r="B63" t="s">
        <v>326</v>
      </c>
      <c r="C63" t="s">
        <v>327</v>
      </c>
      <c r="D63">
        <v>3</v>
      </c>
      <c r="E63" t="s">
        <v>328</v>
      </c>
      <c r="F63" t="s">
        <v>329</v>
      </c>
      <c r="G63" t="s">
        <v>330</v>
      </c>
      <c r="H63" t="s">
        <v>331</v>
      </c>
      <c r="I63" t="s">
        <v>332</v>
      </c>
      <c r="K63" t="s">
        <v>5264</v>
      </c>
      <c r="M63">
        <f t="shared" si="34"/>
        <v>0</v>
      </c>
      <c r="N63" t="str">
        <f t="shared" si="10"/>
        <v>Red and Black Productions (UCIT)</v>
      </c>
      <c r="P63" t="s">
        <v>5264</v>
      </c>
      <c r="Q63" t="str">
        <f t="shared" si="11"/>
        <v>513-558-4336</v>
      </c>
      <c r="S63" s="3">
        <f t="shared" si="12"/>
        <v>3</v>
      </c>
      <c r="T63" t="b">
        <f t="shared" si="13"/>
        <v>1</v>
      </c>
      <c r="V63" s="3" t="str">
        <f t="shared" si="14"/>
        <v>3140-B</v>
      </c>
      <c r="W63" t="b">
        <f t="shared" si="1"/>
        <v>1</v>
      </c>
      <c r="Y63" t="str">
        <f t="shared" si="15"/>
        <v>EMERY</v>
      </c>
      <c r="Z63" t="b">
        <f t="shared" si="2"/>
        <v>1</v>
      </c>
      <c r="AB63" t="b">
        <f t="shared" si="16"/>
        <v>1</v>
      </c>
      <c r="AD63" t="str">
        <f t="shared" si="17"/>
        <v>513-556-0202</v>
      </c>
      <c r="AE63" t="b">
        <f t="shared" si="3"/>
        <v>1</v>
      </c>
      <c r="AG63" t="str">
        <f t="shared" si="18"/>
        <v>http://www.uc.edu/ucit/digitalvideo.html</v>
      </c>
      <c r="AH63" t="b">
        <f t="shared" si="4"/>
        <v>1</v>
      </c>
      <c r="AJ63" t="str">
        <f t="shared" si="19"/>
        <v>ptsg@uc.edu</v>
      </c>
      <c r="AK63" t="b">
        <f t="shared" si="5"/>
        <v>1</v>
      </c>
      <c r="AM63" s="4" t="str">
        <f t="shared" si="30"/>
        <v>"name":"Red and Black Productions (UCIT)"</v>
      </c>
      <c r="AN63" s="5" t="str">
        <f t="shared" si="20"/>
        <v>,"phone":"513-558-4336"</v>
      </c>
      <c r="AO63" s="5" t="str">
        <f t="shared" si="21"/>
        <v>,"location":{</v>
      </c>
      <c r="AP63" s="5" t="str">
        <f t="shared" si="22"/>
        <v>"ML":"3"</v>
      </c>
      <c r="AQ63" s="5" t="str">
        <f t="shared" si="7"/>
        <v>,"RM":"3140-B"</v>
      </c>
      <c r="AR63" s="5" t="str">
        <f t="shared" si="23"/>
        <v>,"building":"EMERY"</v>
      </c>
      <c r="AS63" s="5" t="str">
        <f t="shared" si="32"/>
        <v>}</v>
      </c>
      <c r="AT63" s="5" t="str">
        <f t="shared" si="24"/>
        <v>,"fax":"513-556-0202"</v>
      </c>
      <c r="AU63" s="5" t="str">
        <f t="shared" si="25"/>
        <v>,"website":"http://www.uc.edu/ucit/digitalvideo.html"</v>
      </c>
      <c r="AV63" s="10" t="str">
        <f t="shared" si="26"/>
        <v>,"email":"ptsg@uc.edu"</v>
      </c>
      <c r="AW63" s="6" t="str">
        <f t="shared" si="27"/>
        <v>{"name":"Red and Black Productions (UCIT)","phone":"513-558-4336","location":{"ML":"3","RM":"3140-B","building":"EMERY"},"fax":"513-556-0202","website":"http://www.uc.edu/ucit/digitalvideo.html","email":"ptsg@uc.edu"}</v>
      </c>
      <c r="AX63" t="str">
        <f t="shared" si="28"/>
        <v>db.directory.insert({"name":"Red and Black Productions (UCIT)","phone":"513-558-4336","location":{"ML":"3","RM":"3140-B","building":"EMERY"},"fax":"513-556-0202","website":"http://www.uc.edu/ucit/digitalvideo.html","email":"ptsg@uc.edu"})</v>
      </c>
      <c r="AY63">
        <f t="shared" si="31"/>
        <v>60</v>
      </c>
      <c r="AZ63" t="str">
        <f t="shared" si="29"/>
        <v>60 - Red and Black Productions (UCIT)</v>
      </c>
      <c r="BA63" t="str">
        <f t="shared" si="9"/>
        <v>{"name":"Red and Black Productions (UCIT)","phone":"513-558-4336","location":{"ML":"3","RM":"3140-B","building":"EMERY"},"fax":"513-556-0202","website":"http://www.uc.edu/ucit/digitalvideo.html","email":"ptsg@uc.edu"},</v>
      </c>
    </row>
    <row r="64" spans="1:53" x14ac:dyDescent="0.25">
      <c r="A64" t="s">
        <v>333</v>
      </c>
      <c r="B64" t="s">
        <v>334</v>
      </c>
      <c r="C64" t="s">
        <v>335</v>
      </c>
      <c r="D64">
        <v>573</v>
      </c>
      <c r="E64" t="s">
        <v>91</v>
      </c>
      <c r="F64" t="s">
        <v>92</v>
      </c>
      <c r="G64" t="s">
        <v>93</v>
      </c>
      <c r="H64" t="s">
        <v>336</v>
      </c>
      <c r="I64" t="s">
        <v>337</v>
      </c>
      <c r="K64" t="s">
        <v>5264</v>
      </c>
      <c r="M64">
        <f t="shared" si="34"/>
        <v>0</v>
      </c>
      <c r="N64" t="str">
        <f t="shared" si="10"/>
        <v xml:space="preserve"> AHC) - Video Production (Communications Services</v>
      </c>
      <c r="P64" t="s">
        <v>5264</v>
      </c>
      <c r="Q64" t="str">
        <f t="shared" si="11"/>
        <v>513-558-5681</v>
      </c>
      <c r="S64" s="3">
        <f t="shared" si="12"/>
        <v>573</v>
      </c>
      <c r="T64" t="b">
        <f t="shared" si="13"/>
        <v>1</v>
      </c>
      <c r="V64" s="3" t="str">
        <f t="shared" si="14"/>
        <v>G-44</v>
      </c>
      <c r="W64" t="b">
        <f t="shared" si="1"/>
        <v>1</v>
      </c>
      <c r="Y64" t="str">
        <f t="shared" si="15"/>
        <v>HPB</v>
      </c>
      <c r="Z64" t="b">
        <f t="shared" si="2"/>
        <v>1</v>
      </c>
      <c r="AB64" t="b">
        <f t="shared" si="16"/>
        <v>1</v>
      </c>
      <c r="AD64" t="str">
        <f t="shared" si="17"/>
        <v>513-558-4120</v>
      </c>
      <c r="AE64" t="b">
        <f t="shared" si="3"/>
        <v>1</v>
      </c>
      <c r="AG64" t="str">
        <f t="shared" si="18"/>
        <v>http://healthnews.uc.edu/communications/video/</v>
      </c>
      <c r="AH64" t="b">
        <f t="shared" si="4"/>
        <v>1</v>
      </c>
      <c r="AJ64" t="str">
        <f t="shared" si="19"/>
        <v>video.services@uc.edu</v>
      </c>
      <c r="AK64" t="b">
        <f t="shared" si="5"/>
        <v>1</v>
      </c>
      <c r="AM64" s="4" t="str">
        <f t="shared" si="30"/>
        <v>"name":"AHC) - Video Production (Communications Services"</v>
      </c>
      <c r="AN64" s="5" t="str">
        <f t="shared" si="20"/>
        <v>,"phone":"513-558-5681"</v>
      </c>
      <c r="AO64" s="5" t="str">
        <f t="shared" si="21"/>
        <v>,"location":{</v>
      </c>
      <c r="AP64" s="5" t="str">
        <f t="shared" si="22"/>
        <v>"ML":"573"</v>
      </c>
      <c r="AQ64" s="5" t="str">
        <f t="shared" si="7"/>
        <v>,"RM":"G-44"</v>
      </c>
      <c r="AR64" s="5" t="str">
        <f t="shared" si="23"/>
        <v>,"building":"HPB"</v>
      </c>
      <c r="AS64" s="5" t="str">
        <f t="shared" si="32"/>
        <v>}</v>
      </c>
      <c r="AT64" s="5" t="str">
        <f t="shared" si="24"/>
        <v>,"fax":"513-558-4120"</v>
      </c>
      <c r="AU64" s="5" t="str">
        <f t="shared" si="25"/>
        <v>,"website":"http://healthnews.uc.edu/communications/video/"</v>
      </c>
      <c r="AV64" s="10" t="str">
        <f t="shared" si="26"/>
        <v>,"email":"video.services@uc.edu"</v>
      </c>
      <c r="AW64" s="6" t="str">
        <f t="shared" si="27"/>
        <v>{"name":"AHC) - Video Production (Communications Services","phone":"513-558-5681","location":{"ML":"573","RM":"G-44","building":"HPB"},"fax":"513-558-4120","website":"http://healthnews.uc.edu/communications/video/","email":"video.services@uc.edu"}</v>
      </c>
      <c r="AX64" t="str">
        <f t="shared" si="28"/>
        <v>db.directory.insert({"name":"AHC) - Video Production (Communications Services","phone":"513-558-5681","location":{"ML":"573","RM":"G-44","building":"HPB"},"fax":"513-558-4120","website":"http://healthnews.uc.edu/communications/video/","email":"video.services@uc.edu"})</v>
      </c>
      <c r="AY64">
        <f t="shared" si="31"/>
        <v>61</v>
      </c>
      <c r="AZ64" t="str">
        <f t="shared" si="29"/>
        <v>61 -  AHC) - Video Production (Communications Services</v>
      </c>
      <c r="BA64" t="str">
        <f t="shared" si="9"/>
        <v>{"name":"AHC) - Video Production (Communications Services","phone":"513-558-5681","location":{"ML":"573","RM":"G-44","building":"HPB"},"fax":"513-558-4120","website":"http://healthnews.uc.edu/communications/video/","email":"video.services@uc.edu"},</v>
      </c>
    </row>
    <row r="65" spans="1:53" x14ac:dyDescent="0.25">
      <c r="A65" t="s">
        <v>338</v>
      </c>
      <c r="B65" t="s">
        <v>339</v>
      </c>
      <c r="C65" t="s">
        <v>340</v>
      </c>
      <c r="D65">
        <v>3</v>
      </c>
      <c r="E65" t="s">
        <v>341</v>
      </c>
      <c r="F65" t="s">
        <v>329</v>
      </c>
      <c r="G65" t="s">
        <v>330</v>
      </c>
      <c r="K65" t="s">
        <v>5264</v>
      </c>
      <c r="M65">
        <f t="shared" si="34"/>
        <v>0</v>
      </c>
      <c r="N65" t="str">
        <f t="shared" si="10"/>
        <v>Video Production Services (CCM)</v>
      </c>
      <c r="P65" t="s">
        <v>5264</v>
      </c>
      <c r="Q65" t="str">
        <f t="shared" si="11"/>
        <v>513-556-9488</v>
      </c>
      <c r="S65" s="3">
        <f t="shared" si="12"/>
        <v>3</v>
      </c>
      <c r="T65" t="b">
        <f t="shared" si="13"/>
        <v>1</v>
      </c>
      <c r="V65" s="3" t="str">
        <f t="shared" si="14"/>
        <v>3202-A</v>
      </c>
      <c r="W65" t="b">
        <f t="shared" si="1"/>
        <v>1</v>
      </c>
      <c r="Y65" t="str">
        <f t="shared" si="15"/>
        <v>EMERY</v>
      </c>
      <c r="Z65" t="b">
        <f t="shared" si="2"/>
        <v>1</v>
      </c>
      <c r="AB65" t="b">
        <f t="shared" si="16"/>
        <v>1</v>
      </c>
      <c r="AD65" t="str">
        <f t="shared" si="17"/>
        <v>513-556-0202</v>
      </c>
      <c r="AE65" t="b">
        <f t="shared" si="3"/>
        <v>1</v>
      </c>
      <c r="AG65">
        <f t="shared" si="18"/>
        <v>0</v>
      </c>
      <c r="AH65" t="b">
        <f t="shared" si="4"/>
        <v>0</v>
      </c>
      <c r="AJ65">
        <f t="shared" si="19"/>
        <v>0</v>
      </c>
      <c r="AK65" t="b">
        <f t="shared" si="5"/>
        <v>0</v>
      </c>
      <c r="AM65" s="4" t="str">
        <f t="shared" si="30"/>
        <v>"name":"Video Production Services (CCM)"</v>
      </c>
      <c r="AN65" s="5" t="str">
        <f t="shared" si="20"/>
        <v>,"phone":"513-556-9488"</v>
      </c>
      <c r="AO65" s="5" t="str">
        <f t="shared" si="21"/>
        <v>,"location":{</v>
      </c>
      <c r="AP65" s="5" t="str">
        <f t="shared" si="22"/>
        <v>"ML":"3"</v>
      </c>
      <c r="AQ65" s="5" t="str">
        <f t="shared" si="7"/>
        <v>,"RM":"3202-A"</v>
      </c>
      <c r="AR65" s="5" t="str">
        <f t="shared" si="23"/>
        <v>,"building":"EMERY"</v>
      </c>
      <c r="AS65" s="5" t="str">
        <f t="shared" si="32"/>
        <v>}</v>
      </c>
      <c r="AT65" s="5" t="str">
        <f t="shared" si="24"/>
        <v>,"fax":"513-556-0202"</v>
      </c>
      <c r="AU65" s="5" t="str">
        <f t="shared" si="25"/>
        <v/>
      </c>
      <c r="AV65" s="10" t="str">
        <f t="shared" si="26"/>
        <v/>
      </c>
      <c r="AW65" s="6" t="str">
        <f t="shared" si="27"/>
        <v>{"name":"Video Production Services (CCM)","phone":"513-556-9488","location":{"ML":"3","RM":"3202-A","building":"EMERY"},"fax":"513-556-0202"}</v>
      </c>
      <c r="AX65" t="str">
        <f t="shared" si="28"/>
        <v>db.directory.insert({"name":"Video Production Services (CCM)","phone":"513-556-9488","location":{"ML":"3","RM":"3202-A","building":"EMERY"},"fax":"513-556-0202"})</v>
      </c>
      <c r="AY65">
        <f t="shared" si="31"/>
        <v>62</v>
      </c>
      <c r="AZ65" t="str">
        <f t="shared" si="29"/>
        <v>62 - Video Production Services (CCM)</v>
      </c>
      <c r="BA65" t="str">
        <f t="shared" si="9"/>
        <v>{"name":"Video Production Services (CCM)","phone":"513-556-9488","location":{"ML":"3","RM":"3202-A","building":"EMERY"},"fax":"513-556-0202"},</v>
      </c>
    </row>
    <row r="66" spans="1:53" x14ac:dyDescent="0.25">
      <c r="A66" t="s">
        <v>342</v>
      </c>
      <c r="B66" t="s">
        <v>343</v>
      </c>
      <c r="C66" t="s">
        <v>344</v>
      </c>
      <c r="D66">
        <v>234</v>
      </c>
      <c r="E66">
        <v>3300</v>
      </c>
      <c r="F66" t="s">
        <v>85</v>
      </c>
      <c r="G66" t="s">
        <v>86</v>
      </c>
      <c r="H66" t="s">
        <v>345</v>
      </c>
      <c r="I66" t="s">
        <v>346</v>
      </c>
      <c r="K66" t="s">
        <v>5264</v>
      </c>
      <c r="M66">
        <f t="shared" si="34"/>
        <v>0</v>
      </c>
      <c r="N66" t="str">
        <f t="shared" si="10"/>
        <v>Photographic Services (University Communications)</v>
      </c>
      <c r="P66" t="s">
        <v>5264</v>
      </c>
      <c r="Q66" t="str">
        <f t="shared" si="11"/>
        <v>513-556-0394</v>
      </c>
      <c r="S66" s="3">
        <f t="shared" si="12"/>
        <v>234</v>
      </c>
      <c r="T66" t="b">
        <f t="shared" si="13"/>
        <v>1</v>
      </c>
      <c r="V66" s="3">
        <f t="shared" si="14"/>
        <v>3300</v>
      </c>
      <c r="W66" t="b">
        <f t="shared" si="1"/>
        <v>1</v>
      </c>
      <c r="Y66" t="str">
        <f t="shared" si="15"/>
        <v>EDWARDS2</v>
      </c>
      <c r="Z66" t="b">
        <f t="shared" si="2"/>
        <v>1</v>
      </c>
      <c r="AB66" t="b">
        <f t="shared" si="16"/>
        <v>1</v>
      </c>
      <c r="AD66" t="str">
        <f t="shared" si="17"/>
        <v>513-556-3237</v>
      </c>
      <c r="AE66" t="b">
        <f t="shared" si="3"/>
        <v>1</v>
      </c>
      <c r="AG66" t="str">
        <f t="shared" si="18"/>
        <v>http://www.uc.edu/ucomm/photo_video.html</v>
      </c>
      <c r="AH66" t="b">
        <f t="shared" si="4"/>
        <v>1</v>
      </c>
      <c r="AJ66" t="str">
        <f t="shared" si="19"/>
        <v>photo@uc.edu</v>
      </c>
      <c r="AK66" t="b">
        <f t="shared" si="5"/>
        <v>1</v>
      </c>
      <c r="AM66" s="4" t="str">
        <f t="shared" si="30"/>
        <v>"name":"Photographic Services (University Communications)"</v>
      </c>
      <c r="AN66" s="5" t="str">
        <f t="shared" si="20"/>
        <v>,"phone":"513-556-0394"</v>
      </c>
      <c r="AO66" s="5" t="str">
        <f t="shared" si="21"/>
        <v>,"location":{</v>
      </c>
      <c r="AP66" s="5" t="str">
        <f t="shared" si="22"/>
        <v>"ML":"234"</v>
      </c>
      <c r="AQ66" s="5" t="str">
        <f t="shared" si="7"/>
        <v>,"RM":"3300"</v>
      </c>
      <c r="AR66" s="5" t="str">
        <f t="shared" si="23"/>
        <v>,"building":"EDWARDS2"</v>
      </c>
      <c r="AS66" s="5" t="str">
        <f t="shared" si="32"/>
        <v>}</v>
      </c>
      <c r="AT66" s="5" t="str">
        <f t="shared" si="24"/>
        <v>,"fax":"513-556-3237"</v>
      </c>
      <c r="AU66" s="5" t="str">
        <f t="shared" si="25"/>
        <v>,"website":"http://www.uc.edu/ucomm/photo_video.html"</v>
      </c>
      <c r="AV66" s="10" t="str">
        <f t="shared" si="26"/>
        <v>,"email":"photo@uc.edu"</v>
      </c>
      <c r="AW66" s="6" t="str">
        <f t="shared" si="27"/>
        <v>{"name":"Photographic Services (University Communications)","phone":"513-556-0394","location":{"ML":"234","RM":"3300","building":"EDWARDS2"},"fax":"513-556-3237","website":"http://www.uc.edu/ucomm/photo_video.html","email":"photo@uc.edu"}</v>
      </c>
      <c r="AX66" t="str">
        <f t="shared" si="28"/>
        <v>db.directory.insert({"name":"Photographic Services (University Communications)","phone":"513-556-0394","location":{"ML":"234","RM":"3300","building":"EDWARDS2"},"fax":"513-556-3237","website":"http://www.uc.edu/ucomm/photo_video.html","email":"photo@uc.edu"})</v>
      </c>
      <c r="AY66">
        <f t="shared" si="31"/>
        <v>63</v>
      </c>
      <c r="AZ66" t="str">
        <f t="shared" si="29"/>
        <v>63 - Photographic Services (University Communications)</v>
      </c>
      <c r="BA66" t="str">
        <f t="shared" si="9"/>
        <v>{"name":"Photographic Services (University Communications)","phone":"513-556-0394","location":{"ML":"234","RM":"3300","building":"EDWARDS2"},"fax":"513-556-3237","website":"http://www.uc.edu/ucomm/photo_video.html","email":"photo@uc.edu"},</v>
      </c>
    </row>
    <row r="67" spans="1:53" x14ac:dyDescent="0.25">
      <c r="A67" t="s">
        <v>347</v>
      </c>
      <c r="B67" t="s">
        <v>348</v>
      </c>
      <c r="C67" t="s">
        <v>349</v>
      </c>
      <c r="D67">
        <v>91</v>
      </c>
      <c r="E67" t="s">
        <v>350</v>
      </c>
      <c r="F67" t="s">
        <v>23</v>
      </c>
      <c r="G67" t="s">
        <v>351</v>
      </c>
      <c r="H67" t="s">
        <v>352</v>
      </c>
      <c r="K67" t="s">
        <v>5264</v>
      </c>
      <c r="M67">
        <f t="shared" si="34"/>
        <v>0</v>
      </c>
      <c r="N67" t="str">
        <f t="shared" si="10"/>
        <v>Visitors Center</v>
      </c>
      <c r="P67" t="s">
        <v>5264</v>
      </c>
      <c r="Q67" t="str">
        <f t="shared" si="11"/>
        <v>513-556-1100</v>
      </c>
      <c r="S67" s="3">
        <f t="shared" ref="S67:S130" si="35">IF(L67,E67,D67)</f>
        <v>91</v>
      </c>
      <c r="T67" t="b">
        <f t="shared" si="13"/>
        <v>1</v>
      </c>
      <c r="V67" s="3" t="str">
        <f t="shared" si="14"/>
        <v>Lobby</v>
      </c>
      <c r="W67" t="b">
        <f t="shared" si="1"/>
        <v>1</v>
      </c>
      <c r="Y67" t="str">
        <f t="shared" si="15"/>
        <v>UNIVPAV</v>
      </c>
      <c r="Z67" t="b">
        <f t="shared" si="2"/>
        <v>1</v>
      </c>
      <c r="AB67" t="b">
        <f t="shared" si="16"/>
        <v>1</v>
      </c>
      <c r="AD67" t="str">
        <f t="shared" si="17"/>
        <v>513-556-1105</v>
      </c>
      <c r="AE67" t="b">
        <f t="shared" si="3"/>
        <v>1</v>
      </c>
      <c r="AG67" t="str">
        <f t="shared" si="18"/>
        <v>http://admissions.uc.edu/visit.html</v>
      </c>
      <c r="AH67" t="b">
        <f t="shared" si="4"/>
        <v>1</v>
      </c>
      <c r="AJ67">
        <f t="shared" si="19"/>
        <v>0</v>
      </c>
      <c r="AK67" t="b">
        <f t="shared" si="5"/>
        <v>0</v>
      </c>
      <c r="AM67" s="4" t="str">
        <f t="shared" si="30"/>
        <v>"name":"Visitors Center"</v>
      </c>
      <c r="AN67" s="5" t="str">
        <f t="shared" si="20"/>
        <v>,"phone":"513-556-1100"</v>
      </c>
      <c r="AO67" s="5" t="str">
        <f t="shared" si="21"/>
        <v>,"location":{</v>
      </c>
      <c r="AP67" s="5" t="str">
        <f t="shared" si="22"/>
        <v>"ML":"91"</v>
      </c>
      <c r="AQ67" s="5" t="str">
        <f t="shared" si="7"/>
        <v>,"RM":"Lobby"</v>
      </c>
      <c r="AR67" s="5" t="str">
        <f t="shared" si="23"/>
        <v>,"building":"UNIVPAV"</v>
      </c>
      <c r="AS67" s="5" t="str">
        <f t="shared" si="32"/>
        <v>}</v>
      </c>
      <c r="AT67" s="5" t="str">
        <f t="shared" si="24"/>
        <v>,"fax":"513-556-1105"</v>
      </c>
      <c r="AU67" s="5" t="str">
        <f t="shared" si="25"/>
        <v>,"website":"http://admissions.uc.edu/visit.html"</v>
      </c>
      <c r="AV67" s="10" t="str">
        <f t="shared" si="26"/>
        <v/>
      </c>
      <c r="AW67" s="6" t="str">
        <f t="shared" si="27"/>
        <v>{"name":"Visitors Center","phone":"513-556-1100","location":{"ML":"91","RM":"Lobby","building":"UNIVPAV"},"fax":"513-556-1105","website":"http://admissions.uc.edu/visit.html"}</v>
      </c>
      <c r="AX67" t="str">
        <f t="shared" si="28"/>
        <v>db.directory.insert({"name":"Visitors Center","phone":"513-556-1100","location":{"ML":"91","RM":"Lobby","building":"UNIVPAV"},"fax":"513-556-1105","website":"http://admissions.uc.edu/visit.html"})</v>
      </c>
      <c r="AY67">
        <f t="shared" si="31"/>
        <v>64</v>
      </c>
      <c r="AZ67" t="str">
        <f t="shared" si="29"/>
        <v>64 - Visitors Center</v>
      </c>
      <c r="BA67" t="str">
        <f t="shared" si="9"/>
        <v>{"name":"Visitors Center","phone":"513-556-1100","location":{"ML":"91","RM":"Lobby","building":"UNIVPAV"},"fax":"513-556-1105","website":"http://admissions.uc.edu/visit.html"},</v>
      </c>
    </row>
    <row r="68" spans="1:53" x14ac:dyDescent="0.25">
      <c r="A68" t="s">
        <v>353</v>
      </c>
      <c r="B68" t="s">
        <v>354</v>
      </c>
      <c r="C68" t="s">
        <v>355</v>
      </c>
      <c r="D68">
        <v>141</v>
      </c>
      <c r="E68">
        <v>3300</v>
      </c>
      <c r="F68" t="s">
        <v>85</v>
      </c>
      <c r="G68" t="s">
        <v>86</v>
      </c>
      <c r="H68" t="s">
        <v>356</v>
      </c>
      <c r="K68" t="s">
        <v>5264</v>
      </c>
      <c r="M68">
        <f t="shared" si="34"/>
        <v>0</v>
      </c>
      <c r="N68" t="str">
        <f t="shared" si="10"/>
        <v>Explore the University (University Communications)</v>
      </c>
      <c r="P68" t="s">
        <v>5264</v>
      </c>
      <c r="Q68" t="str">
        <f t="shared" si="11"/>
        <v>513-556-5224</v>
      </c>
      <c r="S68" s="3">
        <f t="shared" si="35"/>
        <v>141</v>
      </c>
      <c r="T68" t="b">
        <f t="shared" si="13"/>
        <v>1</v>
      </c>
      <c r="V68" s="3">
        <f t="shared" si="14"/>
        <v>3300</v>
      </c>
      <c r="W68" t="b">
        <f t="shared" ref="W68:W131" si="36">IF(V68=0,FALSE,TRUE)</f>
        <v>1</v>
      </c>
      <c r="Y68" t="str">
        <f t="shared" si="15"/>
        <v>EDWARDS2</v>
      </c>
      <c r="Z68" t="b">
        <f t="shared" ref="Z68:Z131" si="37">IF(Y68=0,FALSE,TRUE)</f>
        <v>1</v>
      </c>
      <c r="AB68" t="b">
        <f t="shared" si="16"/>
        <v>1</v>
      </c>
      <c r="AD68" t="str">
        <f t="shared" si="17"/>
        <v>513-556-3237</v>
      </c>
      <c r="AE68" t="b">
        <f t="shared" ref="AE68:AE131" si="38">IF(AD68=0,FALSE,TRUE)</f>
        <v>1</v>
      </c>
      <c r="AG68" t="str">
        <f t="shared" si="18"/>
        <v>http://magazine.uc.edu/explore.html</v>
      </c>
      <c r="AH68" t="b">
        <f t="shared" ref="AH68:AH131" si="39">IF(AG68=0,FALSE,TRUE)</f>
        <v>1</v>
      </c>
      <c r="AJ68">
        <f t="shared" si="19"/>
        <v>0</v>
      </c>
      <c r="AK68" t="b">
        <f t="shared" ref="AK68:AK131" si="40">IF(AJ68=0,FALSE,TRUE)</f>
        <v>0</v>
      </c>
      <c r="AM68" s="4" t="str">
        <f t="shared" si="30"/>
        <v>"name":"Explore the University (University Communications)"</v>
      </c>
      <c r="AN68" s="5" t="str">
        <f t="shared" si="20"/>
        <v>,"phone":"513-556-5224"</v>
      </c>
      <c r="AO68" s="5" t="str">
        <f t="shared" si="21"/>
        <v>,"location":{</v>
      </c>
      <c r="AP68" s="5" t="str">
        <f t="shared" si="22"/>
        <v>"ML":"141"</v>
      </c>
      <c r="AQ68" s="5" t="str">
        <f t="shared" ref="AQ68:AQ131" si="41">IF(AND(W68=TRUE,T68=TRUE),CONCATENATE(",""RM"":""",TRIM(V68),""""),IF(AND(W68=FALSE, T68=FALSE),CONCATENATE("""RM"":""",TRIM(V68),""""),""))</f>
        <v>,"RM":"3300"</v>
      </c>
      <c r="AR68" s="5" t="str">
        <f t="shared" si="23"/>
        <v>,"building":"EDWARDS2"</v>
      </c>
      <c r="AS68" s="5" t="str">
        <f t="shared" si="32"/>
        <v>}</v>
      </c>
      <c r="AT68" s="5" t="str">
        <f t="shared" si="24"/>
        <v>,"fax":"513-556-3237"</v>
      </c>
      <c r="AU68" s="5" t="str">
        <f t="shared" si="25"/>
        <v>,"website":"http://magazine.uc.edu/explore.html"</v>
      </c>
      <c r="AV68" s="10" t="str">
        <f t="shared" si="26"/>
        <v/>
      </c>
      <c r="AW68" s="6" t="str">
        <f t="shared" si="27"/>
        <v>{"name":"Explore the University (University Communications)","phone":"513-556-5224","location":{"ML":"141","RM":"3300","building":"EDWARDS2"},"fax":"513-556-3237","website":"http://magazine.uc.edu/explore.html"}</v>
      </c>
      <c r="AX68" t="str">
        <f t="shared" si="28"/>
        <v>db.directory.insert({"name":"Explore the University (University Communications)","phone":"513-556-5224","location":{"ML":"141","RM":"3300","building":"EDWARDS2"},"fax":"513-556-3237","website":"http://magazine.uc.edu/explore.html"})</v>
      </c>
      <c r="AY68">
        <f t="shared" si="31"/>
        <v>65</v>
      </c>
      <c r="AZ68" t="str">
        <f t="shared" si="29"/>
        <v>65 - Explore the University (University Communications)</v>
      </c>
      <c r="BA68" t="str">
        <f t="shared" ref="BA68:BA131" si="42">CONCATENATE(AW68,",")</f>
        <v>{"name":"Explore the University (University Communications)","phone":"513-556-5224","location":{"ML":"141","RM":"3300","building":"EDWARDS2"},"fax":"513-556-3237","website":"http://magazine.uc.edu/explore.html"},</v>
      </c>
    </row>
    <row r="69" spans="1:53" x14ac:dyDescent="0.25">
      <c r="A69" t="s">
        <v>357</v>
      </c>
      <c r="B69" t="s">
        <v>358</v>
      </c>
      <c r="C69" t="s">
        <v>359</v>
      </c>
      <c r="H69" t="s">
        <v>360</v>
      </c>
      <c r="K69" t="s">
        <v>5264</v>
      </c>
      <c r="M69">
        <f t="shared" si="34"/>
        <v>0</v>
      </c>
      <c r="N69" t="str">
        <f t="shared" ref="N69:N132" si="43">IF(L69,O69,B69)</f>
        <v>Visitors to UC</v>
      </c>
      <c r="P69" t="s">
        <v>5264</v>
      </c>
      <c r="Q69" t="str">
        <f t="shared" ref="Q69:Q132" si="44">IF(L69,D69,C69)</f>
        <v>513-556-6000</v>
      </c>
      <c r="S69" s="3">
        <f t="shared" si="35"/>
        <v>0</v>
      </c>
      <c r="T69" t="b">
        <f t="shared" ref="T69:T132" si="45">IF(S69=0,FALSE,TRUE)</f>
        <v>0</v>
      </c>
      <c r="V69" s="3">
        <f t="shared" ref="V69:V132" si="46">IF(L69,F69,E69)</f>
        <v>0</v>
      </c>
      <c r="W69" t="b">
        <f t="shared" si="36"/>
        <v>0</v>
      </c>
      <c r="Y69">
        <f t="shared" ref="Y69:Y132" si="47">IF(L69,G69,F69)</f>
        <v>0</v>
      </c>
      <c r="Z69" t="b">
        <f t="shared" si="37"/>
        <v>0</v>
      </c>
      <c r="AB69" t="b">
        <f t="shared" ref="AB69:AB132" si="48">IF(AND(AND(T69=FALSE,W69=FALSE),Z69=FALSE),FALSE,TRUE)</f>
        <v>0</v>
      </c>
      <c r="AD69">
        <f t="shared" ref="AD69:AD132" si="49">IF(L69,H69,G69)</f>
        <v>0</v>
      </c>
      <c r="AE69" t="b">
        <f t="shared" si="38"/>
        <v>0</v>
      </c>
      <c r="AG69" t="str">
        <f t="shared" ref="AG69:AG132" si="50">IF(L69,I69,H69)</f>
        <v>http://www.uc.edu/visitors.html</v>
      </c>
      <c r="AH69" t="b">
        <f t="shared" si="39"/>
        <v>1</v>
      </c>
      <c r="AJ69">
        <f t="shared" ref="AJ69:AJ132" si="51">IF(L69,J69,I69)</f>
        <v>0</v>
      </c>
      <c r="AK69" t="b">
        <f t="shared" si="40"/>
        <v>0</v>
      </c>
      <c r="AM69" s="4" t="str">
        <f t="shared" si="30"/>
        <v>"name":"Visitors to UC"</v>
      </c>
      <c r="AN69" s="5" t="str">
        <f t="shared" ref="AN69:AN132" si="52">CONCATENATE(",""phone"":""",TRIM(Q69),"""")</f>
        <v>,"phone":"513-556-6000"</v>
      </c>
      <c r="AO69" s="5" t="str">
        <f t="shared" ref="AO69:AO132" si="53">IF(AB69,",""location"":{","")</f>
        <v/>
      </c>
      <c r="AP69" s="5" t="str">
        <f t="shared" ref="AP69:AP132" si="54">IF(T69,CONCATENATE("""ML"":""",TRIM(S69),""""),"")</f>
        <v/>
      </c>
      <c r="AQ69" s="5" t="str">
        <f t="shared" si="41"/>
        <v>"RM":"0"</v>
      </c>
      <c r="AR69" s="5" t="str">
        <f t="shared" ref="AR69:AR132" si="55">IF(Z69,CONCATENATE(",""building"":""",TRIM(Y69),""""),"")</f>
        <v/>
      </c>
      <c r="AS69" s="5" t="str">
        <f t="shared" si="32"/>
        <v/>
      </c>
      <c r="AT69" s="5" t="str">
        <f t="shared" ref="AT69:AT132" si="56">IF(AE69,CONCATENATE(",""fax"":""",TRIM(AD69),""""),"")</f>
        <v/>
      </c>
      <c r="AU69" s="5" t="str">
        <f t="shared" ref="AU69:AU132" si="57">IF(AH69,CONCATENATE(",""website"":""",TRIM(AG69),""""),"")</f>
        <v>,"website":"http://www.uc.edu/visitors.html"</v>
      </c>
      <c r="AV69" s="10" t="str">
        <f t="shared" ref="AV69:AV132" si="58">IF(AK69,CONCATENATE(",""email"":""",TRIM(AJ69),""""),"")</f>
        <v/>
      </c>
      <c r="AW69" s="6" t="str">
        <f t="shared" ref="AW69:AW132" si="59">CONCATENATE("{",AM69,AN69,AO69,AP69,AQ69,AR69,AS69,AT69,AU69,AV69,"}")</f>
        <v>{"name":"Visitors to UC","phone":"513-556-6000""RM":"0","website":"http://www.uc.edu/visitors.html"}</v>
      </c>
      <c r="AX69" t="str">
        <f t="shared" ref="AX69:AX132" si="60">CONCATENATE("db.directory.insert(",AW69,")")</f>
        <v>db.directory.insert({"name":"Visitors to UC","phone":"513-556-6000""RM":"0","website":"http://www.uc.edu/visitors.html"})</v>
      </c>
      <c r="AY69">
        <f t="shared" si="31"/>
        <v>66</v>
      </c>
      <c r="AZ69" t="str">
        <f t="shared" ref="AZ69:AZ132" si="61">CONCATENATE(AY69," - ",N69)</f>
        <v>66 - Visitors to UC</v>
      </c>
      <c r="BA69" t="str">
        <f t="shared" si="42"/>
        <v>{"name":"Visitors to UC","phone":"513-556-6000""RM":"0","website":"http://www.uc.edu/visitors.html"},</v>
      </c>
    </row>
    <row r="70" spans="1:53" x14ac:dyDescent="0.25">
      <c r="A70" t="s">
        <v>361</v>
      </c>
      <c r="B70" t="s">
        <v>362</v>
      </c>
      <c r="C70" t="s">
        <v>363</v>
      </c>
      <c r="D70" t="s">
        <v>349</v>
      </c>
      <c r="E70">
        <v>91</v>
      </c>
      <c r="F70">
        <v>350</v>
      </c>
      <c r="G70" t="s">
        <v>23</v>
      </c>
      <c r="H70" t="s">
        <v>351</v>
      </c>
      <c r="I70" t="s">
        <v>352</v>
      </c>
      <c r="K70" t="s">
        <v>5264</v>
      </c>
      <c r="L70" t="b">
        <v>1</v>
      </c>
      <c r="M70">
        <f t="shared" si="34"/>
        <v>1</v>
      </c>
      <c r="N70" t="str">
        <f t="shared" si="43"/>
        <v xml:space="preserve"> Parents &amp; Prospective Students Visiting UC</v>
      </c>
      <c r="O70" t="str">
        <f>CONCATENATE(C70," ",B70)</f>
        <v xml:space="preserve"> Parents &amp; Prospective Students Visiting UC</v>
      </c>
      <c r="P70" t="s">
        <v>5264</v>
      </c>
      <c r="Q70" t="str">
        <f t="shared" si="44"/>
        <v>513-556-1100</v>
      </c>
      <c r="S70" s="3">
        <f t="shared" si="35"/>
        <v>91</v>
      </c>
      <c r="T70" t="b">
        <f t="shared" si="45"/>
        <v>1</v>
      </c>
      <c r="V70" s="3">
        <f t="shared" si="46"/>
        <v>350</v>
      </c>
      <c r="W70" t="b">
        <f t="shared" si="36"/>
        <v>1</v>
      </c>
      <c r="Y70" t="str">
        <f t="shared" si="47"/>
        <v>UNIVPAV</v>
      </c>
      <c r="Z70" t="b">
        <f t="shared" si="37"/>
        <v>1</v>
      </c>
      <c r="AB70" t="b">
        <f t="shared" si="48"/>
        <v>1</v>
      </c>
      <c r="AD70" t="str">
        <f t="shared" si="49"/>
        <v>513-556-1105</v>
      </c>
      <c r="AE70" t="b">
        <f t="shared" si="38"/>
        <v>1</v>
      </c>
      <c r="AG70" t="str">
        <f t="shared" si="50"/>
        <v>http://admissions.uc.edu/visit.html</v>
      </c>
      <c r="AH70" t="b">
        <f t="shared" si="39"/>
        <v>1</v>
      </c>
      <c r="AJ70">
        <f t="shared" si="51"/>
        <v>0</v>
      </c>
      <c r="AK70" t="b">
        <f t="shared" si="40"/>
        <v>0</v>
      </c>
      <c r="AM70" s="4" t="str">
        <f t="shared" ref="AM70:AM133" si="62">CONCATENATE("""name"":""",TRIM(N70),"""")</f>
        <v>"name":"Parents &amp; Prospective Students Visiting UC"</v>
      </c>
      <c r="AN70" s="5" t="str">
        <f t="shared" si="52"/>
        <v>,"phone":"513-556-1100"</v>
      </c>
      <c r="AO70" s="5" t="str">
        <f t="shared" si="53"/>
        <v>,"location":{</v>
      </c>
      <c r="AP70" s="5" t="str">
        <f t="shared" si="54"/>
        <v>"ML":"91"</v>
      </c>
      <c r="AQ70" s="5" t="str">
        <f t="shared" si="41"/>
        <v>,"RM":"350"</v>
      </c>
      <c r="AR70" s="5" t="str">
        <f t="shared" si="55"/>
        <v>,"building":"UNIVPAV"</v>
      </c>
      <c r="AS70" s="5" t="str">
        <f t="shared" si="32"/>
        <v>}</v>
      </c>
      <c r="AT70" s="5" t="str">
        <f t="shared" si="56"/>
        <v>,"fax":"513-556-1105"</v>
      </c>
      <c r="AU70" s="5" t="str">
        <f t="shared" si="57"/>
        <v>,"website":"http://admissions.uc.edu/visit.html"</v>
      </c>
      <c r="AV70" s="10" t="str">
        <f t="shared" si="58"/>
        <v/>
      </c>
      <c r="AW70" s="6" t="str">
        <f t="shared" si="59"/>
        <v>{"name":"Parents &amp; Prospective Students Visiting UC","phone":"513-556-1100","location":{"ML":"91","RM":"350","building":"UNIVPAV"},"fax":"513-556-1105","website":"http://admissions.uc.edu/visit.html"}</v>
      </c>
      <c r="AX70" t="str">
        <f t="shared" si="60"/>
        <v>db.directory.insert({"name":"Parents &amp; Prospective Students Visiting UC","phone":"513-556-1100","location":{"ML":"91","RM":"350","building":"UNIVPAV"},"fax":"513-556-1105","website":"http://admissions.uc.edu/visit.html"})</v>
      </c>
      <c r="AY70">
        <f t="shared" ref="AY70:AY133" si="63">AY69+1</f>
        <v>67</v>
      </c>
      <c r="AZ70" t="str">
        <f t="shared" si="61"/>
        <v>67 -  Parents &amp; Prospective Students Visiting UC</v>
      </c>
      <c r="BA70" t="str">
        <f t="shared" si="42"/>
        <v>{"name":"Parents &amp; Prospective Students Visiting UC","phone":"513-556-1100","location":{"ML":"91","RM":"350","building":"UNIVPAV"},"fax":"513-556-1105","website":"http://admissions.uc.edu/visit.html"},</v>
      </c>
    </row>
    <row r="71" spans="1:53" x14ac:dyDescent="0.25">
      <c r="A71" t="s">
        <v>364</v>
      </c>
      <c r="B71" t="s">
        <v>365</v>
      </c>
      <c r="C71" t="s">
        <v>366</v>
      </c>
      <c r="D71">
        <v>4</v>
      </c>
      <c r="E71">
        <v>136</v>
      </c>
      <c r="F71" t="s">
        <v>92</v>
      </c>
      <c r="G71" t="s">
        <v>367</v>
      </c>
      <c r="H71" t="s">
        <v>368</v>
      </c>
      <c r="K71" t="s">
        <v>5264</v>
      </c>
      <c r="M71">
        <f t="shared" si="34"/>
        <v>0</v>
      </c>
      <c r="N71" t="str">
        <f t="shared" si="43"/>
        <v>Visitor Information (PHARM)</v>
      </c>
      <c r="P71" t="s">
        <v>5264</v>
      </c>
      <c r="Q71" t="str">
        <f t="shared" si="44"/>
        <v>513-558-3784</v>
      </c>
      <c r="S71" s="3">
        <f t="shared" si="35"/>
        <v>4</v>
      </c>
      <c r="T71" t="b">
        <f t="shared" si="45"/>
        <v>1</v>
      </c>
      <c r="V71" s="3">
        <f t="shared" si="46"/>
        <v>136</v>
      </c>
      <c r="W71" t="b">
        <f t="shared" si="36"/>
        <v>1</v>
      </c>
      <c r="Y71" t="str">
        <f t="shared" si="47"/>
        <v>HPB</v>
      </c>
      <c r="Z71" t="b">
        <f t="shared" si="37"/>
        <v>1</v>
      </c>
      <c r="AB71" t="b">
        <f t="shared" si="48"/>
        <v>1</v>
      </c>
      <c r="AD71" t="str">
        <f t="shared" si="49"/>
        <v>513-558-4372</v>
      </c>
      <c r="AE71" t="b">
        <f t="shared" si="38"/>
        <v>1</v>
      </c>
      <c r="AG71" t="str">
        <f t="shared" si="50"/>
        <v>http://pharmacy.uc.edu/about-the-college/visit-the-college</v>
      </c>
      <c r="AH71" t="b">
        <f t="shared" si="39"/>
        <v>1</v>
      </c>
      <c r="AJ71">
        <f t="shared" si="51"/>
        <v>0</v>
      </c>
      <c r="AK71" t="b">
        <f t="shared" si="40"/>
        <v>0</v>
      </c>
      <c r="AM71" s="4" t="str">
        <f t="shared" si="62"/>
        <v>"name":"Visitor Information (PHARM)"</v>
      </c>
      <c r="AN71" s="5" t="str">
        <f t="shared" si="52"/>
        <v>,"phone":"513-558-3784"</v>
      </c>
      <c r="AO71" s="5" t="str">
        <f t="shared" si="53"/>
        <v>,"location":{</v>
      </c>
      <c r="AP71" s="5" t="str">
        <f t="shared" si="54"/>
        <v>"ML":"4"</v>
      </c>
      <c r="AQ71" s="5" t="str">
        <f t="shared" si="41"/>
        <v>,"RM":"136"</v>
      </c>
      <c r="AR71" s="5" t="str">
        <f t="shared" si="55"/>
        <v>,"building":"HPB"</v>
      </c>
      <c r="AS71" s="5" t="str">
        <f t="shared" si="32"/>
        <v>}</v>
      </c>
      <c r="AT71" s="5" t="str">
        <f t="shared" si="56"/>
        <v>,"fax":"513-558-4372"</v>
      </c>
      <c r="AU71" s="5" t="str">
        <f t="shared" si="57"/>
        <v>,"website":"http://pharmacy.uc.edu/about-the-college/visit-the-college"</v>
      </c>
      <c r="AV71" s="10" t="str">
        <f t="shared" si="58"/>
        <v/>
      </c>
      <c r="AW71" s="6" t="str">
        <f t="shared" si="59"/>
        <v>{"name":"Visitor Information (PHARM)","phone":"513-558-3784","location":{"ML":"4","RM":"136","building":"HPB"},"fax":"513-558-4372","website":"http://pharmacy.uc.edu/about-the-college/visit-the-college"}</v>
      </c>
      <c r="AX71" t="str">
        <f t="shared" si="60"/>
        <v>db.directory.insert({"name":"Visitor Information (PHARM)","phone":"513-558-3784","location":{"ML":"4","RM":"136","building":"HPB"},"fax":"513-558-4372","website":"http://pharmacy.uc.edu/about-the-college/visit-the-college"})</v>
      </c>
      <c r="AY71">
        <f t="shared" si="63"/>
        <v>68</v>
      </c>
      <c r="AZ71" t="str">
        <f t="shared" si="61"/>
        <v>68 - Visitor Information (PHARM)</v>
      </c>
      <c r="BA71" t="str">
        <f t="shared" si="42"/>
        <v>{"name":"Visitor Information (PHARM)","phone":"513-558-3784","location":{"ML":"4","RM":"136","building":"HPB"},"fax":"513-558-4372","website":"http://pharmacy.uc.edu/about-the-college/visit-the-college"},</v>
      </c>
    </row>
    <row r="72" spans="1:53" x14ac:dyDescent="0.25">
      <c r="A72" t="s">
        <v>369</v>
      </c>
      <c r="B72" t="s">
        <v>370</v>
      </c>
      <c r="C72" t="s">
        <v>371</v>
      </c>
      <c r="D72">
        <v>86</v>
      </c>
      <c r="F72" t="s">
        <v>211</v>
      </c>
      <c r="H72" t="s">
        <v>372</v>
      </c>
      <c r="K72" t="s">
        <v>5264</v>
      </c>
      <c r="M72">
        <f t="shared" si="34"/>
        <v>0</v>
      </c>
      <c r="N72" t="str">
        <f t="shared" si="43"/>
        <v>Visitor Information (UCBA)</v>
      </c>
      <c r="P72" t="s">
        <v>5264</v>
      </c>
      <c r="Q72" t="str">
        <f t="shared" si="44"/>
        <v>513-745-5600</v>
      </c>
      <c r="S72" s="3">
        <f t="shared" si="35"/>
        <v>86</v>
      </c>
      <c r="T72" t="b">
        <f t="shared" si="45"/>
        <v>1</v>
      </c>
      <c r="V72" s="3">
        <f t="shared" si="46"/>
        <v>0</v>
      </c>
      <c r="W72" t="b">
        <f t="shared" si="36"/>
        <v>0</v>
      </c>
      <c r="Y72" t="str">
        <f t="shared" si="47"/>
        <v>BAMUNTZ</v>
      </c>
      <c r="Z72" t="b">
        <f t="shared" si="37"/>
        <v>1</v>
      </c>
      <c r="AB72" t="b">
        <f t="shared" si="48"/>
        <v>1</v>
      </c>
      <c r="AD72">
        <f t="shared" si="49"/>
        <v>0</v>
      </c>
      <c r="AE72" t="b">
        <f t="shared" si="38"/>
        <v>0</v>
      </c>
      <c r="AG72" t="str">
        <f t="shared" si="50"/>
        <v>http://www.ucblueash.edu/about.html</v>
      </c>
      <c r="AH72" t="b">
        <f t="shared" si="39"/>
        <v>1</v>
      </c>
      <c r="AJ72">
        <f t="shared" si="51"/>
        <v>0</v>
      </c>
      <c r="AK72" t="b">
        <f t="shared" si="40"/>
        <v>0</v>
      </c>
      <c r="AM72" s="4" t="str">
        <f t="shared" si="62"/>
        <v>"name":"Visitor Information (UCBA)"</v>
      </c>
      <c r="AN72" s="5" t="str">
        <f t="shared" si="52"/>
        <v>,"phone":"513-745-5600"</v>
      </c>
      <c r="AO72" s="5" t="str">
        <f t="shared" si="53"/>
        <v>,"location":{</v>
      </c>
      <c r="AP72" s="5" t="str">
        <f t="shared" si="54"/>
        <v>"ML":"86"</v>
      </c>
      <c r="AQ72" s="5" t="str">
        <f t="shared" si="41"/>
        <v/>
      </c>
      <c r="AR72" s="5" t="str">
        <f t="shared" si="55"/>
        <v>,"building":"BAMUNTZ"</v>
      </c>
      <c r="AS72" s="5" t="str">
        <f t="shared" si="32"/>
        <v>}</v>
      </c>
      <c r="AT72" s="5" t="str">
        <f t="shared" si="56"/>
        <v/>
      </c>
      <c r="AU72" s="5" t="str">
        <f t="shared" si="57"/>
        <v>,"website":"http://www.ucblueash.edu/about.html"</v>
      </c>
      <c r="AV72" s="10" t="str">
        <f t="shared" si="58"/>
        <v/>
      </c>
      <c r="AW72" s="6" t="str">
        <f t="shared" si="59"/>
        <v>{"name":"Visitor Information (UCBA)","phone":"513-745-5600","location":{"ML":"86","building":"BAMUNTZ"},"website":"http://www.ucblueash.edu/about.html"}</v>
      </c>
      <c r="AX72" t="str">
        <f t="shared" si="60"/>
        <v>db.directory.insert({"name":"Visitor Information (UCBA)","phone":"513-745-5600","location":{"ML":"86","building":"BAMUNTZ"},"website":"http://www.ucblueash.edu/about.html"})</v>
      </c>
      <c r="AY72">
        <f t="shared" si="63"/>
        <v>69</v>
      </c>
      <c r="AZ72" t="str">
        <f t="shared" si="61"/>
        <v>69 - Visitor Information (UCBA)</v>
      </c>
      <c r="BA72" t="str">
        <f t="shared" si="42"/>
        <v>{"name":"Visitor Information (UCBA)","phone":"513-745-5600","location":{"ML":"86","building":"BAMUNTZ"},"website":"http://www.ucblueash.edu/about.html"},</v>
      </c>
    </row>
    <row r="73" spans="1:53" x14ac:dyDescent="0.25">
      <c r="A73" t="s">
        <v>373</v>
      </c>
      <c r="B73" t="s">
        <v>374</v>
      </c>
      <c r="C73" t="s">
        <v>375</v>
      </c>
      <c r="D73">
        <v>220</v>
      </c>
      <c r="E73">
        <v>302</v>
      </c>
      <c r="F73" t="s">
        <v>132</v>
      </c>
      <c r="G73" t="s">
        <v>376</v>
      </c>
      <c r="H73" t="s">
        <v>377</v>
      </c>
      <c r="I73" t="s">
        <v>378</v>
      </c>
      <c r="K73" t="s">
        <v>5264</v>
      </c>
      <c r="M73">
        <f t="shared" si="34"/>
        <v>0</v>
      </c>
      <c r="N73" t="str">
        <f t="shared" si="43"/>
        <v xml:space="preserve"> Connection Center (Information Desk)(TUC) - MainStreet</v>
      </c>
      <c r="P73" t="s">
        <v>5264</v>
      </c>
      <c r="Q73" t="str">
        <f t="shared" si="44"/>
        <v>513-556-2831</v>
      </c>
      <c r="S73" s="3">
        <f t="shared" si="35"/>
        <v>220</v>
      </c>
      <c r="T73" t="b">
        <f t="shared" si="45"/>
        <v>1</v>
      </c>
      <c r="V73" s="3">
        <f t="shared" si="46"/>
        <v>302</v>
      </c>
      <c r="W73" t="b">
        <f t="shared" si="36"/>
        <v>1</v>
      </c>
      <c r="Y73" t="str">
        <f t="shared" si="47"/>
        <v>TUC</v>
      </c>
      <c r="Z73" t="b">
        <f t="shared" si="37"/>
        <v>1</v>
      </c>
      <c r="AB73" t="b">
        <f t="shared" si="48"/>
        <v>1</v>
      </c>
      <c r="AD73" t="str">
        <f t="shared" si="49"/>
        <v>513-556-0495</v>
      </c>
      <c r="AE73" t="b">
        <f t="shared" si="38"/>
        <v>1</v>
      </c>
      <c r="AG73" t="str">
        <f t="shared" si="50"/>
        <v>http://www.uc.edu/mainstreet/tuc/visit_tangeman/information.html</v>
      </c>
      <c r="AH73" t="b">
        <f t="shared" si="39"/>
        <v>1</v>
      </c>
      <c r="AJ73" t="str">
        <f t="shared" si="51"/>
        <v>mainstreet@uc.edu</v>
      </c>
      <c r="AK73" t="b">
        <f t="shared" si="40"/>
        <v>1</v>
      </c>
      <c r="AM73" s="4" t="str">
        <f t="shared" si="62"/>
        <v>"name":"Connection Center (Information Desk)(TUC) - MainStreet"</v>
      </c>
      <c r="AN73" s="5" t="str">
        <f t="shared" si="52"/>
        <v>,"phone":"513-556-2831"</v>
      </c>
      <c r="AO73" s="5" t="str">
        <f t="shared" si="53"/>
        <v>,"location":{</v>
      </c>
      <c r="AP73" s="5" t="str">
        <f t="shared" si="54"/>
        <v>"ML":"220"</v>
      </c>
      <c r="AQ73" s="5" t="str">
        <f t="shared" si="41"/>
        <v>,"RM":"302"</v>
      </c>
      <c r="AR73" s="5" t="str">
        <f t="shared" si="55"/>
        <v>,"building":"TUC"</v>
      </c>
      <c r="AS73" s="5" t="str">
        <f t="shared" si="32"/>
        <v>}</v>
      </c>
      <c r="AT73" s="5" t="str">
        <f t="shared" si="56"/>
        <v>,"fax":"513-556-0495"</v>
      </c>
      <c r="AU73" s="5" t="str">
        <f t="shared" si="57"/>
        <v>,"website":"http://www.uc.edu/mainstreet/tuc/visit_tangeman/information.html"</v>
      </c>
      <c r="AV73" s="10" t="str">
        <f t="shared" si="58"/>
        <v>,"email":"mainstreet@uc.edu"</v>
      </c>
      <c r="AW73" s="6" t="str">
        <f t="shared" si="59"/>
        <v>{"name":"Connection Center (Information Desk)(TUC) - MainStreet","phone":"513-556-2831","location":{"ML":"220","RM":"302","building":"TUC"},"fax":"513-556-0495","website":"http://www.uc.edu/mainstreet/tuc/visit_tangeman/information.html","email":"mainstreet@uc.edu"}</v>
      </c>
      <c r="AX73" t="str">
        <f t="shared" si="60"/>
        <v>db.directory.insert({"name":"Connection Center (Information Desk)(TUC) - MainStreet","phone":"513-556-2831","location":{"ML":"220","RM":"302","building":"TUC"},"fax":"513-556-0495","website":"http://www.uc.edu/mainstreet/tuc/visit_tangeman/information.html","email":"mainstreet@uc.edu"})</v>
      </c>
      <c r="AY73">
        <f t="shared" si="63"/>
        <v>70</v>
      </c>
      <c r="AZ73" t="str">
        <f t="shared" si="61"/>
        <v>70 -  Connection Center (Information Desk)(TUC) - MainStreet</v>
      </c>
      <c r="BA73" t="str">
        <f t="shared" si="42"/>
        <v>{"name":"Connection Center (Information Desk)(TUC) - MainStreet","phone":"513-556-2831","location":{"ML":"220","RM":"302","building":"TUC"},"fax":"513-556-0495","website":"http://www.uc.edu/mainstreet/tuc/visit_tangeman/information.html","email":"mainstreet@uc.edu"},</v>
      </c>
    </row>
    <row r="74" spans="1:53" x14ac:dyDescent="0.25">
      <c r="A74" t="s">
        <v>379</v>
      </c>
      <c r="B74" t="s">
        <v>380</v>
      </c>
      <c r="C74" t="s">
        <v>381</v>
      </c>
      <c r="D74">
        <v>86</v>
      </c>
      <c r="E74">
        <v>325</v>
      </c>
      <c r="F74" t="s">
        <v>211</v>
      </c>
      <c r="G74" t="s">
        <v>382</v>
      </c>
      <c r="H74" t="s">
        <v>383</v>
      </c>
      <c r="K74" t="s">
        <v>5264</v>
      </c>
      <c r="M74">
        <f t="shared" si="34"/>
        <v>0</v>
      </c>
      <c r="N74" t="str">
        <f t="shared" si="43"/>
        <v>Art &amp; Visual Communication (UCBA)</v>
      </c>
      <c r="P74" t="s">
        <v>5264</v>
      </c>
      <c r="Q74" t="str">
        <f t="shared" si="44"/>
        <v>513-745-5645</v>
      </c>
      <c r="S74" s="3">
        <f t="shared" si="35"/>
        <v>86</v>
      </c>
      <c r="T74" t="b">
        <f t="shared" si="45"/>
        <v>1</v>
      </c>
      <c r="V74" s="3">
        <f t="shared" si="46"/>
        <v>325</v>
      </c>
      <c r="W74" t="b">
        <f t="shared" si="36"/>
        <v>1</v>
      </c>
      <c r="Y74" t="str">
        <f t="shared" si="47"/>
        <v>BAMUNTZ</v>
      </c>
      <c r="Z74" t="b">
        <f t="shared" si="37"/>
        <v>1</v>
      </c>
      <c r="AB74" t="b">
        <f t="shared" si="48"/>
        <v>1</v>
      </c>
      <c r="AD74" t="str">
        <f t="shared" si="49"/>
        <v>513-745-5771</v>
      </c>
      <c r="AE74" t="b">
        <f t="shared" si="38"/>
        <v>1</v>
      </c>
      <c r="AG74" t="str">
        <f t="shared" si="50"/>
        <v>http://www.ucblueash.edu/academics/departments/art-visual-comm.html</v>
      </c>
      <c r="AH74" t="b">
        <f t="shared" si="39"/>
        <v>1</v>
      </c>
      <c r="AJ74">
        <f t="shared" si="51"/>
        <v>0</v>
      </c>
      <c r="AK74" t="b">
        <f t="shared" si="40"/>
        <v>0</v>
      </c>
      <c r="AM74" s="4" t="str">
        <f t="shared" si="62"/>
        <v>"name":"Art &amp; Visual Communication (UCBA)"</v>
      </c>
      <c r="AN74" s="5" t="str">
        <f t="shared" si="52"/>
        <v>,"phone":"513-745-5645"</v>
      </c>
      <c r="AO74" s="5" t="str">
        <f t="shared" si="53"/>
        <v>,"location":{</v>
      </c>
      <c r="AP74" s="5" t="str">
        <f t="shared" si="54"/>
        <v>"ML":"86"</v>
      </c>
      <c r="AQ74" s="5" t="str">
        <f t="shared" si="41"/>
        <v>,"RM":"325"</v>
      </c>
      <c r="AR74" s="5" t="str">
        <f t="shared" si="55"/>
        <v>,"building":"BAMUNTZ"</v>
      </c>
      <c r="AS74" s="5" t="str">
        <f t="shared" si="32"/>
        <v>}</v>
      </c>
      <c r="AT74" s="5" t="str">
        <f t="shared" si="56"/>
        <v>,"fax":"513-745-5771"</v>
      </c>
      <c r="AU74" s="5" t="str">
        <f t="shared" si="57"/>
        <v>,"website":"http://www.ucblueash.edu/academics/departments/art-visual-comm.html"</v>
      </c>
      <c r="AV74" s="10" t="str">
        <f t="shared" si="58"/>
        <v/>
      </c>
      <c r="AW74" s="6" t="str">
        <f t="shared" si="59"/>
        <v>{"name":"Art &amp; Visual Communication (UCBA)","phone":"513-745-5645","location":{"ML":"86","RM":"325","building":"BAMUNTZ"},"fax":"513-745-5771","website":"http://www.ucblueash.edu/academics/departments/art-visual-comm.html"}</v>
      </c>
      <c r="AX74" t="str">
        <f t="shared" si="60"/>
        <v>db.directory.insert({"name":"Art &amp; Visual Communication (UCBA)","phone":"513-745-5645","location":{"ML":"86","RM":"325","building":"BAMUNTZ"},"fax":"513-745-5771","website":"http://www.ucblueash.edu/academics/departments/art-visual-comm.html"})</v>
      </c>
      <c r="AY74">
        <f t="shared" si="63"/>
        <v>71</v>
      </c>
      <c r="AZ74" t="str">
        <f t="shared" si="61"/>
        <v>71 - Art &amp; Visual Communication (UCBA)</v>
      </c>
      <c r="BA74" t="str">
        <f t="shared" si="42"/>
        <v>{"name":"Art &amp; Visual Communication (UCBA)","phone":"513-745-5645","location":{"ML":"86","RM":"325","building":"BAMUNTZ"},"fax":"513-745-5771","website":"http://www.ucblueash.edu/academics/departments/art-visual-comm.html"},</v>
      </c>
    </row>
    <row r="75" spans="1:53" x14ac:dyDescent="0.25">
      <c r="A75" t="s">
        <v>384</v>
      </c>
      <c r="B75" t="s">
        <v>385</v>
      </c>
      <c r="C75" t="s">
        <v>386</v>
      </c>
      <c r="D75" t="s">
        <v>387</v>
      </c>
      <c r="E75">
        <v>16</v>
      </c>
      <c r="F75">
        <v>5480</v>
      </c>
      <c r="G75" t="s">
        <v>385</v>
      </c>
      <c r="H75" t="s">
        <v>388</v>
      </c>
      <c r="K75" t="s">
        <v>5264</v>
      </c>
      <c r="L75" t="b">
        <v>1</v>
      </c>
      <c r="M75">
        <f t="shared" si="34"/>
        <v>1</v>
      </c>
      <c r="N75" t="str">
        <f t="shared" si="43"/>
        <v>DAAP  Visual Resources Center (VRC)</v>
      </c>
      <c r="O75" t="str">
        <f t="shared" si="33"/>
        <v>DAAP  Visual Resources Center (VRC)</v>
      </c>
      <c r="P75" t="s">
        <v>5264</v>
      </c>
      <c r="Q75" t="str">
        <f t="shared" si="44"/>
        <v>513-556-0279</v>
      </c>
      <c r="S75" s="3">
        <f t="shared" si="35"/>
        <v>16</v>
      </c>
      <c r="T75" t="b">
        <f t="shared" si="45"/>
        <v>1</v>
      </c>
      <c r="V75" s="3">
        <f t="shared" si="46"/>
        <v>5480</v>
      </c>
      <c r="W75" t="b">
        <f t="shared" si="36"/>
        <v>1</v>
      </c>
      <c r="Y75" t="str">
        <f t="shared" si="47"/>
        <v>DAAP</v>
      </c>
      <c r="Z75" t="b">
        <f t="shared" si="37"/>
        <v>1</v>
      </c>
      <c r="AB75" t="b">
        <f t="shared" si="48"/>
        <v>1</v>
      </c>
      <c r="AD75" t="str">
        <f t="shared" si="49"/>
        <v>513-556-3006</v>
      </c>
      <c r="AE75" t="b">
        <f t="shared" si="38"/>
        <v>1</v>
      </c>
      <c r="AG75">
        <f t="shared" si="50"/>
        <v>0</v>
      </c>
      <c r="AH75" t="b">
        <f t="shared" si="39"/>
        <v>0</v>
      </c>
      <c r="AJ75">
        <f t="shared" si="51"/>
        <v>0</v>
      </c>
      <c r="AK75" t="b">
        <f t="shared" si="40"/>
        <v>0</v>
      </c>
      <c r="AM75" s="4" t="str">
        <f t="shared" si="62"/>
        <v>"name":"DAAP Visual Resources Center (VRC)"</v>
      </c>
      <c r="AN75" s="5" t="str">
        <f t="shared" si="52"/>
        <v>,"phone":"513-556-0279"</v>
      </c>
      <c r="AO75" s="5" t="str">
        <f t="shared" si="53"/>
        <v>,"location":{</v>
      </c>
      <c r="AP75" s="5" t="str">
        <f t="shared" si="54"/>
        <v>"ML":"16"</v>
      </c>
      <c r="AQ75" s="5" t="str">
        <f t="shared" si="41"/>
        <v>,"RM":"5480"</v>
      </c>
      <c r="AR75" s="5" t="str">
        <f t="shared" si="55"/>
        <v>,"building":"DAAP"</v>
      </c>
      <c r="AS75" s="5" t="str">
        <f t="shared" si="32"/>
        <v>}</v>
      </c>
      <c r="AT75" s="5" t="str">
        <f t="shared" si="56"/>
        <v>,"fax":"513-556-3006"</v>
      </c>
      <c r="AU75" s="5" t="str">
        <f t="shared" si="57"/>
        <v/>
      </c>
      <c r="AV75" s="10" t="str">
        <f t="shared" si="58"/>
        <v/>
      </c>
      <c r="AW75" s="6" t="str">
        <f t="shared" si="59"/>
        <v>{"name":"DAAP Visual Resources Center (VRC)","phone":"513-556-0279","location":{"ML":"16","RM":"5480","building":"DAAP"},"fax":"513-556-3006"}</v>
      </c>
      <c r="AX75" t="str">
        <f t="shared" si="60"/>
        <v>db.directory.insert({"name":"DAAP Visual Resources Center (VRC)","phone":"513-556-0279","location":{"ML":"16","RM":"5480","building":"DAAP"},"fax":"513-556-3006"})</v>
      </c>
      <c r="AY75">
        <f t="shared" si="63"/>
        <v>72</v>
      </c>
      <c r="AZ75" t="str">
        <f t="shared" si="61"/>
        <v>72 - DAAP  Visual Resources Center (VRC)</v>
      </c>
      <c r="BA75" t="str">
        <f t="shared" si="42"/>
        <v>{"name":"DAAP Visual Resources Center (VRC)","phone":"513-556-0279","location":{"ML":"16","RM":"5480","building":"DAAP"},"fax":"513-556-3006"},</v>
      </c>
    </row>
    <row r="76" spans="1:53" x14ac:dyDescent="0.25">
      <c r="A76" t="s">
        <v>389</v>
      </c>
      <c r="B76" t="s">
        <v>390</v>
      </c>
      <c r="C76" t="s">
        <v>391</v>
      </c>
      <c r="D76">
        <v>530</v>
      </c>
      <c r="E76">
        <v>5200</v>
      </c>
      <c r="F76" t="s">
        <v>62</v>
      </c>
      <c r="G76" t="s">
        <v>392</v>
      </c>
      <c r="K76" t="s">
        <v>5264</v>
      </c>
      <c r="M76">
        <f t="shared" si="34"/>
        <v>0</v>
      </c>
      <c r="N76" t="str">
        <f t="shared" si="43"/>
        <v>Vocational Rehabilitation (MED)</v>
      </c>
      <c r="P76" t="s">
        <v>5264</v>
      </c>
      <c r="Q76" t="str">
        <f t="shared" si="44"/>
        <v>513-558-2919</v>
      </c>
      <c r="S76" s="3">
        <f t="shared" si="35"/>
        <v>530</v>
      </c>
      <c r="T76" t="b">
        <f t="shared" si="45"/>
        <v>1</v>
      </c>
      <c r="V76" s="3">
        <f t="shared" si="46"/>
        <v>5200</v>
      </c>
      <c r="W76" t="b">
        <f t="shared" si="36"/>
        <v>1</v>
      </c>
      <c r="Y76" t="str">
        <f t="shared" si="47"/>
        <v>STETSON</v>
      </c>
      <c r="Z76" t="b">
        <f t="shared" si="37"/>
        <v>1</v>
      </c>
      <c r="AB76" t="b">
        <f t="shared" si="48"/>
        <v>1</v>
      </c>
      <c r="AD76" t="str">
        <f t="shared" si="49"/>
        <v>513-558-4458</v>
      </c>
      <c r="AE76" t="b">
        <f t="shared" si="38"/>
        <v>1</v>
      </c>
      <c r="AG76">
        <f t="shared" si="50"/>
        <v>0</v>
      </c>
      <c r="AH76" t="b">
        <f t="shared" si="39"/>
        <v>0</v>
      </c>
      <c r="AJ76">
        <f t="shared" si="51"/>
        <v>0</v>
      </c>
      <c r="AK76" t="b">
        <f t="shared" si="40"/>
        <v>0</v>
      </c>
      <c r="AM76" s="4" t="str">
        <f t="shared" si="62"/>
        <v>"name":"Vocational Rehabilitation (MED)"</v>
      </c>
      <c r="AN76" s="5" t="str">
        <f t="shared" si="52"/>
        <v>,"phone":"513-558-2919"</v>
      </c>
      <c r="AO76" s="5" t="str">
        <f t="shared" si="53"/>
        <v>,"location":{</v>
      </c>
      <c r="AP76" s="5" t="str">
        <f t="shared" si="54"/>
        <v>"ML":"530"</v>
      </c>
      <c r="AQ76" s="5" t="str">
        <f t="shared" si="41"/>
        <v>,"RM":"5200"</v>
      </c>
      <c r="AR76" s="5" t="str">
        <f t="shared" si="55"/>
        <v>,"building":"STETSON"</v>
      </c>
      <c r="AS76" s="5" t="str">
        <f t="shared" ref="AS76:AS139" si="64">IF(AB76,"}","")</f>
        <v>}</v>
      </c>
      <c r="AT76" s="5" t="str">
        <f t="shared" si="56"/>
        <v>,"fax":"513-558-4458"</v>
      </c>
      <c r="AU76" s="5" t="str">
        <f t="shared" si="57"/>
        <v/>
      </c>
      <c r="AV76" s="10" t="str">
        <f t="shared" si="58"/>
        <v/>
      </c>
      <c r="AW76" s="6" t="str">
        <f t="shared" si="59"/>
        <v>{"name":"Vocational Rehabilitation (MED)","phone":"513-558-2919","location":{"ML":"530","RM":"5200","building":"STETSON"},"fax":"513-558-4458"}</v>
      </c>
      <c r="AX76" t="str">
        <f t="shared" si="60"/>
        <v>db.directory.insert({"name":"Vocational Rehabilitation (MED)","phone":"513-558-2919","location":{"ML":"530","RM":"5200","building":"STETSON"},"fax":"513-558-4458"})</v>
      </c>
      <c r="AY76">
        <f t="shared" si="63"/>
        <v>73</v>
      </c>
      <c r="AZ76" t="str">
        <f t="shared" si="61"/>
        <v>73 - Vocational Rehabilitation (MED)</v>
      </c>
      <c r="BA76" t="str">
        <f t="shared" si="42"/>
        <v>{"name":"Vocational Rehabilitation (MED)","phone":"513-558-2919","location":{"ML":"530","RM":"5200","building":"STETSON"},"fax":"513-558-4458"},</v>
      </c>
    </row>
    <row r="77" spans="1:53" x14ac:dyDescent="0.25">
      <c r="A77" t="s">
        <v>393</v>
      </c>
      <c r="B77" t="s">
        <v>394</v>
      </c>
      <c r="C77" t="s">
        <v>395</v>
      </c>
      <c r="D77">
        <v>3</v>
      </c>
      <c r="E77">
        <v>209</v>
      </c>
      <c r="F77" t="s">
        <v>396</v>
      </c>
      <c r="G77" t="s">
        <v>397</v>
      </c>
      <c r="H77" t="s">
        <v>398</v>
      </c>
      <c r="K77" t="s">
        <v>5264</v>
      </c>
      <c r="M77">
        <f t="shared" si="34"/>
        <v>0</v>
      </c>
      <c r="N77" t="str">
        <f t="shared" si="43"/>
        <v>Voice (CCM)</v>
      </c>
      <c r="P77" t="s">
        <v>5264</v>
      </c>
      <c r="Q77" t="str">
        <f t="shared" si="44"/>
        <v>513-556-9562</v>
      </c>
      <c r="S77" s="3">
        <f t="shared" si="35"/>
        <v>3</v>
      </c>
      <c r="T77" t="b">
        <f t="shared" si="45"/>
        <v>1</v>
      </c>
      <c r="V77" s="3">
        <f t="shared" si="46"/>
        <v>209</v>
      </c>
      <c r="W77" t="b">
        <f t="shared" si="36"/>
        <v>1</v>
      </c>
      <c r="Y77" t="str">
        <f t="shared" si="47"/>
        <v>DVAC</v>
      </c>
      <c r="Z77" t="b">
        <f t="shared" si="37"/>
        <v>1</v>
      </c>
      <c r="AB77" t="b">
        <f t="shared" si="48"/>
        <v>1</v>
      </c>
      <c r="AD77" t="str">
        <f t="shared" si="49"/>
        <v>513-556-2698</v>
      </c>
      <c r="AE77" t="b">
        <f t="shared" si="38"/>
        <v>1</v>
      </c>
      <c r="AG77" t="str">
        <f t="shared" si="50"/>
        <v>http://ccm.uc.edu/music/voice.html</v>
      </c>
      <c r="AH77" t="b">
        <f t="shared" si="39"/>
        <v>1</v>
      </c>
      <c r="AJ77">
        <f t="shared" si="51"/>
        <v>0</v>
      </c>
      <c r="AK77" t="b">
        <f t="shared" si="40"/>
        <v>0</v>
      </c>
      <c r="AM77" s="4" t="str">
        <f t="shared" si="62"/>
        <v>"name":"Voice (CCM)"</v>
      </c>
      <c r="AN77" s="5" t="str">
        <f t="shared" si="52"/>
        <v>,"phone":"513-556-9562"</v>
      </c>
      <c r="AO77" s="5" t="str">
        <f t="shared" si="53"/>
        <v>,"location":{</v>
      </c>
      <c r="AP77" s="5" t="str">
        <f t="shared" si="54"/>
        <v>"ML":"3"</v>
      </c>
      <c r="AQ77" s="5" t="str">
        <f t="shared" si="41"/>
        <v>,"RM":"209"</v>
      </c>
      <c r="AR77" s="5" t="str">
        <f t="shared" si="55"/>
        <v>,"building":"DVAC"</v>
      </c>
      <c r="AS77" s="5" t="str">
        <f t="shared" si="64"/>
        <v>}</v>
      </c>
      <c r="AT77" s="5" t="str">
        <f t="shared" si="56"/>
        <v>,"fax":"513-556-2698"</v>
      </c>
      <c r="AU77" s="5" t="str">
        <f t="shared" si="57"/>
        <v>,"website":"http://ccm.uc.edu/music/voice.html"</v>
      </c>
      <c r="AV77" s="10" t="str">
        <f t="shared" si="58"/>
        <v/>
      </c>
      <c r="AW77" s="6" t="str">
        <f t="shared" si="59"/>
        <v>{"name":"Voice (CCM)","phone":"513-556-9562","location":{"ML":"3","RM":"209","building":"DVAC"},"fax":"513-556-2698","website":"http://ccm.uc.edu/music/voice.html"}</v>
      </c>
      <c r="AX77" t="str">
        <f t="shared" si="60"/>
        <v>db.directory.insert({"name":"Voice (CCM)","phone":"513-556-9562","location":{"ML":"3","RM":"209","building":"DVAC"},"fax":"513-556-2698","website":"http://ccm.uc.edu/music/voice.html"})</v>
      </c>
      <c r="AY77">
        <f t="shared" si="63"/>
        <v>74</v>
      </c>
      <c r="AZ77" t="str">
        <f t="shared" si="61"/>
        <v>74 - Voice (CCM)</v>
      </c>
      <c r="BA77" t="str">
        <f t="shared" si="42"/>
        <v>{"name":"Voice (CCM)","phone":"513-556-9562","location":{"ML":"3","RM":"209","building":"DVAC"},"fax":"513-556-2698","website":"http://ccm.uc.edu/music/voice.html"},</v>
      </c>
    </row>
    <row r="78" spans="1:53" x14ac:dyDescent="0.25">
      <c r="A78" t="s">
        <v>399</v>
      </c>
      <c r="B78" t="s">
        <v>400</v>
      </c>
      <c r="C78" t="s">
        <v>401</v>
      </c>
      <c r="D78">
        <v>26</v>
      </c>
      <c r="E78" t="s">
        <v>402</v>
      </c>
      <c r="F78" t="s">
        <v>403</v>
      </c>
      <c r="G78" t="s">
        <v>404</v>
      </c>
      <c r="K78" t="s">
        <v>5264</v>
      </c>
      <c r="M78">
        <f t="shared" si="34"/>
        <v>0</v>
      </c>
      <c r="N78" t="str">
        <f t="shared" si="43"/>
        <v>Voice Mail Questions (Faculty &amp; Staff)(UCIT)</v>
      </c>
      <c r="P78" t="s">
        <v>5264</v>
      </c>
      <c r="Q78" t="str">
        <f t="shared" si="44"/>
        <v>513-556-9378</v>
      </c>
      <c r="S78" s="3">
        <f t="shared" si="35"/>
        <v>26</v>
      </c>
      <c r="T78" t="b">
        <f t="shared" si="45"/>
        <v>1</v>
      </c>
      <c r="V78" s="3" t="str">
        <f t="shared" si="46"/>
        <v>1stFl</v>
      </c>
      <c r="W78" t="b">
        <f t="shared" si="36"/>
        <v>1</v>
      </c>
      <c r="Y78" t="str">
        <f t="shared" si="47"/>
        <v>ZIMMER</v>
      </c>
      <c r="Z78" t="b">
        <f t="shared" si="37"/>
        <v>1</v>
      </c>
      <c r="AB78" t="b">
        <f t="shared" si="48"/>
        <v>1</v>
      </c>
      <c r="AD78" t="str">
        <f t="shared" si="49"/>
        <v>513-556-2010</v>
      </c>
      <c r="AE78" t="b">
        <f t="shared" si="38"/>
        <v>1</v>
      </c>
      <c r="AG78">
        <f t="shared" si="50"/>
        <v>0</v>
      </c>
      <c r="AH78" t="b">
        <f t="shared" si="39"/>
        <v>0</v>
      </c>
      <c r="AJ78">
        <f t="shared" si="51"/>
        <v>0</v>
      </c>
      <c r="AK78" t="b">
        <f t="shared" si="40"/>
        <v>0</v>
      </c>
      <c r="AM78" s="4" t="str">
        <f t="shared" si="62"/>
        <v>"name":"Voice Mail Questions (Faculty &amp; Staff)(UCIT)"</v>
      </c>
      <c r="AN78" s="5" t="str">
        <f t="shared" si="52"/>
        <v>,"phone":"513-556-9378"</v>
      </c>
      <c r="AO78" s="5" t="str">
        <f t="shared" si="53"/>
        <v>,"location":{</v>
      </c>
      <c r="AP78" s="5" t="str">
        <f t="shared" si="54"/>
        <v>"ML":"26"</v>
      </c>
      <c r="AQ78" s="5" t="str">
        <f t="shared" si="41"/>
        <v>,"RM":"1stFl"</v>
      </c>
      <c r="AR78" s="5" t="str">
        <f t="shared" si="55"/>
        <v>,"building":"ZIMMER"</v>
      </c>
      <c r="AS78" s="5" t="str">
        <f t="shared" si="64"/>
        <v>}</v>
      </c>
      <c r="AT78" s="5" t="str">
        <f t="shared" si="56"/>
        <v>,"fax":"513-556-2010"</v>
      </c>
      <c r="AU78" s="5" t="str">
        <f t="shared" si="57"/>
        <v/>
      </c>
      <c r="AV78" s="10" t="str">
        <f t="shared" si="58"/>
        <v/>
      </c>
      <c r="AW78" s="6" t="str">
        <f t="shared" si="59"/>
        <v>{"name":"Voice Mail Questions (Faculty &amp; Staff)(UCIT)","phone":"513-556-9378","location":{"ML":"26","RM":"1stFl","building":"ZIMMER"},"fax":"513-556-2010"}</v>
      </c>
      <c r="AX78" t="str">
        <f t="shared" si="60"/>
        <v>db.directory.insert({"name":"Voice Mail Questions (Faculty &amp; Staff)(UCIT)","phone":"513-556-9378","location":{"ML":"26","RM":"1stFl","building":"ZIMMER"},"fax":"513-556-2010"})</v>
      </c>
      <c r="AY78">
        <f t="shared" si="63"/>
        <v>75</v>
      </c>
      <c r="AZ78" t="str">
        <f t="shared" si="61"/>
        <v>75 - Voice Mail Questions (Faculty &amp; Staff)(UCIT)</v>
      </c>
      <c r="BA78" t="str">
        <f t="shared" si="42"/>
        <v>{"name":"Voice Mail Questions (Faculty &amp; Staff)(UCIT)","phone":"513-556-9378","location":{"ML":"26","RM":"1stFl","building":"ZIMMER"},"fax":"513-556-2010"},</v>
      </c>
    </row>
    <row r="79" spans="1:53" x14ac:dyDescent="0.25">
      <c r="A79" t="s">
        <v>405</v>
      </c>
      <c r="B79" t="s">
        <v>406</v>
      </c>
      <c r="C79" t="s">
        <v>407</v>
      </c>
      <c r="D79" t="s">
        <v>408</v>
      </c>
      <c r="I79" t="s">
        <v>409</v>
      </c>
      <c r="K79" t="s">
        <v>5264</v>
      </c>
      <c r="L79" t="b">
        <v>1</v>
      </c>
      <c r="M79">
        <f t="shared" si="34"/>
        <v>1</v>
      </c>
      <c r="N79" t="str">
        <f t="shared" si="43"/>
        <v>Voice Mail  To Retrieve</v>
      </c>
      <c r="O79" t="str">
        <f t="shared" si="33"/>
        <v>Voice Mail  To Retrieve</v>
      </c>
      <c r="P79" t="s">
        <v>5264</v>
      </c>
      <c r="Q79" t="str">
        <f t="shared" si="44"/>
        <v>513-556-6245</v>
      </c>
      <c r="S79" s="3">
        <f t="shared" si="35"/>
        <v>0</v>
      </c>
      <c r="T79" t="b">
        <f t="shared" si="45"/>
        <v>0</v>
      </c>
      <c r="V79" s="3">
        <f t="shared" si="46"/>
        <v>0</v>
      </c>
      <c r="W79" t="b">
        <f t="shared" si="36"/>
        <v>0</v>
      </c>
      <c r="Y79">
        <f t="shared" si="47"/>
        <v>0</v>
      </c>
      <c r="Z79" t="b">
        <f t="shared" si="37"/>
        <v>0</v>
      </c>
      <c r="AB79" t="b">
        <f t="shared" si="48"/>
        <v>0</v>
      </c>
      <c r="AD79">
        <f t="shared" si="49"/>
        <v>0</v>
      </c>
      <c r="AE79" t="b">
        <f t="shared" si="38"/>
        <v>0</v>
      </c>
      <c r="AG79" t="str">
        <f t="shared" si="50"/>
        <v>http://www.uc.edu/content/dam/uc/ucit/docs/nts/VMGUIDE.pdf</v>
      </c>
      <c r="AH79" t="b">
        <f t="shared" si="39"/>
        <v>1</v>
      </c>
      <c r="AJ79">
        <f t="shared" si="51"/>
        <v>0</v>
      </c>
      <c r="AK79" t="b">
        <f t="shared" si="40"/>
        <v>0</v>
      </c>
      <c r="AM79" s="4" t="str">
        <f t="shared" si="62"/>
        <v>"name":"Voice Mail To Retrieve"</v>
      </c>
      <c r="AN79" s="5" t="str">
        <f t="shared" si="52"/>
        <v>,"phone":"513-556-6245"</v>
      </c>
      <c r="AO79" s="5" t="str">
        <f t="shared" si="53"/>
        <v/>
      </c>
      <c r="AP79" s="5" t="str">
        <f t="shared" si="54"/>
        <v/>
      </c>
      <c r="AQ79" s="5" t="str">
        <f t="shared" si="41"/>
        <v>"RM":"0"</v>
      </c>
      <c r="AR79" s="5" t="str">
        <f t="shared" si="55"/>
        <v/>
      </c>
      <c r="AS79" s="5" t="str">
        <f t="shared" si="64"/>
        <v/>
      </c>
      <c r="AT79" s="5" t="str">
        <f t="shared" si="56"/>
        <v/>
      </c>
      <c r="AU79" s="5" t="str">
        <f t="shared" si="57"/>
        <v>,"website":"http://www.uc.edu/content/dam/uc/ucit/docs/nts/VMGUIDE.pdf"</v>
      </c>
      <c r="AV79" s="10" t="str">
        <f t="shared" si="58"/>
        <v/>
      </c>
      <c r="AW79" s="6" t="str">
        <f t="shared" si="59"/>
        <v>{"name":"Voice Mail To Retrieve","phone":"513-556-6245""RM":"0","website":"http://www.uc.edu/content/dam/uc/ucit/docs/nts/VMGUIDE.pdf"}</v>
      </c>
      <c r="AX79" t="str">
        <f t="shared" si="60"/>
        <v>db.directory.insert({"name":"Voice Mail To Retrieve","phone":"513-556-6245""RM":"0","website":"http://www.uc.edu/content/dam/uc/ucit/docs/nts/VMGUIDE.pdf"})</v>
      </c>
      <c r="AY79">
        <f t="shared" si="63"/>
        <v>76</v>
      </c>
      <c r="AZ79" t="str">
        <f t="shared" si="61"/>
        <v>76 - Voice Mail  To Retrieve</v>
      </c>
      <c r="BA79" t="str">
        <f t="shared" si="42"/>
        <v>{"name":"Voice Mail To Retrieve","phone":"513-556-6245""RM":"0","website":"http://www.uc.edu/content/dam/uc/ucit/docs/nts/VMGUIDE.pdf"},</v>
      </c>
    </row>
    <row r="80" spans="1:53" x14ac:dyDescent="0.25">
      <c r="A80" t="s">
        <v>410</v>
      </c>
      <c r="B80" t="s">
        <v>411</v>
      </c>
      <c r="C80" t="s">
        <v>412</v>
      </c>
      <c r="D80" t="s">
        <v>413</v>
      </c>
      <c r="E80">
        <v>21</v>
      </c>
      <c r="K80" t="s">
        <v>5264</v>
      </c>
      <c r="L80" t="b">
        <v>1</v>
      </c>
      <c r="M80">
        <f t="shared" si="34"/>
        <v>1</v>
      </c>
      <c r="N80" t="str">
        <f t="shared" si="43"/>
        <v>Volleyball Camp  Athletics</v>
      </c>
      <c r="O80" t="str">
        <f t="shared" si="33"/>
        <v>Volleyball Camp  Athletics</v>
      </c>
      <c r="P80" t="s">
        <v>5264</v>
      </c>
      <c r="Q80" t="str">
        <f t="shared" si="44"/>
        <v>513-556-0569</v>
      </c>
      <c r="S80" s="3">
        <f t="shared" si="35"/>
        <v>21</v>
      </c>
      <c r="T80" t="b">
        <f t="shared" si="45"/>
        <v>1</v>
      </c>
      <c r="V80" s="3">
        <f t="shared" si="46"/>
        <v>0</v>
      </c>
      <c r="W80" t="b">
        <f t="shared" si="36"/>
        <v>0</v>
      </c>
      <c r="Y80">
        <f t="shared" si="47"/>
        <v>0</v>
      </c>
      <c r="Z80" t="b">
        <f t="shared" si="37"/>
        <v>0</v>
      </c>
      <c r="AB80" t="b">
        <f t="shared" si="48"/>
        <v>1</v>
      </c>
      <c r="AD80">
        <f t="shared" si="49"/>
        <v>0</v>
      </c>
      <c r="AE80" t="b">
        <f t="shared" si="38"/>
        <v>0</v>
      </c>
      <c r="AG80">
        <f t="shared" si="50"/>
        <v>0</v>
      </c>
      <c r="AH80" t="b">
        <f t="shared" si="39"/>
        <v>0</v>
      </c>
      <c r="AJ80">
        <f t="shared" si="51"/>
        <v>0</v>
      </c>
      <c r="AK80" t="b">
        <f t="shared" si="40"/>
        <v>0</v>
      </c>
      <c r="AM80" s="4" t="str">
        <f t="shared" si="62"/>
        <v>"name":"Volleyball Camp Athletics"</v>
      </c>
      <c r="AN80" s="5" t="str">
        <f t="shared" si="52"/>
        <v>,"phone":"513-556-0569"</v>
      </c>
      <c r="AO80" s="5" t="str">
        <f t="shared" si="53"/>
        <v>,"location":{</v>
      </c>
      <c r="AP80" s="5" t="str">
        <f t="shared" si="54"/>
        <v>"ML":"21"</v>
      </c>
      <c r="AQ80" s="5" t="str">
        <f t="shared" si="41"/>
        <v/>
      </c>
      <c r="AR80" s="5" t="str">
        <f t="shared" si="55"/>
        <v/>
      </c>
      <c r="AS80" s="5" t="str">
        <f t="shared" si="64"/>
        <v>}</v>
      </c>
      <c r="AT80" s="5" t="str">
        <f t="shared" si="56"/>
        <v/>
      </c>
      <c r="AU80" s="5" t="str">
        <f t="shared" si="57"/>
        <v/>
      </c>
      <c r="AV80" s="10" t="str">
        <f t="shared" si="58"/>
        <v/>
      </c>
      <c r="AW80" s="6" t="str">
        <f t="shared" si="59"/>
        <v>{"name":"Volleyball Camp Athletics","phone":"513-556-0569","location":{"ML":"21"}}</v>
      </c>
      <c r="AX80" t="str">
        <f t="shared" si="60"/>
        <v>db.directory.insert({"name":"Volleyball Camp Athletics","phone":"513-556-0569","location":{"ML":"21"}})</v>
      </c>
      <c r="AY80">
        <f t="shared" si="63"/>
        <v>77</v>
      </c>
      <c r="AZ80" t="str">
        <f t="shared" si="61"/>
        <v>77 - Volleyball Camp  Athletics</v>
      </c>
      <c r="BA80" t="str">
        <f t="shared" si="42"/>
        <v>{"name":"Volleyball Camp Athletics","phone":"513-556-0569","location":{"ML":"21"}},</v>
      </c>
    </row>
    <row r="81" spans="1:53" x14ac:dyDescent="0.25">
      <c r="A81" t="s">
        <v>414</v>
      </c>
      <c r="B81" t="s">
        <v>415</v>
      </c>
      <c r="C81" t="s">
        <v>412</v>
      </c>
      <c r="D81" t="s">
        <v>413</v>
      </c>
      <c r="E81">
        <v>21</v>
      </c>
      <c r="F81">
        <v>664</v>
      </c>
      <c r="G81" t="s">
        <v>50</v>
      </c>
      <c r="H81" t="s">
        <v>416</v>
      </c>
      <c r="I81" t="s">
        <v>417</v>
      </c>
      <c r="K81" t="s">
        <v>5264</v>
      </c>
      <c r="L81" t="b">
        <v>1</v>
      </c>
      <c r="M81">
        <f t="shared" si="34"/>
        <v>1</v>
      </c>
      <c r="N81" t="str">
        <f t="shared" si="43"/>
        <v>Volleyball  Athletics</v>
      </c>
      <c r="O81" t="str">
        <f t="shared" si="33"/>
        <v>Volleyball  Athletics</v>
      </c>
      <c r="P81" t="s">
        <v>5264</v>
      </c>
      <c r="Q81" t="str">
        <f t="shared" si="44"/>
        <v>513-556-0569</v>
      </c>
      <c r="S81" s="3">
        <f t="shared" si="35"/>
        <v>21</v>
      </c>
      <c r="T81" t="b">
        <f t="shared" si="45"/>
        <v>1</v>
      </c>
      <c r="V81" s="3">
        <f t="shared" si="46"/>
        <v>664</v>
      </c>
      <c r="W81" t="b">
        <f t="shared" si="36"/>
        <v>1</v>
      </c>
      <c r="Y81" t="str">
        <f t="shared" si="47"/>
        <v>LNDNRCTR</v>
      </c>
      <c r="Z81" t="b">
        <f t="shared" si="37"/>
        <v>1</v>
      </c>
      <c r="AB81" t="b">
        <f t="shared" si="48"/>
        <v>1</v>
      </c>
      <c r="AD81" t="str">
        <f t="shared" si="49"/>
        <v>513-556-0808</v>
      </c>
      <c r="AE81" t="b">
        <f t="shared" si="38"/>
        <v>1</v>
      </c>
      <c r="AG81" t="str">
        <f t="shared" si="50"/>
        <v>http://gobearcats.com/sports/w-volley/cinn-w-volley-body.html</v>
      </c>
      <c r="AH81" t="b">
        <f t="shared" si="39"/>
        <v>1</v>
      </c>
      <c r="AJ81">
        <f t="shared" si="51"/>
        <v>0</v>
      </c>
      <c r="AK81" t="b">
        <f t="shared" si="40"/>
        <v>0</v>
      </c>
      <c r="AM81" s="4" t="str">
        <f t="shared" si="62"/>
        <v>"name":"Volleyball Athletics"</v>
      </c>
      <c r="AN81" s="5" t="str">
        <f t="shared" si="52"/>
        <v>,"phone":"513-556-0569"</v>
      </c>
      <c r="AO81" s="5" t="str">
        <f t="shared" si="53"/>
        <v>,"location":{</v>
      </c>
      <c r="AP81" s="5" t="str">
        <f t="shared" si="54"/>
        <v>"ML":"21"</v>
      </c>
      <c r="AQ81" s="5" t="str">
        <f t="shared" si="41"/>
        <v>,"RM":"664"</v>
      </c>
      <c r="AR81" s="5" t="str">
        <f t="shared" si="55"/>
        <v>,"building":"LNDNRCTR"</v>
      </c>
      <c r="AS81" s="5" t="str">
        <f t="shared" si="64"/>
        <v>}</v>
      </c>
      <c r="AT81" s="5" t="str">
        <f t="shared" si="56"/>
        <v>,"fax":"513-556-0808"</v>
      </c>
      <c r="AU81" s="5" t="str">
        <f t="shared" si="57"/>
        <v>,"website":"http://gobearcats.com/sports/w-volley/cinn-w-volley-body.html"</v>
      </c>
      <c r="AV81" s="10" t="str">
        <f t="shared" si="58"/>
        <v/>
      </c>
      <c r="AW81" s="6" t="str">
        <f t="shared" si="59"/>
        <v>{"name":"Volleyball Athletics","phone":"513-556-0569","location":{"ML":"21","RM":"664","building":"LNDNRCTR"},"fax":"513-556-0808","website":"http://gobearcats.com/sports/w-volley/cinn-w-volley-body.html"}</v>
      </c>
      <c r="AX81" t="str">
        <f t="shared" si="60"/>
        <v>db.directory.insert({"name":"Volleyball Athletics","phone":"513-556-0569","location":{"ML":"21","RM":"664","building":"LNDNRCTR"},"fax":"513-556-0808","website":"http://gobearcats.com/sports/w-volley/cinn-w-volley-body.html"})</v>
      </c>
      <c r="AY81">
        <f t="shared" si="63"/>
        <v>78</v>
      </c>
      <c r="AZ81" t="str">
        <f t="shared" si="61"/>
        <v>78 - Volleyball  Athletics</v>
      </c>
      <c r="BA81" t="str">
        <f t="shared" si="42"/>
        <v>{"name":"Volleyball Athletics","phone":"513-556-0569","location":{"ML":"21","RM":"664","building":"LNDNRCTR"},"fax":"513-556-0808","website":"http://gobearcats.com/sports/w-volley/cinn-w-volley-body.html"},</v>
      </c>
    </row>
    <row r="82" spans="1:53" x14ac:dyDescent="0.25">
      <c r="A82" t="s">
        <v>418</v>
      </c>
      <c r="B82" t="s">
        <v>419</v>
      </c>
      <c r="C82" t="s">
        <v>420</v>
      </c>
      <c r="D82" t="s">
        <v>421</v>
      </c>
      <c r="E82">
        <v>55</v>
      </c>
      <c r="F82">
        <v>4018</v>
      </c>
      <c r="G82" t="s">
        <v>422</v>
      </c>
      <c r="H82" t="s">
        <v>423</v>
      </c>
      <c r="I82" t="s">
        <v>424</v>
      </c>
      <c r="K82" t="s">
        <v>5264</v>
      </c>
      <c r="L82" t="b">
        <v>1</v>
      </c>
      <c r="M82">
        <f t="shared" si="34"/>
        <v>1</v>
      </c>
      <c r="N82" t="str">
        <f t="shared" si="43"/>
        <v>Volunteer Services  Hoxworth</v>
      </c>
      <c r="O82" t="str">
        <f t="shared" si="33"/>
        <v>Volunteer Services  Hoxworth</v>
      </c>
      <c r="P82" t="s">
        <v>5264</v>
      </c>
      <c r="Q82" t="str">
        <f t="shared" si="44"/>
        <v>513-558-1292</v>
      </c>
      <c r="S82" s="3">
        <f t="shared" si="35"/>
        <v>55</v>
      </c>
      <c r="T82" t="b">
        <f t="shared" si="45"/>
        <v>1</v>
      </c>
      <c r="V82" s="3">
        <f t="shared" si="46"/>
        <v>4018</v>
      </c>
      <c r="W82" t="b">
        <f t="shared" si="36"/>
        <v>1</v>
      </c>
      <c r="Y82" t="str">
        <f t="shared" si="47"/>
        <v>HOXWORTH</v>
      </c>
      <c r="Z82" t="b">
        <f t="shared" si="37"/>
        <v>1</v>
      </c>
      <c r="AB82" t="b">
        <f t="shared" si="48"/>
        <v>1</v>
      </c>
      <c r="AD82" t="str">
        <f t="shared" si="49"/>
        <v>513-558-1340</v>
      </c>
      <c r="AE82" t="b">
        <f t="shared" si="38"/>
        <v>1</v>
      </c>
      <c r="AG82" t="str">
        <f t="shared" si="50"/>
        <v>http://www.hoxworth.org/about/volunteering.html</v>
      </c>
      <c r="AH82" t="b">
        <f t="shared" si="39"/>
        <v>1</v>
      </c>
      <c r="AJ82">
        <f t="shared" si="51"/>
        <v>0</v>
      </c>
      <c r="AK82" t="b">
        <f t="shared" si="40"/>
        <v>0</v>
      </c>
      <c r="AM82" s="4" t="str">
        <f t="shared" si="62"/>
        <v>"name":"Volunteer Services Hoxworth"</v>
      </c>
      <c r="AN82" s="5" t="str">
        <f t="shared" si="52"/>
        <v>,"phone":"513-558-1292"</v>
      </c>
      <c r="AO82" s="5" t="str">
        <f t="shared" si="53"/>
        <v>,"location":{</v>
      </c>
      <c r="AP82" s="5" t="str">
        <f t="shared" si="54"/>
        <v>"ML":"55"</v>
      </c>
      <c r="AQ82" s="5" t="str">
        <f t="shared" si="41"/>
        <v>,"RM":"4018"</v>
      </c>
      <c r="AR82" s="5" t="str">
        <f t="shared" si="55"/>
        <v>,"building":"HOXWORTH"</v>
      </c>
      <c r="AS82" s="5" t="str">
        <f t="shared" si="64"/>
        <v>}</v>
      </c>
      <c r="AT82" s="5" t="str">
        <f t="shared" si="56"/>
        <v>,"fax":"513-558-1340"</v>
      </c>
      <c r="AU82" s="5" t="str">
        <f t="shared" si="57"/>
        <v>,"website":"http://www.hoxworth.org/about/volunteering.html"</v>
      </c>
      <c r="AV82" s="10" t="str">
        <f t="shared" si="58"/>
        <v/>
      </c>
      <c r="AW82" s="6" t="str">
        <f t="shared" si="59"/>
        <v>{"name":"Volunteer Services Hoxworth","phone":"513-558-1292","location":{"ML":"55","RM":"4018","building":"HOXWORTH"},"fax":"513-558-1340","website":"http://www.hoxworth.org/about/volunteering.html"}</v>
      </c>
      <c r="AX82" t="str">
        <f t="shared" si="60"/>
        <v>db.directory.insert({"name":"Volunteer Services Hoxworth","phone":"513-558-1292","location":{"ML":"55","RM":"4018","building":"HOXWORTH"},"fax":"513-558-1340","website":"http://www.hoxworth.org/about/volunteering.html"})</v>
      </c>
      <c r="AY82">
        <f t="shared" si="63"/>
        <v>79</v>
      </c>
      <c r="AZ82" t="str">
        <f t="shared" si="61"/>
        <v>79 - Volunteer Services  Hoxworth</v>
      </c>
      <c r="BA82" t="str">
        <f t="shared" si="42"/>
        <v>{"name":"Volunteer Services Hoxworth","phone":"513-558-1292","location":{"ML":"55","RM":"4018","building":"HOXWORTH"},"fax":"513-558-1340","website":"http://www.hoxworth.org/about/volunteering.html"},</v>
      </c>
    </row>
    <row r="83" spans="1:53" x14ac:dyDescent="0.25">
      <c r="A83" t="s">
        <v>425</v>
      </c>
      <c r="B83" t="s">
        <v>426</v>
      </c>
      <c r="C83" t="s">
        <v>427</v>
      </c>
      <c r="D83" t="s">
        <v>428</v>
      </c>
      <c r="I83" t="s">
        <v>429</v>
      </c>
      <c r="K83" t="s">
        <v>5264</v>
      </c>
      <c r="L83" t="b">
        <v>1</v>
      </c>
      <c r="M83">
        <f t="shared" si="34"/>
        <v>1</v>
      </c>
      <c r="N83" t="str">
        <f t="shared" si="43"/>
        <v>UC Assoc of Administrators  Managers &amp; Professionals (UCAAMP)</v>
      </c>
      <c r="O83" t="str">
        <f t="shared" si="33"/>
        <v>UC Assoc of Administrators  Managers &amp; Professionals (UCAAMP)</v>
      </c>
      <c r="P83" t="s">
        <v>5264</v>
      </c>
      <c r="Q83" t="str">
        <f t="shared" si="44"/>
        <v>513-556-1267</v>
      </c>
      <c r="S83" s="3">
        <f t="shared" si="35"/>
        <v>0</v>
      </c>
      <c r="T83" t="b">
        <f t="shared" si="45"/>
        <v>0</v>
      </c>
      <c r="V83" s="3">
        <f t="shared" si="46"/>
        <v>0</v>
      </c>
      <c r="W83" t="b">
        <f t="shared" si="36"/>
        <v>0</v>
      </c>
      <c r="Y83">
        <f t="shared" si="47"/>
        <v>0</v>
      </c>
      <c r="Z83" t="b">
        <f t="shared" si="37"/>
        <v>0</v>
      </c>
      <c r="AB83" t="b">
        <f t="shared" si="48"/>
        <v>0</v>
      </c>
      <c r="AD83">
        <f t="shared" si="49"/>
        <v>0</v>
      </c>
      <c r="AE83" t="b">
        <f t="shared" si="38"/>
        <v>0</v>
      </c>
      <c r="AG83" t="str">
        <f t="shared" si="50"/>
        <v>http://www.uc.edu/ucaamp.html</v>
      </c>
      <c r="AH83" t="b">
        <f t="shared" si="39"/>
        <v>1</v>
      </c>
      <c r="AJ83">
        <f t="shared" si="51"/>
        <v>0</v>
      </c>
      <c r="AK83" t="b">
        <f t="shared" si="40"/>
        <v>0</v>
      </c>
      <c r="AM83" s="4" t="str">
        <f t="shared" si="62"/>
        <v>"name":"UC Assoc of Administrators Managers &amp; Professionals (UCAAMP)"</v>
      </c>
      <c r="AN83" s="5" t="str">
        <f t="shared" si="52"/>
        <v>,"phone":"513-556-1267"</v>
      </c>
      <c r="AO83" s="5" t="str">
        <f t="shared" si="53"/>
        <v/>
      </c>
      <c r="AP83" s="5" t="str">
        <f t="shared" si="54"/>
        <v/>
      </c>
      <c r="AQ83" s="5" t="str">
        <f t="shared" si="41"/>
        <v>"RM":"0"</v>
      </c>
      <c r="AR83" s="5" t="str">
        <f t="shared" si="55"/>
        <v/>
      </c>
      <c r="AS83" s="5" t="str">
        <f t="shared" si="64"/>
        <v/>
      </c>
      <c r="AT83" s="5" t="str">
        <f t="shared" si="56"/>
        <v/>
      </c>
      <c r="AU83" s="5" t="str">
        <f t="shared" si="57"/>
        <v>,"website":"http://www.uc.edu/ucaamp.html"</v>
      </c>
      <c r="AV83" s="10" t="str">
        <f t="shared" si="58"/>
        <v/>
      </c>
      <c r="AW83" s="6" t="str">
        <f t="shared" si="59"/>
        <v>{"name":"UC Assoc of Administrators Managers &amp; Professionals (UCAAMP)","phone":"513-556-1267""RM":"0","website":"http://www.uc.edu/ucaamp.html"}</v>
      </c>
      <c r="AX83" t="str">
        <f t="shared" si="60"/>
        <v>db.directory.insert({"name":"UC Assoc of Administrators Managers &amp; Professionals (UCAAMP)","phone":"513-556-1267""RM":"0","website":"http://www.uc.edu/ucaamp.html"})</v>
      </c>
      <c r="AY83">
        <f t="shared" si="63"/>
        <v>80</v>
      </c>
      <c r="AZ83" t="str">
        <f t="shared" si="61"/>
        <v>80 - UC Assoc of Administrators  Managers &amp; Professionals (UCAAMP)</v>
      </c>
      <c r="BA83" t="str">
        <f t="shared" si="42"/>
        <v>{"name":"UC Assoc of Administrators Managers &amp; Professionals (UCAAMP)","phone":"513-556-1267""RM":"0","website":"http://www.uc.edu/ucaamp.html"},</v>
      </c>
    </row>
    <row r="84" spans="1:53" x14ac:dyDescent="0.25">
      <c r="A84" t="s">
        <v>430</v>
      </c>
      <c r="B84" t="s">
        <v>431</v>
      </c>
      <c r="C84" t="s">
        <v>432</v>
      </c>
      <c r="D84">
        <v>32</v>
      </c>
      <c r="E84">
        <v>2100</v>
      </c>
      <c r="F84" t="s">
        <v>433</v>
      </c>
      <c r="G84" t="s">
        <v>434</v>
      </c>
      <c r="H84" t="s">
        <v>435</v>
      </c>
      <c r="I84" t="s">
        <v>436</v>
      </c>
      <c r="K84" t="s">
        <v>5264</v>
      </c>
      <c r="M84">
        <f t="shared" si="34"/>
        <v>0</v>
      </c>
      <c r="N84" t="str">
        <f t="shared" si="43"/>
        <v xml:space="preserve"> UC - Bearcat Bands</v>
      </c>
      <c r="P84" t="s">
        <v>5264</v>
      </c>
      <c r="Q84" t="str">
        <f t="shared" si="44"/>
        <v>513-556-2263</v>
      </c>
      <c r="S84" s="3">
        <f t="shared" si="35"/>
        <v>32</v>
      </c>
      <c r="T84" t="b">
        <f t="shared" si="45"/>
        <v>1</v>
      </c>
      <c r="V84" s="3">
        <f t="shared" si="46"/>
        <v>2100</v>
      </c>
      <c r="W84" t="b">
        <f t="shared" si="36"/>
        <v>1</v>
      </c>
      <c r="Y84" t="str">
        <f t="shared" si="47"/>
        <v>CALHONGR</v>
      </c>
      <c r="Z84" t="b">
        <f t="shared" si="37"/>
        <v>1</v>
      </c>
      <c r="AB84" t="b">
        <f t="shared" si="48"/>
        <v>1</v>
      </c>
      <c r="AD84" t="str">
        <f t="shared" si="49"/>
        <v>513-556-2883</v>
      </c>
      <c r="AE84" t="b">
        <f t="shared" si="38"/>
        <v>1</v>
      </c>
      <c r="AG84" t="str">
        <f t="shared" si="50"/>
        <v>http://www.ucband.uc.edu/band/</v>
      </c>
      <c r="AH84" t="b">
        <f t="shared" si="39"/>
        <v>1</v>
      </c>
      <c r="AJ84" t="str">
        <f t="shared" si="51"/>
        <v>Frentztl@email.uc.edu</v>
      </c>
      <c r="AK84" t="b">
        <f t="shared" si="40"/>
        <v>1</v>
      </c>
      <c r="AM84" s="4" t="str">
        <f t="shared" si="62"/>
        <v>"name":"UC - Bearcat Bands"</v>
      </c>
      <c r="AN84" s="5" t="str">
        <f t="shared" si="52"/>
        <v>,"phone":"513-556-2263"</v>
      </c>
      <c r="AO84" s="5" t="str">
        <f t="shared" si="53"/>
        <v>,"location":{</v>
      </c>
      <c r="AP84" s="5" t="str">
        <f t="shared" si="54"/>
        <v>"ML":"32"</v>
      </c>
      <c r="AQ84" s="5" t="str">
        <f t="shared" si="41"/>
        <v>,"RM":"2100"</v>
      </c>
      <c r="AR84" s="5" t="str">
        <f t="shared" si="55"/>
        <v>,"building":"CALHONGR"</v>
      </c>
      <c r="AS84" s="5" t="str">
        <f t="shared" si="64"/>
        <v>}</v>
      </c>
      <c r="AT84" s="5" t="str">
        <f t="shared" si="56"/>
        <v>,"fax":"513-556-2883"</v>
      </c>
      <c r="AU84" s="5" t="str">
        <f t="shared" si="57"/>
        <v>,"website":"http://www.ucband.uc.edu/band/"</v>
      </c>
      <c r="AV84" s="10" t="str">
        <f t="shared" si="58"/>
        <v>,"email":"Frentztl@email.uc.edu"</v>
      </c>
      <c r="AW84" s="6" t="str">
        <f t="shared" si="59"/>
        <v>{"name":"UC - Bearcat Bands","phone":"513-556-2263","location":{"ML":"32","RM":"2100","building":"CALHONGR"},"fax":"513-556-2883","website":"http://www.ucband.uc.edu/band/","email":"Frentztl@email.uc.edu"}</v>
      </c>
      <c r="AX84" t="str">
        <f t="shared" si="60"/>
        <v>db.directory.insert({"name":"UC - Bearcat Bands","phone":"513-556-2263","location":{"ML":"32","RM":"2100","building":"CALHONGR"},"fax":"513-556-2883","website":"http://www.ucband.uc.edu/band/","email":"Frentztl@email.uc.edu"})</v>
      </c>
      <c r="AY84">
        <f t="shared" si="63"/>
        <v>81</v>
      </c>
      <c r="AZ84" t="str">
        <f t="shared" si="61"/>
        <v>81 -  UC - Bearcat Bands</v>
      </c>
      <c r="BA84" t="str">
        <f t="shared" si="42"/>
        <v>{"name":"UC - Bearcat Bands","phone":"513-556-2263","location":{"ML":"32","RM":"2100","building":"CALHONGR"},"fax":"513-556-2883","website":"http://www.ucband.uc.edu/band/","email":"Frentztl@email.uc.edu"},</v>
      </c>
    </row>
    <row r="85" spans="1:53" x14ac:dyDescent="0.25">
      <c r="A85" t="s">
        <v>437</v>
      </c>
      <c r="B85" t="s">
        <v>438</v>
      </c>
      <c r="C85" t="s">
        <v>439</v>
      </c>
      <c r="D85" t="s">
        <v>440</v>
      </c>
      <c r="E85">
        <v>62</v>
      </c>
      <c r="G85" t="s">
        <v>23</v>
      </c>
      <c r="H85" t="s">
        <v>286</v>
      </c>
      <c r="I85" t="s">
        <v>441</v>
      </c>
      <c r="K85" t="s">
        <v>5264</v>
      </c>
      <c r="L85" t="b">
        <v>1</v>
      </c>
      <c r="M85">
        <f t="shared" si="34"/>
        <v>1</v>
      </c>
      <c r="N85" t="str">
        <f t="shared" si="43"/>
        <v>Bicentennial  UC</v>
      </c>
      <c r="O85" t="str">
        <f t="shared" si="33"/>
        <v>Bicentennial  UC</v>
      </c>
      <c r="P85" t="s">
        <v>5264</v>
      </c>
      <c r="Q85" t="str">
        <f t="shared" si="44"/>
        <v>513-556-3233</v>
      </c>
      <c r="S85" s="3">
        <f t="shared" si="35"/>
        <v>62</v>
      </c>
      <c r="T85" t="b">
        <f t="shared" si="45"/>
        <v>1</v>
      </c>
      <c r="V85" s="3">
        <f t="shared" si="46"/>
        <v>0</v>
      </c>
      <c r="W85" t="b">
        <f t="shared" si="36"/>
        <v>0</v>
      </c>
      <c r="Y85" t="str">
        <f t="shared" si="47"/>
        <v>UNIVPAV</v>
      </c>
      <c r="Z85" t="b">
        <f t="shared" si="37"/>
        <v>1</v>
      </c>
      <c r="AB85" t="b">
        <f t="shared" si="48"/>
        <v>1</v>
      </c>
      <c r="AD85" t="str">
        <f t="shared" si="49"/>
        <v>513-556-5269</v>
      </c>
      <c r="AE85" t="b">
        <f t="shared" si="38"/>
        <v>1</v>
      </c>
      <c r="AG85" t="str">
        <f t="shared" si="50"/>
        <v>http://www.uc.edu/bicentennial.html</v>
      </c>
      <c r="AH85" t="b">
        <f t="shared" si="39"/>
        <v>1</v>
      </c>
      <c r="AJ85">
        <f t="shared" si="51"/>
        <v>0</v>
      </c>
      <c r="AK85" t="b">
        <f t="shared" si="40"/>
        <v>0</v>
      </c>
      <c r="AM85" s="4" t="str">
        <f t="shared" si="62"/>
        <v>"name":"Bicentennial UC"</v>
      </c>
      <c r="AN85" s="5" t="str">
        <f t="shared" si="52"/>
        <v>,"phone":"513-556-3233"</v>
      </c>
      <c r="AO85" s="5" t="str">
        <f t="shared" si="53"/>
        <v>,"location":{</v>
      </c>
      <c r="AP85" s="5" t="str">
        <f t="shared" si="54"/>
        <v>"ML":"62"</v>
      </c>
      <c r="AQ85" s="5" t="str">
        <f t="shared" si="41"/>
        <v/>
      </c>
      <c r="AR85" s="5" t="str">
        <f t="shared" si="55"/>
        <v>,"building":"UNIVPAV"</v>
      </c>
      <c r="AS85" s="5" t="str">
        <f t="shared" si="64"/>
        <v>}</v>
      </c>
      <c r="AT85" s="5" t="str">
        <f t="shared" si="56"/>
        <v>,"fax":"513-556-5269"</v>
      </c>
      <c r="AU85" s="5" t="str">
        <f t="shared" si="57"/>
        <v>,"website":"http://www.uc.edu/bicentennial.html"</v>
      </c>
      <c r="AV85" s="10" t="str">
        <f t="shared" si="58"/>
        <v/>
      </c>
      <c r="AW85" s="6" t="str">
        <f t="shared" si="59"/>
        <v>{"name":"Bicentennial UC","phone":"513-556-3233","location":{"ML":"62","building":"UNIVPAV"},"fax":"513-556-5269","website":"http://www.uc.edu/bicentennial.html"}</v>
      </c>
      <c r="AX85" t="str">
        <f t="shared" si="60"/>
        <v>db.directory.insert({"name":"Bicentennial UC","phone":"513-556-3233","location":{"ML":"62","building":"UNIVPAV"},"fax":"513-556-5269","website":"http://www.uc.edu/bicentennial.html"})</v>
      </c>
      <c r="AY85">
        <f t="shared" si="63"/>
        <v>82</v>
      </c>
      <c r="AZ85" t="str">
        <f t="shared" si="61"/>
        <v>82 - Bicentennial  UC</v>
      </c>
      <c r="BA85" t="str">
        <f t="shared" si="42"/>
        <v>{"name":"Bicentennial UC","phone":"513-556-3233","location":{"ML":"62","building":"UNIVPAV"},"fax":"513-556-5269","website":"http://www.uc.edu/bicentennial.html"},</v>
      </c>
    </row>
    <row r="86" spans="1:53" x14ac:dyDescent="0.25">
      <c r="A86" t="s">
        <v>442</v>
      </c>
      <c r="B86" t="s">
        <v>443</v>
      </c>
      <c r="C86" t="s">
        <v>444</v>
      </c>
      <c r="D86" t="s">
        <v>371</v>
      </c>
      <c r="E86">
        <v>86</v>
      </c>
      <c r="F86">
        <v>150</v>
      </c>
      <c r="G86" t="s">
        <v>211</v>
      </c>
      <c r="H86" t="s">
        <v>445</v>
      </c>
      <c r="I86" t="s">
        <v>446</v>
      </c>
      <c r="K86" t="s">
        <v>5264</v>
      </c>
      <c r="L86" t="b">
        <v>1</v>
      </c>
      <c r="M86">
        <f t="shared" si="34"/>
        <v>1</v>
      </c>
      <c r="N86" t="str">
        <f t="shared" si="43"/>
        <v>Blue Ash College  UC (See UCBA)</v>
      </c>
      <c r="O86" t="str">
        <f t="shared" si="33"/>
        <v>Blue Ash College  UC (See UCBA)</v>
      </c>
      <c r="P86" t="s">
        <v>5264</v>
      </c>
      <c r="Q86" t="str">
        <f t="shared" si="44"/>
        <v>513-745-5600</v>
      </c>
      <c r="S86" s="3">
        <f t="shared" si="35"/>
        <v>86</v>
      </c>
      <c r="T86" t="b">
        <f t="shared" si="45"/>
        <v>1</v>
      </c>
      <c r="V86" s="3">
        <f t="shared" si="46"/>
        <v>150</v>
      </c>
      <c r="W86" t="b">
        <f t="shared" si="36"/>
        <v>1</v>
      </c>
      <c r="Y86" t="str">
        <f t="shared" si="47"/>
        <v>BAMUNTZ</v>
      </c>
      <c r="Z86" t="b">
        <f t="shared" si="37"/>
        <v>1</v>
      </c>
      <c r="AB86" t="b">
        <f t="shared" si="48"/>
        <v>1</v>
      </c>
      <c r="AD86" t="str">
        <f t="shared" si="49"/>
        <v>513-745-5790</v>
      </c>
      <c r="AE86" t="b">
        <f t="shared" si="38"/>
        <v>1</v>
      </c>
      <c r="AG86" t="str">
        <f t="shared" si="50"/>
        <v>http://www.ucblueash.edu/</v>
      </c>
      <c r="AH86" t="b">
        <f t="shared" si="39"/>
        <v>1</v>
      </c>
      <c r="AJ86">
        <f t="shared" si="51"/>
        <v>0</v>
      </c>
      <c r="AK86" t="b">
        <f t="shared" si="40"/>
        <v>0</v>
      </c>
      <c r="AM86" s="4" t="str">
        <f t="shared" si="62"/>
        <v>"name":"Blue Ash College UC (See UCBA)"</v>
      </c>
      <c r="AN86" s="5" t="str">
        <f t="shared" si="52"/>
        <v>,"phone":"513-745-5600"</v>
      </c>
      <c r="AO86" s="5" t="str">
        <f t="shared" si="53"/>
        <v>,"location":{</v>
      </c>
      <c r="AP86" s="5" t="str">
        <f t="shared" si="54"/>
        <v>"ML":"86"</v>
      </c>
      <c r="AQ86" s="5" t="str">
        <f t="shared" si="41"/>
        <v>,"RM":"150"</v>
      </c>
      <c r="AR86" s="5" t="str">
        <f t="shared" si="55"/>
        <v>,"building":"BAMUNTZ"</v>
      </c>
      <c r="AS86" s="5" t="str">
        <f t="shared" si="64"/>
        <v>}</v>
      </c>
      <c r="AT86" s="5" t="str">
        <f t="shared" si="56"/>
        <v>,"fax":"513-745-5790"</v>
      </c>
      <c r="AU86" s="5" t="str">
        <f t="shared" si="57"/>
        <v>,"website":"http://www.ucblueash.edu/"</v>
      </c>
      <c r="AV86" s="10" t="str">
        <f t="shared" si="58"/>
        <v/>
      </c>
      <c r="AW86" s="6" t="str">
        <f t="shared" si="59"/>
        <v>{"name":"Blue Ash College UC (See UCBA)","phone":"513-745-5600","location":{"ML":"86","RM":"150","building":"BAMUNTZ"},"fax":"513-745-5790","website":"http://www.ucblueash.edu/"}</v>
      </c>
      <c r="AX86" t="str">
        <f t="shared" si="60"/>
        <v>db.directory.insert({"name":"Blue Ash College UC (See UCBA)","phone":"513-745-5600","location":{"ML":"86","RM":"150","building":"BAMUNTZ"},"fax":"513-745-5790","website":"http://www.ucblueash.edu/"})</v>
      </c>
      <c r="AY86">
        <f t="shared" si="63"/>
        <v>83</v>
      </c>
      <c r="AZ86" t="str">
        <f t="shared" si="61"/>
        <v>83 - Blue Ash College  UC (See UCBA)</v>
      </c>
      <c r="BA86" t="str">
        <f t="shared" si="42"/>
        <v>{"name":"Blue Ash College UC (See UCBA)","phone":"513-745-5600","location":{"ML":"86","RM":"150","building":"BAMUNTZ"},"fax":"513-745-5790","website":"http://www.ucblueash.edu/"},</v>
      </c>
    </row>
    <row r="87" spans="1:53" x14ac:dyDescent="0.25">
      <c r="A87" t="s">
        <v>447</v>
      </c>
      <c r="B87" t="s">
        <v>448</v>
      </c>
      <c r="C87" t="s">
        <v>449</v>
      </c>
      <c r="D87">
        <v>757</v>
      </c>
      <c r="F87" t="s">
        <v>450</v>
      </c>
      <c r="G87" t="s">
        <v>451</v>
      </c>
      <c r="H87" t="s">
        <v>452</v>
      </c>
      <c r="K87" t="s">
        <v>5264</v>
      </c>
      <c r="M87">
        <f t="shared" si="34"/>
        <v>0</v>
      </c>
      <c r="N87" t="str">
        <f t="shared" si="43"/>
        <v>UC Cancer Institute (MED)</v>
      </c>
      <c r="P87" t="s">
        <v>5264</v>
      </c>
      <c r="Q87" t="str">
        <f t="shared" si="44"/>
        <v>513-584-8216</v>
      </c>
      <c r="S87" s="3">
        <f t="shared" si="35"/>
        <v>757</v>
      </c>
      <c r="T87" t="b">
        <f t="shared" si="45"/>
        <v>1</v>
      </c>
      <c r="V87" s="3">
        <f t="shared" si="46"/>
        <v>0</v>
      </c>
      <c r="W87" t="b">
        <f t="shared" si="36"/>
        <v>0</v>
      </c>
      <c r="Y87" t="str">
        <f t="shared" si="47"/>
        <v>UCMC-BARRETT</v>
      </c>
      <c r="Z87" t="b">
        <f t="shared" si="37"/>
        <v>1</v>
      </c>
      <c r="AB87" t="b">
        <f t="shared" si="48"/>
        <v>1</v>
      </c>
      <c r="AD87" t="str">
        <f t="shared" si="49"/>
        <v>513-584-4007</v>
      </c>
      <c r="AE87" t="b">
        <f t="shared" si="38"/>
        <v>1</v>
      </c>
      <c r="AG87" t="str">
        <f t="shared" si="50"/>
        <v>http://cancer.uc.edu/</v>
      </c>
      <c r="AH87" t="b">
        <f t="shared" si="39"/>
        <v>1</v>
      </c>
      <c r="AJ87">
        <f t="shared" si="51"/>
        <v>0</v>
      </c>
      <c r="AK87" t="b">
        <f t="shared" si="40"/>
        <v>0</v>
      </c>
      <c r="AM87" s="4" t="str">
        <f t="shared" si="62"/>
        <v>"name":"UC Cancer Institute (MED)"</v>
      </c>
      <c r="AN87" s="5" t="str">
        <f t="shared" si="52"/>
        <v>,"phone":"513-584-8216"</v>
      </c>
      <c r="AO87" s="5" t="str">
        <f t="shared" si="53"/>
        <v>,"location":{</v>
      </c>
      <c r="AP87" s="5" t="str">
        <f t="shared" si="54"/>
        <v>"ML":"757"</v>
      </c>
      <c r="AQ87" s="5" t="str">
        <f t="shared" si="41"/>
        <v/>
      </c>
      <c r="AR87" s="5" t="str">
        <f t="shared" si="55"/>
        <v>,"building":"UCMC-BARRETT"</v>
      </c>
      <c r="AS87" s="5" t="str">
        <f t="shared" si="64"/>
        <v>}</v>
      </c>
      <c r="AT87" s="5" t="str">
        <f t="shared" si="56"/>
        <v>,"fax":"513-584-4007"</v>
      </c>
      <c r="AU87" s="5" t="str">
        <f t="shared" si="57"/>
        <v>,"website":"http://cancer.uc.edu/"</v>
      </c>
      <c r="AV87" s="10" t="str">
        <f t="shared" si="58"/>
        <v/>
      </c>
      <c r="AW87" s="6" t="str">
        <f t="shared" si="59"/>
        <v>{"name":"UC Cancer Institute (MED)","phone":"513-584-8216","location":{"ML":"757","building":"UCMC-BARRETT"},"fax":"513-584-4007","website":"http://cancer.uc.edu/"}</v>
      </c>
      <c r="AX87" t="str">
        <f t="shared" si="60"/>
        <v>db.directory.insert({"name":"UC Cancer Institute (MED)","phone":"513-584-8216","location":{"ML":"757","building":"UCMC-BARRETT"},"fax":"513-584-4007","website":"http://cancer.uc.edu/"})</v>
      </c>
      <c r="AY87">
        <f t="shared" si="63"/>
        <v>84</v>
      </c>
      <c r="AZ87" t="str">
        <f t="shared" si="61"/>
        <v>84 - UC Cancer Institute (MED)</v>
      </c>
      <c r="BA87" t="str">
        <f t="shared" si="42"/>
        <v>{"name":"UC Cancer Institute (MED)","phone":"513-584-8216","location":{"ML":"757","building":"UCMC-BARRETT"},"fax":"513-584-4007","website":"http://cancer.uc.edu/"},</v>
      </c>
    </row>
    <row r="88" spans="1:53" x14ac:dyDescent="0.25">
      <c r="A88" t="s">
        <v>453</v>
      </c>
      <c r="B88" t="s">
        <v>454</v>
      </c>
      <c r="C88" t="s">
        <v>455</v>
      </c>
      <c r="D88">
        <v>575</v>
      </c>
      <c r="F88" t="s">
        <v>456</v>
      </c>
      <c r="G88" t="s">
        <v>457</v>
      </c>
      <c r="H88" t="s">
        <v>458</v>
      </c>
      <c r="K88" t="s">
        <v>5264</v>
      </c>
      <c r="M88">
        <f t="shared" si="34"/>
        <v>0</v>
      </c>
      <c r="N88" t="str">
        <f t="shared" si="43"/>
        <v>UC Cardiovascular Diseases Institute (MED)</v>
      </c>
      <c r="P88" t="s">
        <v>5264</v>
      </c>
      <c r="Q88" t="str">
        <f t="shared" si="44"/>
        <v>513-558-2307</v>
      </c>
      <c r="S88" s="3">
        <f t="shared" si="35"/>
        <v>575</v>
      </c>
      <c r="T88" t="b">
        <f t="shared" si="45"/>
        <v>1</v>
      </c>
      <c r="V88" s="3">
        <f t="shared" si="46"/>
        <v>0</v>
      </c>
      <c r="W88" t="b">
        <f t="shared" si="36"/>
        <v>0</v>
      </c>
      <c r="Y88" t="str">
        <f t="shared" si="47"/>
        <v>CVC</v>
      </c>
      <c r="Z88" t="b">
        <f t="shared" si="37"/>
        <v>1</v>
      </c>
      <c r="AB88" t="b">
        <f t="shared" si="48"/>
        <v>1</v>
      </c>
      <c r="AD88" t="str">
        <f t="shared" si="49"/>
        <v>513-558-0646</v>
      </c>
      <c r="AE88" t="b">
        <f t="shared" si="38"/>
        <v>1</v>
      </c>
      <c r="AG88" t="str">
        <f t="shared" si="50"/>
        <v>http://www.med.uc.edu/cardiovascular/</v>
      </c>
      <c r="AH88" t="b">
        <f t="shared" si="39"/>
        <v>1</v>
      </c>
      <c r="AJ88">
        <f t="shared" si="51"/>
        <v>0</v>
      </c>
      <c r="AK88" t="b">
        <f t="shared" si="40"/>
        <v>0</v>
      </c>
      <c r="AM88" s="4" t="str">
        <f t="shared" si="62"/>
        <v>"name":"UC Cardiovascular Diseases Institute (MED)"</v>
      </c>
      <c r="AN88" s="5" t="str">
        <f t="shared" si="52"/>
        <v>,"phone":"513-558-2307"</v>
      </c>
      <c r="AO88" s="5" t="str">
        <f t="shared" si="53"/>
        <v>,"location":{</v>
      </c>
      <c r="AP88" s="5" t="str">
        <f t="shared" si="54"/>
        <v>"ML":"575"</v>
      </c>
      <c r="AQ88" s="5" t="str">
        <f t="shared" si="41"/>
        <v/>
      </c>
      <c r="AR88" s="5" t="str">
        <f t="shared" si="55"/>
        <v>,"building":"CVC"</v>
      </c>
      <c r="AS88" s="5" t="str">
        <f t="shared" si="64"/>
        <v>}</v>
      </c>
      <c r="AT88" s="5" t="str">
        <f t="shared" si="56"/>
        <v>,"fax":"513-558-0646"</v>
      </c>
      <c r="AU88" s="5" t="str">
        <f t="shared" si="57"/>
        <v>,"website":"http://www.med.uc.edu/cardiovascular/"</v>
      </c>
      <c r="AV88" s="10" t="str">
        <f t="shared" si="58"/>
        <v/>
      </c>
      <c r="AW88" s="6" t="str">
        <f t="shared" si="59"/>
        <v>{"name":"UC Cardiovascular Diseases Institute (MED)","phone":"513-558-2307","location":{"ML":"575","building":"CVC"},"fax":"513-558-0646","website":"http://www.med.uc.edu/cardiovascular/"}</v>
      </c>
      <c r="AX88" t="str">
        <f t="shared" si="60"/>
        <v>db.directory.insert({"name":"UC Cardiovascular Diseases Institute (MED)","phone":"513-558-2307","location":{"ML":"575","building":"CVC"},"fax":"513-558-0646","website":"http://www.med.uc.edu/cardiovascular/"})</v>
      </c>
      <c r="AY88">
        <f t="shared" si="63"/>
        <v>85</v>
      </c>
      <c r="AZ88" t="str">
        <f t="shared" si="61"/>
        <v>85 - UC Cardiovascular Diseases Institute (MED)</v>
      </c>
      <c r="BA88" t="str">
        <f t="shared" si="42"/>
        <v>{"name":"UC Cardiovascular Diseases Institute (MED)","phone":"513-558-2307","location":{"ML":"575","building":"CVC"},"fax":"513-558-0646","website":"http://www.med.uc.edu/cardiovascular/"},</v>
      </c>
    </row>
    <row r="89" spans="1:53" x14ac:dyDescent="0.25">
      <c r="A89" t="s">
        <v>459</v>
      </c>
      <c r="B89" t="s">
        <v>460</v>
      </c>
      <c r="C89" t="s">
        <v>461</v>
      </c>
      <c r="H89" t="s">
        <v>462</v>
      </c>
      <c r="I89" t="s">
        <v>463</v>
      </c>
      <c r="K89" t="s">
        <v>5264</v>
      </c>
      <c r="M89">
        <f t="shared" si="34"/>
        <v>0</v>
      </c>
      <c r="N89" t="str">
        <f t="shared" si="43"/>
        <v>UC Center for Corporate Learning (UCCCL)(UCBA)</v>
      </c>
      <c r="P89" t="s">
        <v>5264</v>
      </c>
      <c r="Q89" t="str">
        <f t="shared" si="44"/>
        <v>513-936-1632</v>
      </c>
      <c r="S89" s="3">
        <f t="shared" si="35"/>
        <v>0</v>
      </c>
      <c r="T89" t="b">
        <f t="shared" si="45"/>
        <v>0</v>
      </c>
      <c r="V89" s="3">
        <f t="shared" si="46"/>
        <v>0</v>
      </c>
      <c r="W89" t="b">
        <f t="shared" si="36"/>
        <v>0</v>
      </c>
      <c r="Y89">
        <f t="shared" si="47"/>
        <v>0</v>
      </c>
      <c r="Z89" t="b">
        <f t="shared" si="37"/>
        <v>0</v>
      </c>
      <c r="AB89" t="b">
        <f t="shared" si="48"/>
        <v>0</v>
      </c>
      <c r="AD89">
        <f t="shared" si="49"/>
        <v>0</v>
      </c>
      <c r="AE89" t="b">
        <f t="shared" si="38"/>
        <v>0</v>
      </c>
      <c r="AG89" t="str">
        <f t="shared" si="50"/>
        <v>http://www.uc.edu/ccl.html</v>
      </c>
      <c r="AH89" t="b">
        <f t="shared" si="39"/>
        <v>1</v>
      </c>
      <c r="AJ89" t="str">
        <f t="shared" si="51"/>
        <v>gemmerpa@uc.edu</v>
      </c>
      <c r="AK89" t="b">
        <f t="shared" si="40"/>
        <v>1</v>
      </c>
      <c r="AM89" s="4" t="str">
        <f t="shared" si="62"/>
        <v>"name":"UC Center for Corporate Learning (UCCCL)(UCBA)"</v>
      </c>
      <c r="AN89" s="5" t="str">
        <f t="shared" si="52"/>
        <v>,"phone":"513-936-1632"</v>
      </c>
      <c r="AO89" s="5" t="str">
        <f t="shared" si="53"/>
        <v/>
      </c>
      <c r="AP89" s="5" t="str">
        <f t="shared" si="54"/>
        <v/>
      </c>
      <c r="AQ89" s="5" t="str">
        <f t="shared" si="41"/>
        <v>"RM":"0"</v>
      </c>
      <c r="AR89" s="5" t="str">
        <f t="shared" si="55"/>
        <v/>
      </c>
      <c r="AS89" s="5" t="str">
        <f t="shared" si="64"/>
        <v/>
      </c>
      <c r="AT89" s="5" t="str">
        <f t="shared" si="56"/>
        <v/>
      </c>
      <c r="AU89" s="5" t="str">
        <f t="shared" si="57"/>
        <v>,"website":"http://www.uc.edu/ccl.html"</v>
      </c>
      <c r="AV89" s="10" t="str">
        <f t="shared" si="58"/>
        <v>,"email":"gemmerpa@uc.edu"</v>
      </c>
      <c r="AW89" s="6" t="str">
        <f t="shared" si="59"/>
        <v>{"name":"UC Center for Corporate Learning (UCCCL)(UCBA)","phone":"513-936-1632""RM":"0","website":"http://www.uc.edu/ccl.html","email":"gemmerpa@uc.edu"}</v>
      </c>
      <c r="AX89" t="str">
        <f t="shared" si="60"/>
        <v>db.directory.insert({"name":"UC Center for Corporate Learning (UCCCL)(UCBA)","phone":"513-936-1632""RM":"0","website":"http://www.uc.edu/ccl.html","email":"gemmerpa@uc.edu"})</v>
      </c>
      <c r="AY89">
        <f t="shared" si="63"/>
        <v>86</v>
      </c>
      <c r="AZ89" t="str">
        <f t="shared" si="61"/>
        <v>86 - UC Center for Corporate Learning (UCCCL)(UCBA)</v>
      </c>
      <c r="BA89" t="str">
        <f t="shared" si="42"/>
        <v>{"name":"UC Center for Corporate Learning (UCCCL)(UCBA)","phone":"513-936-1632""RM":"0","website":"http://www.uc.edu/ccl.html","email":"gemmerpa@uc.edu"},</v>
      </c>
    </row>
    <row r="90" spans="1:53" x14ac:dyDescent="0.25">
      <c r="A90" t="s">
        <v>464</v>
      </c>
      <c r="B90" t="s">
        <v>465</v>
      </c>
      <c r="C90" t="s">
        <v>466</v>
      </c>
      <c r="D90">
        <v>300</v>
      </c>
      <c r="E90">
        <v>300</v>
      </c>
      <c r="F90" t="s">
        <v>467</v>
      </c>
      <c r="H90" t="s">
        <v>468</v>
      </c>
      <c r="K90" t="s">
        <v>5264</v>
      </c>
      <c r="M90">
        <f t="shared" si="34"/>
        <v>0</v>
      </c>
      <c r="N90" t="str">
        <f t="shared" si="43"/>
        <v>UC Center for Professional Selling (LCB)</v>
      </c>
      <c r="P90" t="s">
        <v>5264</v>
      </c>
      <c r="Q90" t="str">
        <f t="shared" si="44"/>
        <v>513-556-7149</v>
      </c>
      <c r="S90" s="3">
        <f t="shared" si="35"/>
        <v>300</v>
      </c>
      <c r="T90" t="b">
        <f t="shared" si="45"/>
        <v>1</v>
      </c>
      <c r="V90" s="3">
        <f t="shared" si="46"/>
        <v>300</v>
      </c>
      <c r="W90" t="b">
        <f t="shared" si="36"/>
        <v>1</v>
      </c>
      <c r="Y90" t="str">
        <f t="shared" si="47"/>
        <v>USQUARE</v>
      </c>
      <c r="Z90" t="b">
        <f t="shared" si="37"/>
        <v>1</v>
      </c>
      <c r="AB90" t="b">
        <f t="shared" si="48"/>
        <v>1</v>
      </c>
      <c r="AD90">
        <f t="shared" si="49"/>
        <v>0</v>
      </c>
      <c r="AE90" t="b">
        <f t="shared" si="38"/>
        <v>0</v>
      </c>
      <c r="AG90" t="str">
        <f t="shared" si="50"/>
        <v>http://business.uc.edu/centers/sales-center.html</v>
      </c>
      <c r="AH90" t="b">
        <f t="shared" si="39"/>
        <v>1</v>
      </c>
      <c r="AJ90">
        <f t="shared" si="51"/>
        <v>0</v>
      </c>
      <c r="AK90" t="b">
        <f t="shared" si="40"/>
        <v>0</v>
      </c>
      <c r="AM90" s="4" t="str">
        <f t="shared" si="62"/>
        <v>"name":"UC Center for Professional Selling (LCB)"</v>
      </c>
      <c r="AN90" s="5" t="str">
        <f t="shared" si="52"/>
        <v>,"phone":"513-556-7149"</v>
      </c>
      <c r="AO90" s="5" t="str">
        <f t="shared" si="53"/>
        <v>,"location":{</v>
      </c>
      <c r="AP90" s="5" t="str">
        <f t="shared" si="54"/>
        <v>"ML":"300"</v>
      </c>
      <c r="AQ90" s="5" t="str">
        <f t="shared" si="41"/>
        <v>,"RM":"300"</v>
      </c>
      <c r="AR90" s="5" t="str">
        <f t="shared" si="55"/>
        <v>,"building":"USQUARE"</v>
      </c>
      <c r="AS90" s="5" t="str">
        <f t="shared" si="64"/>
        <v>}</v>
      </c>
      <c r="AT90" s="5" t="str">
        <f t="shared" si="56"/>
        <v/>
      </c>
      <c r="AU90" s="5" t="str">
        <f t="shared" si="57"/>
        <v>,"website":"http://business.uc.edu/centers/sales-center.html"</v>
      </c>
      <c r="AV90" s="10" t="str">
        <f t="shared" si="58"/>
        <v/>
      </c>
      <c r="AW90" s="6" t="str">
        <f t="shared" si="59"/>
        <v>{"name":"UC Center for Professional Selling (LCB)","phone":"513-556-7149","location":{"ML":"300","RM":"300","building":"USQUARE"},"website":"http://business.uc.edu/centers/sales-center.html"}</v>
      </c>
      <c r="AX90" t="str">
        <f t="shared" si="60"/>
        <v>db.directory.insert({"name":"UC Center for Professional Selling (LCB)","phone":"513-556-7149","location":{"ML":"300","RM":"300","building":"USQUARE"},"website":"http://business.uc.edu/centers/sales-center.html"})</v>
      </c>
      <c r="AY90">
        <f t="shared" si="63"/>
        <v>87</v>
      </c>
      <c r="AZ90" t="str">
        <f t="shared" si="61"/>
        <v>87 - UC Center for Professional Selling (LCB)</v>
      </c>
      <c r="BA90" t="str">
        <f t="shared" si="42"/>
        <v>{"name":"UC Center for Professional Selling (LCB)","phone":"513-556-7149","location":{"ML":"300","RM":"300","building":"USQUARE"},"website":"http://business.uc.edu/centers/sales-center.html"},</v>
      </c>
    </row>
    <row r="91" spans="1:53" x14ac:dyDescent="0.25">
      <c r="A91" t="s">
        <v>469</v>
      </c>
      <c r="B91" t="s">
        <v>470</v>
      </c>
      <c r="C91" t="s">
        <v>471</v>
      </c>
      <c r="G91" t="s">
        <v>472</v>
      </c>
      <c r="H91" t="s">
        <v>473</v>
      </c>
      <c r="K91" t="s">
        <v>5264</v>
      </c>
      <c r="M91">
        <f t="shared" si="34"/>
        <v>0</v>
      </c>
      <c r="N91" t="str">
        <f t="shared" si="43"/>
        <v>UC Child Care Center</v>
      </c>
      <c r="P91" t="s">
        <v>5264</v>
      </c>
      <c r="Q91" t="str">
        <f t="shared" si="44"/>
        <v>513-961-2825</v>
      </c>
      <c r="S91" s="3">
        <f t="shared" si="35"/>
        <v>0</v>
      </c>
      <c r="T91" t="b">
        <f t="shared" si="45"/>
        <v>0</v>
      </c>
      <c r="V91" s="3">
        <f t="shared" si="46"/>
        <v>0</v>
      </c>
      <c r="W91" t="b">
        <f t="shared" si="36"/>
        <v>0</v>
      </c>
      <c r="Y91">
        <f t="shared" si="47"/>
        <v>0</v>
      </c>
      <c r="Z91" t="b">
        <f t="shared" si="37"/>
        <v>0</v>
      </c>
      <c r="AB91" t="b">
        <f t="shared" si="48"/>
        <v>0</v>
      </c>
      <c r="AD91" t="str">
        <f t="shared" si="49"/>
        <v>513-281-7676</v>
      </c>
      <c r="AE91" t="b">
        <f t="shared" si="38"/>
        <v>1</v>
      </c>
      <c r="AG91" t="str">
        <f t="shared" si="50"/>
        <v>http://www.uc.edu/elc.html</v>
      </c>
      <c r="AH91" t="b">
        <f t="shared" si="39"/>
        <v>1</v>
      </c>
      <c r="AJ91">
        <f t="shared" si="51"/>
        <v>0</v>
      </c>
      <c r="AK91" t="b">
        <f t="shared" si="40"/>
        <v>0</v>
      </c>
      <c r="AM91" s="4" t="str">
        <f t="shared" si="62"/>
        <v>"name":"UC Child Care Center"</v>
      </c>
      <c r="AN91" s="5" t="str">
        <f t="shared" si="52"/>
        <v>,"phone":"513-961-2825"</v>
      </c>
      <c r="AO91" s="5" t="str">
        <f t="shared" si="53"/>
        <v/>
      </c>
      <c r="AP91" s="5" t="str">
        <f t="shared" si="54"/>
        <v/>
      </c>
      <c r="AQ91" s="5" t="str">
        <f t="shared" si="41"/>
        <v>"RM":"0"</v>
      </c>
      <c r="AR91" s="5" t="str">
        <f t="shared" si="55"/>
        <v/>
      </c>
      <c r="AS91" s="5" t="str">
        <f t="shared" si="64"/>
        <v/>
      </c>
      <c r="AT91" s="5" t="str">
        <f t="shared" si="56"/>
        <v>,"fax":"513-281-7676"</v>
      </c>
      <c r="AU91" s="5" t="str">
        <f t="shared" si="57"/>
        <v>,"website":"http://www.uc.edu/elc.html"</v>
      </c>
      <c r="AV91" s="10" t="str">
        <f t="shared" si="58"/>
        <v/>
      </c>
      <c r="AW91" s="6" t="str">
        <f t="shared" si="59"/>
        <v>{"name":"UC Child Care Center","phone":"513-961-2825""RM":"0","fax":"513-281-7676","website":"http://www.uc.edu/elc.html"}</v>
      </c>
      <c r="AX91" t="str">
        <f t="shared" si="60"/>
        <v>db.directory.insert({"name":"UC Child Care Center","phone":"513-961-2825""RM":"0","fax":"513-281-7676","website":"http://www.uc.edu/elc.html"})</v>
      </c>
      <c r="AY91">
        <f t="shared" si="63"/>
        <v>88</v>
      </c>
      <c r="AZ91" t="str">
        <f t="shared" si="61"/>
        <v>88 - UC Child Care Center</v>
      </c>
      <c r="BA91" t="str">
        <f t="shared" si="42"/>
        <v>{"name":"UC Child Care Center","phone":"513-961-2825""RM":"0","fax":"513-281-7676","website":"http://www.uc.edu/elc.html"},</v>
      </c>
    </row>
    <row r="92" spans="1:53" x14ac:dyDescent="0.25">
      <c r="A92" t="s">
        <v>474</v>
      </c>
      <c r="B92" t="s">
        <v>475</v>
      </c>
      <c r="C92" t="s">
        <v>476</v>
      </c>
      <c r="D92" t="s">
        <v>477</v>
      </c>
      <c r="E92">
        <v>162</v>
      </c>
      <c r="F92">
        <v>140.01</v>
      </c>
      <c r="G92" t="s">
        <v>478</v>
      </c>
      <c r="H92" t="s">
        <v>479</v>
      </c>
      <c r="I92" t="s">
        <v>480</v>
      </c>
      <c r="K92" t="s">
        <v>5264</v>
      </c>
      <c r="L92" t="b">
        <v>1</v>
      </c>
      <c r="M92">
        <f t="shared" si="34"/>
        <v>1</v>
      </c>
      <c r="N92" t="str">
        <f t="shared" si="43"/>
        <v>COLLEGE  Clermont (See CLER)</v>
      </c>
      <c r="O92" t="str">
        <f t="shared" si="33"/>
        <v>COLLEGE  Clermont (See CLER)</v>
      </c>
      <c r="P92" t="s">
        <v>5264</v>
      </c>
      <c r="Q92" t="str">
        <f t="shared" si="44"/>
        <v>513-732-5200</v>
      </c>
      <c r="S92" s="3">
        <f t="shared" si="35"/>
        <v>162</v>
      </c>
      <c r="T92" t="b">
        <f t="shared" si="45"/>
        <v>1</v>
      </c>
      <c r="V92" s="3">
        <f t="shared" si="46"/>
        <v>140.01</v>
      </c>
      <c r="W92" t="b">
        <f t="shared" si="36"/>
        <v>1</v>
      </c>
      <c r="Y92" t="str">
        <f t="shared" si="47"/>
        <v>CLERSNYDER</v>
      </c>
      <c r="Z92" t="b">
        <f t="shared" si="37"/>
        <v>1</v>
      </c>
      <c r="AB92" t="b">
        <f t="shared" si="48"/>
        <v>1</v>
      </c>
      <c r="AD92" t="str">
        <f t="shared" si="49"/>
        <v>513-732-5329</v>
      </c>
      <c r="AE92" t="b">
        <f t="shared" si="38"/>
        <v>1</v>
      </c>
      <c r="AG92" t="str">
        <f t="shared" si="50"/>
        <v>http://www.ucclermont.edu/</v>
      </c>
      <c r="AH92" t="b">
        <f t="shared" si="39"/>
        <v>1</v>
      </c>
      <c r="AJ92">
        <f t="shared" si="51"/>
        <v>0</v>
      </c>
      <c r="AK92" t="b">
        <f t="shared" si="40"/>
        <v>0</v>
      </c>
      <c r="AM92" s="4" t="str">
        <f t="shared" si="62"/>
        <v>"name":"COLLEGE Clermont (See CLER)"</v>
      </c>
      <c r="AN92" s="5" t="str">
        <f t="shared" si="52"/>
        <v>,"phone":"513-732-5200"</v>
      </c>
      <c r="AO92" s="5" t="str">
        <f t="shared" si="53"/>
        <v>,"location":{</v>
      </c>
      <c r="AP92" s="5" t="str">
        <f t="shared" si="54"/>
        <v>"ML":"162"</v>
      </c>
      <c r="AQ92" s="5" t="str">
        <f t="shared" si="41"/>
        <v>,"RM":"140.01"</v>
      </c>
      <c r="AR92" s="5" t="str">
        <f t="shared" si="55"/>
        <v>,"building":"CLERSNYDER"</v>
      </c>
      <c r="AS92" s="5" t="str">
        <f t="shared" si="64"/>
        <v>}</v>
      </c>
      <c r="AT92" s="5" t="str">
        <f t="shared" si="56"/>
        <v>,"fax":"513-732-5329"</v>
      </c>
      <c r="AU92" s="5" t="str">
        <f t="shared" si="57"/>
        <v>,"website":"http://www.ucclermont.edu/"</v>
      </c>
      <c r="AV92" s="10" t="str">
        <f t="shared" si="58"/>
        <v/>
      </c>
      <c r="AW92" s="6" t="str">
        <f t="shared" si="59"/>
        <v>{"name":"COLLEGE Clermont (See CLER)","phone":"513-732-5200","location":{"ML":"162","RM":"140.01","building":"CLERSNYDER"},"fax":"513-732-5329","website":"http://www.ucclermont.edu/"}</v>
      </c>
      <c r="AX92" t="str">
        <f t="shared" si="60"/>
        <v>db.directory.insert({"name":"COLLEGE Clermont (See CLER)","phone":"513-732-5200","location":{"ML":"162","RM":"140.01","building":"CLERSNYDER"},"fax":"513-732-5329","website":"http://www.ucclermont.edu/"})</v>
      </c>
      <c r="AY92">
        <f t="shared" si="63"/>
        <v>89</v>
      </c>
      <c r="AZ92" t="str">
        <f t="shared" si="61"/>
        <v>89 - COLLEGE  Clermont (See CLER)</v>
      </c>
      <c r="BA92" t="str">
        <f t="shared" si="42"/>
        <v>{"name":"COLLEGE Clermont (See CLER)","phone":"513-732-5200","location":{"ML":"162","RM":"140.01","building":"CLERSNYDER"},"fax":"513-732-5329","website":"http://www.ucclermont.edu/"},</v>
      </c>
    </row>
    <row r="93" spans="1:53" x14ac:dyDescent="0.25">
      <c r="A93" t="s">
        <v>481</v>
      </c>
      <c r="B93" t="s">
        <v>482</v>
      </c>
      <c r="C93" t="s">
        <v>36</v>
      </c>
      <c r="D93">
        <v>162</v>
      </c>
      <c r="E93">
        <v>18</v>
      </c>
      <c r="F93" t="s">
        <v>37</v>
      </c>
      <c r="G93" t="s">
        <v>38</v>
      </c>
      <c r="K93" t="s">
        <v>5264</v>
      </c>
      <c r="M93">
        <f t="shared" si="34"/>
        <v>0</v>
      </c>
      <c r="N93" t="str">
        <f t="shared" si="43"/>
        <v>UCCAN (UC Clermont Advocates Network)(CLER)</v>
      </c>
      <c r="P93" t="s">
        <v>5264</v>
      </c>
      <c r="Q93" t="str">
        <f t="shared" si="44"/>
        <v>513-732-5221</v>
      </c>
      <c r="S93" s="3">
        <f t="shared" si="35"/>
        <v>162</v>
      </c>
      <c r="T93" t="b">
        <f t="shared" si="45"/>
        <v>1</v>
      </c>
      <c r="V93" s="3">
        <f t="shared" si="46"/>
        <v>18</v>
      </c>
      <c r="W93" t="b">
        <f t="shared" si="36"/>
        <v>1</v>
      </c>
      <c r="Y93" t="str">
        <f t="shared" si="47"/>
        <v>CLERJONES</v>
      </c>
      <c r="Z93" t="b">
        <f t="shared" si="37"/>
        <v>1</v>
      </c>
      <c r="AB93" t="b">
        <f t="shared" si="48"/>
        <v>1</v>
      </c>
      <c r="AD93" t="str">
        <f t="shared" si="49"/>
        <v>513-732-5303</v>
      </c>
      <c r="AE93" t="b">
        <f t="shared" si="38"/>
        <v>1</v>
      </c>
      <c r="AG93">
        <f t="shared" si="50"/>
        <v>0</v>
      </c>
      <c r="AH93" t="b">
        <f t="shared" si="39"/>
        <v>0</v>
      </c>
      <c r="AJ93">
        <f t="shared" si="51"/>
        <v>0</v>
      </c>
      <c r="AK93" t="b">
        <f t="shared" si="40"/>
        <v>0</v>
      </c>
      <c r="AM93" s="4" t="str">
        <f t="shared" si="62"/>
        <v>"name":"UCCAN (UC Clermont Advocates Network)(CLER)"</v>
      </c>
      <c r="AN93" s="5" t="str">
        <f t="shared" si="52"/>
        <v>,"phone":"513-732-5221"</v>
      </c>
      <c r="AO93" s="5" t="str">
        <f t="shared" si="53"/>
        <v>,"location":{</v>
      </c>
      <c r="AP93" s="5" t="str">
        <f t="shared" si="54"/>
        <v>"ML":"162"</v>
      </c>
      <c r="AQ93" s="5" t="str">
        <f t="shared" si="41"/>
        <v>,"RM":"18"</v>
      </c>
      <c r="AR93" s="5" t="str">
        <f t="shared" si="55"/>
        <v>,"building":"CLERJONES"</v>
      </c>
      <c r="AS93" s="5" t="str">
        <f t="shared" si="64"/>
        <v>}</v>
      </c>
      <c r="AT93" s="5" t="str">
        <f t="shared" si="56"/>
        <v>,"fax":"513-732-5303"</v>
      </c>
      <c r="AU93" s="5" t="str">
        <f t="shared" si="57"/>
        <v/>
      </c>
      <c r="AV93" s="10" t="str">
        <f t="shared" si="58"/>
        <v/>
      </c>
      <c r="AW93" s="6" t="str">
        <f t="shared" si="59"/>
        <v>{"name":"UCCAN (UC Clermont Advocates Network)(CLER)","phone":"513-732-5221","location":{"ML":"162","RM":"18","building":"CLERJONES"},"fax":"513-732-5303"}</v>
      </c>
      <c r="AX93" t="str">
        <f t="shared" si="60"/>
        <v>db.directory.insert({"name":"UCCAN (UC Clermont Advocates Network)(CLER)","phone":"513-732-5221","location":{"ML":"162","RM":"18","building":"CLERJONES"},"fax":"513-732-5303"})</v>
      </c>
      <c r="AY93">
        <f t="shared" si="63"/>
        <v>90</v>
      </c>
      <c r="AZ93" t="str">
        <f t="shared" si="61"/>
        <v>90 - UCCAN (UC Clermont Advocates Network)(CLER)</v>
      </c>
      <c r="BA93" t="str">
        <f t="shared" si="42"/>
        <v>{"name":"UCCAN (UC Clermont Advocates Network)(CLER)","phone":"513-732-5221","location":{"ML":"162","RM":"18","building":"CLERJONES"},"fax":"513-732-5303"},</v>
      </c>
    </row>
    <row r="94" spans="1:53" x14ac:dyDescent="0.25">
      <c r="A94" t="s">
        <v>483</v>
      </c>
      <c r="B94" t="s">
        <v>484</v>
      </c>
      <c r="C94" t="s">
        <v>36</v>
      </c>
      <c r="D94">
        <v>162</v>
      </c>
      <c r="E94">
        <v>18</v>
      </c>
      <c r="F94" t="s">
        <v>37</v>
      </c>
      <c r="G94" t="s">
        <v>38</v>
      </c>
      <c r="H94" t="s">
        <v>485</v>
      </c>
      <c r="K94" t="s">
        <v>5264</v>
      </c>
      <c r="M94">
        <f t="shared" si="34"/>
        <v>0</v>
      </c>
      <c r="N94" t="str">
        <f t="shared" si="43"/>
        <v>UCCAPS (CLER)</v>
      </c>
      <c r="P94" t="s">
        <v>5264</v>
      </c>
      <c r="Q94" t="str">
        <f t="shared" si="44"/>
        <v>513-732-5221</v>
      </c>
      <c r="S94" s="3">
        <f t="shared" si="35"/>
        <v>162</v>
      </c>
      <c r="T94" t="b">
        <f t="shared" si="45"/>
        <v>1</v>
      </c>
      <c r="V94" s="3">
        <f t="shared" si="46"/>
        <v>18</v>
      </c>
      <c r="W94" t="b">
        <f t="shared" si="36"/>
        <v>1</v>
      </c>
      <c r="Y94" t="str">
        <f t="shared" si="47"/>
        <v>CLERJONES</v>
      </c>
      <c r="Z94" t="b">
        <f t="shared" si="37"/>
        <v>1</v>
      </c>
      <c r="AB94" t="b">
        <f t="shared" si="48"/>
        <v>1</v>
      </c>
      <c r="AD94" t="str">
        <f t="shared" si="49"/>
        <v>513-732-5303</v>
      </c>
      <c r="AE94" t="b">
        <f t="shared" si="38"/>
        <v>1</v>
      </c>
      <c r="AG94" t="str">
        <f t="shared" si="50"/>
        <v>http://www.ucclermont.edu/paralegal/student_organization.html</v>
      </c>
      <c r="AH94" t="b">
        <f t="shared" si="39"/>
        <v>1</v>
      </c>
      <c r="AJ94">
        <f t="shared" si="51"/>
        <v>0</v>
      </c>
      <c r="AK94" t="b">
        <f t="shared" si="40"/>
        <v>0</v>
      </c>
      <c r="AM94" s="4" t="str">
        <f t="shared" si="62"/>
        <v>"name":"UCCAPS (CLER)"</v>
      </c>
      <c r="AN94" s="5" t="str">
        <f t="shared" si="52"/>
        <v>,"phone":"513-732-5221"</v>
      </c>
      <c r="AO94" s="5" t="str">
        <f t="shared" si="53"/>
        <v>,"location":{</v>
      </c>
      <c r="AP94" s="5" t="str">
        <f t="shared" si="54"/>
        <v>"ML":"162"</v>
      </c>
      <c r="AQ94" s="5" t="str">
        <f t="shared" si="41"/>
        <v>,"RM":"18"</v>
      </c>
      <c r="AR94" s="5" t="str">
        <f t="shared" si="55"/>
        <v>,"building":"CLERJONES"</v>
      </c>
      <c r="AS94" s="5" t="str">
        <f t="shared" si="64"/>
        <v>}</v>
      </c>
      <c r="AT94" s="5" t="str">
        <f t="shared" si="56"/>
        <v>,"fax":"513-732-5303"</v>
      </c>
      <c r="AU94" s="5" t="str">
        <f t="shared" si="57"/>
        <v>,"website":"http://www.ucclermont.edu/paralegal/student_organization.html"</v>
      </c>
      <c r="AV94" s="10" t="str">
        <f t="shared" si="58"/>
        <v/>
      </c>
      <c r="AW94" s="6" t="str">
        <f t="shared" si="59"/>
        <v>{"name":"UCCAPS (CLER)","phone":"513-732-5221","location":{"ML":"162","RM":"18","building":"CLERJONES"},"fax":"513-732-5303","website":"http://www.ucclermont.edu/paralegal/student_organization.html"}</v>
      </c>
      <c r="AX94" t="str">
        <f t="shared" si="60"/>
        <v>db.directory.insert({"name":"UCCAPS (CLER)","phone":"513-732-5221","location":{"ML":"162","RM":"18","building":"CLERJONES"},"fax":"513-732-5303","website":"http://www.ucclermont.edu/paralegal/student_organization.html"})</v>
      </c>
      <c r="AY94">
        <f t="shared" si="63"/>
        <v>91</v>
      </c>
      <c r="AZ94" t="str">
        <f t="shared" si="61"/>
        <v>91 - UCCAPS (CLER)</v>
      </c>
      <c r="BA94" t="str">
        <f t="shared" si="42"/>
        <v>{"name":"UCCAPS (CLER)","phone":"513-732-5221","location":{"ML":"162","RM":"18","building":"CLERJONES"},"fax":"513-732-5303","website":"http://www.ucclermont.edu/paralegal/student_organization.html"},</v>
      </c>
    </row>
    <row r="95" spans="1:53" x14ac:dyDescent="0.25">
      <c r="A95" t="s">
        <v>486</v>
      </c>
      <c r="B95" t="s">
        <v>487</v>
      </c>
      <c r="C95" t="s">
        <v>221</v>
      </c>
      <c r="D95">
        <v>141</v>
      </c>
      <c r="E95">
        <v>3300</v>
      </c>
      <c r="F95" t="s">
        <v>85</v>
      </c>
      <c r="G95" t="s">
        <v>86</v>
      </c>
      <c r="H95" t="s">
        <v>222</v>
      </c>
      <c r="I95" t="s">
        <v>223</v>
      </c>
      <c r="K95" t="s">
        <v>5264</v>
      </c>
      <c r="M95">
        <f t="shared" si="34"/>
        <v>0</v>
      </c>
      <c r="N95" t="str">
        <f t="shared" si="43"/>
        <v>Graphic Design Services (University) (University Communications)</v>
      </c>
      <c r="P95" t="s">
        <v>5264</v>
      </c>
      <c r="Q95" t="str">
        <f t="shared" si="44"/>
        <v>513-556-5223</v>
      </c>
      <c r="S95" s="3">
        <f t="shared" si="35"/>
        <v>141</v>
      </c>
      <c r="T95" t="b">
        <f t="shared" si="45"/>
        <v>1</v>
      </c>
      <c r="V95" s="3">
        <f t="shared" si="46"/>
        <v>3300</v>
      </c>
      <c r="W95" t="b">
        <f t="shared" si="36"/>
        <v>1</v>
      </c>
      <c r="Y95" t="str">
        <f t="shared" si="47"/>
        <v>EDWARDS2</v>
      </c>
      <c r="Z95" t="b">
        <f t="shared" si="37"/>
        <v>1</v>
      </c>
      <c r="AB95" t="b">
        <f t="shared" si="48"/>
        <v>1</v>
      </c>
      <c r="AD95" t="str">
        <f t="shared" si="49"/>
        <v>513-556-3237</v>
      </c>
      <c r="AE95" t="b">
        <f t="shared" si="38"/>
        <v>1</v>
      </c>
      <c r="AG95" t="str">
        <f t="shared" si="50"/>
        <v>http://www.uc.edu/ucomm/design_copywriting.html</v>
      </c>
      <c r="AH95" t="b">
        <f t="shared" si="39"/>
        <v>1</v>
      </c>
      <c r="AJ95" t="str">
        <f t="shared" si="51"/>
        <v>Angela.Klocke@UC.edu</v>
      </c>
      <c r="AK95" t="b">
        <f t="shared" si="40"/>
        <v>1</v>
      </c>
      <c r="AM95" s="4" t="str">
        <f t="shared" si="62"/>
        <v>"name":"Graphic Design Services (University) (University Communications)"</v>
      </c>
      <c r="AN95" s="5" t="str">
        <f t="shared" si="52"/>
        <v>,"phone":"513-556-5223"</v>
      </c>
      <c r="AO95" s="5" t="str">
        <f t="shared" si="53"/>
        <v>,"location":{</v>
      </c>
      <c r="AP95" s="5" t="str">
        <f t="shared" si="54"/>
        <v>"ML":"141"</v>
      </c>
      <c r="AQ95" s="5" t="str">
        <f t="shared" si="41"/>
        <v>,"RM":"3300"</v>
      </c>
      <c r="AR95" s="5" t="str">
        <f t="shared" si="55"/>
        <v>,"building":"EDWARDS2"</v>
      </c>
      <c r="AS95" s="5" t="str">
        <f t="shared" si="64"/>
        <v>}</v>
      </c>
      <c r="AT95" s="5" t="str">
        <f t="shared" si="56"/>
        <v>,"fax":"513-556-3237"</v>
      </c>
      <c r="AU95" s="5" t="str">
        <f t="shared" si="57"/>
        <v>,"website":"http://www.uc.edu/ucomm/design_copywriting.html"</v>
      </c>
      <c r="AV95" s="10" t="str">
        <f t="shared" si="58"/>
        <v>,"email":"Angela.Klocke@UC.edu"</v>
      </c>
      <c r="AW95" s="6" t="str">
        <f t="shared" si="59"/>
        <v>{"name":"Graphic Design Services (University) (University Communications)","phone":"513-556-5223","location":{"ML":"141","RM":"3300","building":"EDWARDS2"},"fax":"513-556-3237","website":"http://www.uc.edu/ucomm/design_copywriting.html","email":"Angela.Klocke@UC.edu"}</v>
      </c>
      <c r="AX95" t="str">
        <f t="shared" si="60"/>
        <v>db.directory.insert({"name":"Graphic Design Services (University) (University Communications)","phone":"513-556-5223","location":{"ML":"141","RM":"3300","building":"EDWARDS2"},"fax":"513-556-3237","website":"http://www.uc.edu/ucomm/design_copywriting.html","email":"Angela.Klocke@UC.edu"})</v>
      </c>
      <c r="AY95">
        <f t="shared" si="63"/>
        <v>92</v>
      </c>
      <c r="AZ95" t="str">
        <f t="shared" si="61"/>
        <v>92 - Graphic Design Services (University) (University Communications)</v>
      </c>
      <c r="BA95" t="str">
        <f t="shared" si="42"/>
        <v>{"name":"Graphic Design Services (University) (University Communications)","phone":"513-556-5223","location":{"ML":"141","RM":"3300","building":"EDWARDS2"},"fax":"513-556-3237","website":"http://www.uc.edu/ucomm/design_copywriting.html","email":"Angela.Klocke@UC.edu"},</v>
      </c>
    </row>
    <row r="96" spans="1:53" x14ac:dyDescent="0.25">
      <c r="A96" t="s">
        <v>488</v>
      </c>
      <c r="B96" t="s">
        <v>489</v>
      </c>
      <c r="C96" t="s">
        <v>163</v>
      </c>
      <c r="D96">
        <v>460</v>
      </c>
      <c r="E96">
        <v>4041</v>
      </c>
      <c r="F96" t="s">
        <v>164</v>
      </c>
      <c r="G96" t="s">
        <v>165</v>
      </c>
      <c r="H96" t="s">
        <v>490</v>
      </c>
      <c r="K96" t="s">
        <v>5264</v>
      </c>
      <c r="M96">
        <f t="shared" si="34"/>
        <v>0</v>
      </c>
      <c r="N96" t="str">
        <f t="shared" si="43"/>
        <v>Holmes Health Clinic (UHS)</v>
      </c>
      <c r="P96" t="s">
        <v>5264</v>
      </c>
      <c r="Q96" t="str">
        <f t="shared" si="44"/>
        <v>513-584-4457</v>
      </c>
      <c r="S96" s="3">
        <f t="shared" si="35"/>
        <v>460</v>
      </c>
      <c r="T96" t="b">
        <f t="shared" si="45"/>
        <v>1</v>
      </c>
      <c r="V96" s="3">
        <f t="shared" si="46"/>
        <v>4041</v>
      </c>
      <c r="W96" t="b">
        <f t="shared" si="36"/>
        <v>1</v>
      </c>
      <c r="Y96" t="str">
        <f t="shared" si="47"/>
        <v>UCMC-HOLMES</v>
      </c>
      <c r="Z96" t="b">
        <f t="shared" si="37"/>
        <v>1</v>
      </c>
      <c r="AB96" t="b">
        <f t="shared" si="48"/>
        <v>1</v>
      </c>
      <c r="AD96" t="str">
        <f t="shared" si="49"/>
        <v>513-584-2222</v>
      </c>
      <c r="AE96" t="b">
        <f t="shared" si="38"/>
        <v>1</v>
      </c>
      <c r="AG96" t="str">
        <f t="shared" si="50"/>
        <v>http://www.uc.edu/uhs/clinics.html</v>
      </c>
      <c r="AH96" t="b">
        <f t="shared" si="39"/>
        <v>1</v>
      </c>
      <c r="AJ96">
        <f t="shared" si="51"/>
        <v>0</v>
      </c>
      <c r="AK96" t="b">
        <f t="shared" si="40"/>
        <v>0</v>
      </c>
      <c r="AM96" s="4" t="str">
        <f t="shared" si="62"/>
        <v>"name":"Holmes Health Clinic (UHS)"</v>
      </c>
      <c r="AN96" s="5" t="str">
        <f t="shared" si="52"/>
        <v>,"phone":"513-584-4457"</v>
      </c>
      <c r="AO96" s="5" t="str">
        <f t="shared" si="53"/>
        <v>,"location":{</v>
      </c>
      <c r="AP96" s="5" t="str">
        <f t="shared" si="54"/>
        <v>"ML":"460"</v>
      </c>
      <c r="AQ96" s="5" t="str">
        <f t="shared" si="41"/>
        <v>,"RM":"4041"</v>
      </c>
      <c r="AR96" s="5" t="str">
        <f t="shared" si="55"/>
        <v>,"building":"UCMC-HOLMES"</v>
      </c>
      <c r="AS96" s="5" t="str">
        <f t="shared" si="64"/>
        <v>}</v>
      </c>
      <c r="AT96" s="5" t="str">
        <f t="shared" si="56"/>
        <v>,"fax":"513-584-2222"</v>
      </c>
      <c r="AU96" s="5" t="str">
        <f t="shared" si="57"/>
        <v>,"website":"http://www.uc.edu/uhs/clinics.html"</v>
      </c>
      <c r="AV96" s="10" t="str">
        <f t="shared" si="58"/>
        <v/>
      </c>
      <c r="AW96" s="6" t="str">
        <f t="shared" si="59"/>
        <v>{"name":"Holmes Health Clinic (UHS)","phone":"513-584-4457","location":{"ML":"460","RM":"4041","building":"UCMC-HOLMES"},"fax":"513-584-2222","website":"http://www.uc.edu/uhs/clinics.html"}</v>
      </c>
      <c r="AX96" t="str">
        <f t="shared" si="60"/>
        <v>db.directory.insert({"name":"Holmes Health Clinic (UHS)","phone":"513-584-4457","location":{"ML":"460","RM":"4041","building":"UCMC-HOLMES"},"fax":"513-584-2222","website":"http://www.uc.edu/uhs/clinics.html"})</v>
      </c>
      <c r="AY96">
        <f t="shared" si="63"/>
        <v>93</v>
      </c>
      <c r="AZ96" t="str">
        <f t="shared" si="61"/>
        <v>93 - Holmes Health Clinic (UHS)</v>
      </c>
      <c r="BA96" t="str">
        <f t="shared" si="42"/>
        <v>{"name":"Holmes Health Clinic (UHS)","phone":"513-584-4457","location":{"ML":"460","RM":"4041","building":"UCMC-HOLMES"},"fax":"513-584-2222","website":"http://www.uc.edu/uhs/clinics.html"},</v>
      </c>
    </row>
    <row r="97" spans="1:53" x14ac:dyDescent="0.25">
      <c r="A97" t="s">
        <v>491</v>
      </c>
      <c r="B97" t="s">
        <v>492</v>
      </c>
      <c r="C97" t="s">
        <v>493</v>
      </c>
      <c r="D97">
        <v>334</v>
      </c>
      <c r="E97">
        <v>368</v>
      </c>
      <c r="F97" t="s">
        <v>68</v>
      </c>
      <c r="H97" t="s">
        <v>494</v>
      </c>
      <c r="K97" t="s">
        <v>5264</v>
      </c>
      <c r="M97">
        <f t="shared" si="34"/>
        <v>0</v>
      </c>
      <c r="N97" t="str">
        <f t="shared" si="43"/>
        <v>UC Flex Business Core Systems</v>
      </c>
      <c r="P97" t="s">
        <v>5264</v>
      </c>
      <c r="Q97" t="str">
        <f t="shared" si="44"/>
        <v>513-556-4357</v>
      </c>
      <c r="S97" s="3">
        <f t="shared" si="35"/>
        <v>334</v>
      </c>
      <c r="T97" t="b">
        <f t="shared" si="45"/>
        <v>1</v>
      </c>
      <c r="V97" s="3">
        <f t="shared" si="46"/>
        <v>368</v>
      </c>
      <c r="W97" t="b">
        <f t="shared" si="36"/>
        <v>1</v>
      </c>
      <c r="Y97" t="str">
        <f t="shared" si="47"/>
        <v>UNIVHALL</v>
      </c>
      <c r="Z97" t="b">
        <f t="shared" si="37"/>
        <v>1</v>
      </c>
      <c r="AB97" t="b">
        <f t="shared" si="48"/>
        <v>1</v>
      </c>
      <c r="AD97">
        <f t="shared" si="49"/>
        <v>0</v>
      </c>
      <c r="AE97" t="b">
        <f t="shared" si="38"/>
        <v>0</v>
      </c>
      <c r="AG97" t="str">
        <f t="shared" si="50"/>
        <v>http://www.uc.edu/ucflex/</v>
      </c>
      <c r="AH97" t="b">
        <f t="shared" si="39"/>
        <v>1</v>
      </c>
      <c r="AJ97">
        <f t="shared" si="51"/>
        <v>0</v>
      </c>
      <c r="AK97" t="b">
        <f t="shared" si="40"/>
        <v>0</v>
      </c>
      <c r="AM97" s="4" t="str">
        <f t="shared" si="62"/>
        <v>"name":"UC Flex Business Core Systems"</v>
      </c>
      <c r="AN97" s="5" t="str">
        <f t="shared" si="52"/>
        <v>,"phone":"513-556-4357"</v>
      </c>
      <c r="AO97" s="5" t="str">
        <f t="shared" si="53"/>
        <v>,"location":{</v>
      </c>
      <c r="AP97" s="5" t="str">
        <f t="shared" si="54"/>
        <v>"ML":"334"</v>
      </c>
      <c r="AQ97" s="5" t="str">
        <f t="shared" si="41"/>
        <v>,"RM":"368"</v>
      </c>
      <c r="AR97" s="5" t="str">
        <f t="shared" si="55"/>
        <v>,"building":"UNIVHALL"</v>
      </c>
      <c r="AS97" s="5" t="str">
        <f t="shared" si="64"/>
        <v>}</v>
      </c>
      <c r="AT97" s="5" t="str">
        <f t="shared" si="56"/>
        <v/>
      </c>
      <c r="AU97" s="5" t="str">
        <f t="shared" si="57"/>
        <v>,"website":"http://www.uc.edu/ucflex/"</v>
      </c>
      <c r="AV97" s="10" t="str">
        <f t="shared" si="58"/>
        <v/>
      </c>
      <c r="AW97" s="6" t="str">
        <f t="shared" si="59"/>
        <v>{"name":"UC Flex Business Core Systems","phone":"513-556-4357","location":{"ML":"334","RM":"368","building":"UNIVHALL"},"website":"http://www.uc.edu/ucflex/"}</v>
      </c>
      <c r="AX97" t="str">
        <f t="shared" si="60"/>
        <v>db.directory.insert({"name":"UC Flex Business Core Systems","phone":"513-556-4357","location":{"ML":"334","RM":"368","building":"UNIVHALL"},"website":"http://www.uc.edu/ucflex/"})</v>
      </c>
      <c r="AY97">
        <f t="shared" si="63"/>
        <v>94</v>
      </c>
      <c r="AZ97" t="str">
        <f t="shared" si="61"/>
        <v>94 - UC Flex Business Core Systems</v>
      </c>
      <c r="BA97" t="str">
        <f t="shared" si="42"/>
        <v>{"name":"UC Flex Business Core Systems","phone":"513-556-4357","location":{"ML":"334","RM":"368","building":"UNIVHALL"},"website":"http://www.uc.edu/ucflex/"},</v>
      </c>
    </row>
    <row r="98" spans="1:53" x14ac:dyDescent="0.25">
      <c r="A98" t="s">
        <v>495</v>
      </c>
      <c r="B98" t="s">
        <v>496</v>
      </c>
      <c r="C98" t="s">
        <v>412</v>
      </c>
      <c r="D98" t="s">
        <v>497</v>
      </c>
      <c r="E98">
        <v>21</v>
      </c>
      <c r="F98">
        <v>2110</v>
      </c>
      <c r="G98" t="s">
        <v>498</v>
      </c>
      <c r="H98" t="s">
        <v>499</v>
      </c>
      <c r="I98" t="s">
        <v>500</v>
      </c>
      <c r="K98" t="s">
        <v>5264</v>
      </c>
      <c r="L98" t="b">
        <v>1</v>
      </c>
      <c r="M98">
        <f t="shared" si="34"/>
        <v>1</v>
      </c>
      <c r="N98" t="str">
        <f t="shared" si="43"/>
        <v>Football Camp  Athletics</v>
      </c>
      <c r="O98" t="str">
        <f t="shared" si="33"/>
        <v>Football Camp  Athletics</v>
      </c>
      <c r="P98" t="s">
        <v>5264</v>
      </c>
      <c r="Q98" t="str">
        <f t="shared" si="44"/>
        <v>513-556-4110</v>
      </c>
      <c r="S98" s="3">
        <f t="shared" si="35"/>
        <v>21</v>
      </c>
      <c r="T98" t="b">
        <f t="shared" si="45"/>
        <v>1</v>
      </c>
      <c r="V98" s="3">
        <f t="shared" si="46"/>
        <v>2110</v>
      </c>
      <c r="W98" t="b">
        <f t="shared" si="36"/>
        <v>1</v>
      </c>
      <c r="Y98" t="str">
        <f t="shared" si="47"/>
        <v>EDWARDS1</v>
      </c>
      <c r="Z98" t="b">
        <f t="shared" si="37"/>
        <v>1</v>
      </c>
      <c r="AB98" t="b">
        <f t="shared" si="48"/>
        <v>1</v>
      </c>
      <c r="AD98" t="str">
        <f t="shared" si="49"/>
        <v>513-556-9009</v>
      </c>
      <c r="AE98" t="b">
        <f t="shared" si="38"/>
        <v>1</v>
      </c>
      <c r="AG98" t="str">
        <f t="shared" si="50"/>
        <v>http://ucfbcamp.com/</v>
      </c>
      <c r="AH98" t="b">
        <f t="shared" si="39"/>
        <v>1</v>
      </c>
      <c r="AJ98">
        <f t="shared" si="51"/>
        <v>0</v>
      </c>
      <c r="AK98" t="b">
        <f t="shared" si="40"/>
        <v>0</v>
      </c>
      <c r="AM98" s="4" t="str">
        <f t="shared" si="62"/>
        <v>"name":"Football Camp Athletics"</v>
      </c>
      <c r="AN98" s="5" t="str">
        <f t="shared" si="52"/>
        <v>,"phone":"513-556-4110"</v>
      </c>
      <c r="AO98" s="5" t="str">
        <f t="shared" si="53"/>
        <v>,"location":{</v>
      </c>
      <c r="AP98" s="5" t="str">
        <f t="shared" si="54"/>
        <v>"ML":"21"</v>
      </c>
      <c r="AQ98" s="5" t="str">
        <f t="shared" si="41"/>
        <v>,"RM":"2110"</v>
      </c>
      <c r="AR98" s="5" t="str">
        <f t="shared" si="55"/>
        <v>,"building":"EDWARDS1"</v>
      </c>
      <c r="AS98" s="5" t="str">
        <f t="shared" si="64"/>
        <v>}</v>
      </c>
      <c r="AT98" s="5" t="str">
        <f t="shared" si="56"/>
        <v>,"fax":"513-556-9009"</v>
      </c>
      <c r="AU98" s="5" t="str">
        <f t="shared" si="57"/>
        <v>,"website":"http://ucfbcamp.com/"</v>
      </c>
      <c r="AV98" s="10" t="str">
        <f t="shared" si="58"/>
        <v/>
      </c>
      <c r="AW98" s="6" t="str">
        <f t="shared" si="59"/>
        <v>{"name":"Football Camp Athletics","phone":"513-556-4110","location":{"ML":"21","RM":"2110","building":"EDWARDS1"},"fax":"513-556-9009","website":"http://ucfbcamp.com/"}</v>
      </c>
      <c r="AX98" t="str">
        <f t="shared" si="60"/>
        <v>db.directory.insert({"name":"Football Camp Athletics","phone":"513-556-4110","location":{"ML":"21","RM":"2110","building":"EDWARDS1"},"fax":"513-556-9009","website":"http://ucfbcamp.com/"})</v>
      </c>
      <c r="AY98">
        <f t="shared" si="63"/>
        <v>95</v>
      </c>
      <c r="AZ98" t="str">
        <f t="shared" si="61"/>
        <v>95 - Football Camp  Athletics</v>
      </c>
      <c r="BA98" t="str">
        <f t="shared" si="42"/>
        <v>{"name":"Football Camp Athletics","phone":"513-556-4110","location":{"ML":"21","RM":"2110","building":"EDWARDS1"},"fax":"513-556-9009","website":"http://ucfbcamp.com/"},</v>
      </c>
    </row>
    <row r="99" spans="1:53" x14ac:dyDescent="0.25">
      <c r="A99" t="s">
        <v>501</v>
      </c>
      <c r="B99" t="s">
        <v>502</v>
      </c>
      <c r="C99" t="s">
        <v>503</v>
      </c>
      <c r="D99">
        <v>635</v>
      </c>
      <c r="E99" t="s">
        <v>504</v>
      </c>
      <c r="F99" t="s">
        <v>505</v>
      </c>
      <c r="H99" t="s">
        <v>506</v>
      </c>
      <c r="K99" t="s">
        <v>5264</v>
      </c>
      <c r="M99">
        <f t="shared" si="34"/>
        <v>0</v>
      </c>
      <c r="N99" t="str">
        <f t="shared" si="43"/>
        <v>UC Forward</v>
      </c>
      <c r="P99" t="s">
        <v>5264</v>
      </c>
      <c r="Q99" t="str">
        <f t="shared" si="44"/>
        <v>513-556-3256</v>
      </c>
      <c r="S99" s="3">
        <f t="shared" si="35"/>
        <v>635</v>
      </c>
      <c r="T99" t="b">
        <f t="shared" si="45"/>
        <v>1</v>
      </c>
      <c r="V99" s="3" t="str">
        <f t="shared" si="46"/>
        <v>735F</v>
      </c>
      <c r="W99" t="b">
        <f t="shared" si="36"/>
        <v>1</v>
      </c>
      <c r="Y99" t="str">
        <f t="shared" si="47"/>
        <v>TURNER</v>
      </c>
      <c r="Z99" t="b">
        <f t="shared" si="37"/>
        <v>1</v>
      </c>
      <c r="AB99" t="b">
        <f t="shared" si="48"/>
        <v>1</v>
      </c>
      <c r="AD99">
        <f t="shared" si="49"/>
        <v>0</v>
      </c>
      <c r="AE99" t="b">
        <f t="shared" si="38"/>
        <v>0</v>
      </c>
      <c r="AG99" t="str">
        <f t="shared" si="50"/>
        <v>http://www.uc.edu/propractice/ucforward.html</v>
      </c>
      <c r="AH99" t="b">
        <f t="shared" si="39"/>
        <v>1</v>
      </c>
      <c r="AJ99">
        <f t="shared" si="51"/>
        <v>0</v>
      </c>
      <c r="AK99" t="b">
        <f t="shared" si="40"/>
        <v>0</v>
      </c>
      <c r="AM99" s="4" t="str">
        <f t="shared" si="62"/>
        <v>"name":"UC Forward"</v>
      </c>
      <c r="AN99" s="5" t="str">
        <f t="shared" si="52"/>
        <v>,"phone":"513-556-3256"</v>
      </c>
      <c r="AO99" s="5" t="str">
        <f t="shared" si="53"/>
        <v>,"location":{</v>
      </c>
      <c r="AP99" s="5" t="str">
        <f t="shared" si="54"/>
        <v>"ML":"635"</v>
      </c>
      <c r="AQ99" s="5" t="str">
        <f t="shared" si="41"/>
        <v>,"RM":"735F"</v>
      </c>
      <c r="AR99" s="5" t="str">
        <f t="shared" si="55"/>
        <v>,"building":"TURNER"</v>
      </c>
      <c r="AS99" s="5" t="str">
        <f t="shared" si="64"/>
        <v>}</v>
      </c>
      <c r="AT99" s="5" t="str">
        <f t="shared" si="56"/>
        <v/>
      </c>
      <c r="AU99" s="5" t="str">
        <f t="shared" si="57"/>
        <v>,"website":"http://www.uc.edu/propractice/ucforward.html"</v>
      </c>
      <c r="AV99" s="10" t="str">
        <f t="shared" si="58"/>
        <v/>
      </c>
      <c r="AW99" s="6" t="str">
        <f t="shared" si="59"/>
        <v>{"name":"UC Forward","phone":"513-556-3256","location":{"ML":"635","RM":"735F","building":"TURNER"},"website":"http://www.uc.edu/propractice/ucforward.html"}</v>
      </c>
      <c r="AX99" t="str">
        <f t="shared" si="60"/>
        <v>db.directory.insert({"name":"UC Forward","phone":"513-556-3256","location":{"ML":"635","RM":"735F","building":"TURNER"},"website":"http://www.uc.edu/propractice/ucforward.html"})</v>
      </c>
      <c r="AY99">
        <f t="shared" si="63"/>
        <v>96</v>
      </c>
      <c r="AZ99" t="str">
        <f t="shared" si="61"/>
        <v>96 - UC Forward</v>
      </c>
      <c r="BA99" t="str">
        <f t="shared" si="42"/>
        <v>{"name":"UC Forward","phone":"513-556-3256","location":{"ML":"635","RM":"735F","building":"TURNER"},"website":"http://www.uc.edu/propractice/ucforward.html"},</v>
      </c>
    </row>
    <row r="100" spans="1:53" x14ac:dyDescent="0.25">
      <c r="A100" t="s">
        <v>507</v>
      </c>
      <c r="B100" t="s">
        <v>508</v>
      </c>
      <c r="C100" t="s">
        <v>67</v>
      </c>
      <c r="D100">
        <v>64</v>
      </c>
      <c r="F100" t="s">
        <v>68</v>
      </c>
      <c r="G100" t="s">
        <v>69</v>
      </c>
      <c r="H100" t="s">
        <v>293</v>
      </c>
      <c r="I100" t="s">
        <v>71</v>
      </c>
      <c r="K100" t="s">
        <v>5264</v>
      </c>
      <c r="M100">
        <f t="shared" ref="M100:M163" si="65">IF(L100, 1,0)</f>
        <v>0</v>
      </c>
      <c r="N100" t="str">
        <f t="shared" si="43"/>
        <v>UC Foundation</v>
      </c>
      <c r="P100" t="s">
        <v>5264</v>
      </c>
      <c r="Q100" t="str">
        <f t="shared" si="44"/>
        <v>513-556-6781</v>
      </c>
      <c r="S100" s="3">
        <f t="shared" si="35"/>
        <v>64</v>
      </c>
      <c r="T100" t="b">
        <f t="shared" si="45"/>
        <v>1</v>
      </c>
      <c r="V100" s="3">
        <f t="shared" si="46"/>
        <v>0</v>
      </c>
      <c r="W100" t="b">
        <f t="shared" si="36"/>
        <v>0</v>
      </c>
      <c r="Y100" t="str">
        <f t="shared" si="47"/>
        <v>UNIVHALL</v>
      </c>
      <c r="Z100" t="b">
        <f t="shared" si="37"/>
        <v>1</v>
      </c>
      <c r="AB100" t="b">
        <f t="shared" si="48"/>
        <v>1</v>
      </c>
      <c r="AD100" t="str">
        <f t="shared" si="49"/>
        <v>513-556-4300</v>
      </c>
      <c r="AE100" t="b">
        <f t="shared" si="38"/>
        <v>1</v>
      </c>
      <c r="AG100" t="str">
        <f t="shared" si="50"/>
        <v>http://www.uc.edu/foundation.html</v>
      </c>
      <c r="AH100" t="b">
        <f t="shared" si="39"/>
        <v>1</v>
      </c>
      <c r="AJ100" t="str">
        <f t="shared" si="51"/>
        <v>ucfoundation@uc.edu</v>
      </c>
      <c r="AK100" t="b">
        <f t="shared" si="40"/>
        <v>1</v>
      </c>
      <c r="AM100" s="4" t="str">
        <f t="shared" si="62"/>
        <v>"name":"UC Foundation"</v>
      </c>
      <c r="AN100" s="5" t="str">
        <f t="shared" si="52"/>
        <v>,"phone":"513-556-6781"</v>
      </c>
      <c r="AO100" s="5" t="str">
        <f t="shared" si="53"/>
        <v>,"location":{</v>
      </c>
      <c r="AP100" s="5" t="str">
        <f t="shared" si="54"/>
        <v>"ML":"64"</v>
      </c>
      <c r="AQ100" s="5" t="str">
        <f t="shared" si="41"/>
        <v/>
      </c>
      <c r="AR100" s="5" t="str">
        <f t="shared" si="55"/>
        <v>,"building":"UNIVHALL"</v>
      </c>
      <c r="AS100" s="5" t="str">
        <f t="shared" si="64"/>
        <v>}</v>
      </c>
      <c r="AT100" s="5" t="str">
        <f t="shared" si="56"/>
        <v>,"fax":"513-556-4300"</v>
      </c>
      <c r="AU100" s="5" t="str">
        <f t="shared" si="57"/>
        <v>,"website":"http://www.uc.edu/foundation.html"</v>
      </c>
      <c r="AV100" s="10" t="str">
        <f t="shared" si="58"/>
        <v>,"email":"ucfoundation@uc.edu"</v>
      </c>
      <c r="AW100" s="6" t="str">
        <f t="shared" si="59"/>
        <v>{"name":"UC Foundation","phone":"513-556-6781","location":{"ML":"64","building":"UNIVHALL"},"fax":"513-556-4300","website":"http://www.uc.edu/foundation.html","email":"ucfoundation@uc.edu"}</v>
      </c>
      <c r="AX100" t="str">
        <f t="shared" si="60"/>
        <v>db.directory.insert({"name":"UC Foundation","phone":"513-556-6781","location":{"ML":"64","building":"UNIVHALL"},"fax":"513-556-4300","website":"http://www.uc.edu/foundation.html","email":"ucfoundation@uc.edu"})</v>
      </c>
      <c r="AY100">
        <f t="shared" si="63"/>
        <v>97</v>
      </c>
      <c r="AZ100" t="str">
        <f t="shared" si="61"/>
        <v>97 - UC Foundation</v>
      </c>
      <c r="BA100" t="str">
        <f t="shared" si="42"/>
        <v>{"name":"UC Foundation","phone":"513-556-6781","location":{"ML":"64","building":"UNIVHALL"},"fax":"513-556-4300","website":"http://www.uc.edu/foundation.html","email":"ucfoundation@uc.edu"},</v>
      </c>
    </row>
    <row r="101" spans="1:53" x14ac:dyDescent="0.25">
      <c r="A101" t="s">
        <v>509</v>
      </c>
      <c r="B101" t="s">
        <v>510</v>
      </c>
      <c r="C101" t="s">
        <v>291</v>
      </c>
      <c r="D101" t="s">
        <v>5252</v>
      </c>
      <c r="E101">
        <v>64</v>
      </c>
      <c r="F101">
        <v>100</v>
      </c>
      <c r="G101" t="s">
        <v>68</v>
      </c>
      <c r="I101" t="s">
        <v>293</v>
      </c>
      <c r="K101" t="s">
        <v>5264</v>
      </c>
      <c r="L101" t="b">
        <v>1</v>
      </c>
      <c r="M101">
        <f t="shared" si="65"/>
        <v>1</v>
      </c>
      <c r="N101" t="str">
        <f t="shared" si="43"/>
        <v>Toll Free  UC Foundation</v>
      </c>
      <c r="O101" t="str">
        <f t="shared" ref="O101:O159" si="66">CONCATENATE(B101," ",C101)</f>
        <v>Toll Free  UC Foundation</v>
      </c>
      <c r="P101" t="s">
        <v>5264</v>
      </c>
      <c r="Q101" t="str">
        <f t="shared" si="44"/>
        <v>888-556-8889</v>
      </c>
      <c r="S101" s="3">
        <f t="shared" si="35"/>
        <v>64</v>
      </c>
      <c r="T101" t="b">
        <f t="shared" si="45"/>
        <v>1</v>
      </c>
      <c r="V101" s="3">
        <f t="shared" si="46"/>
        <v>100</v>
      </c>
      <c r="W101" t="b">
        <f t="shared" si="36"/>
        <v>1</v>
      </c>
      <c r="Y101" t="str">
        <f t="shared" si="47"/>
        <v>UNIVHALL</v>
      </c>
      <c r="Z101" t="b">
        <f t="shared" si="37"/>
        <v>1</v>
      </c>
      <c r="AB101" t="b">
        <f t="shared" si="48"/>
        <v>1</v>
      </c>
      <c r="AD101">
        <f t="shared" si="49"/>
        <v>0</v>
      </c>
      <c r="AE101" t="b">
        <f t="shared" si="38"/>
        <v>0</v>
      </c>
      <c r="AG101" t="str">
        <f t="shared" si="50"/>
        <v>http://www.uc.edu/foundation.html</v>
      </c>
      <c r="AH101" t="b">
        <f t="shared" si="39"/>
        <v>1</v>
      </c>
      <c r="AJ101">
        <f t="shared" si="51"/>
        <v>0</v>
      </c>
      <c r="AK101" t="b">
        <f t="shared" si="40"/>
        <v>0</v>
      </c>
      <c r="AM101" s="4" t="str">
        <f t="shared" si="62"/>
        <v>"name":"Toll Free UC Foundation"</v>
      </c>
      <c r="AN101" s="5" t="str">
        <f t="shared" si="52"/>
        <v>,"phone":"888-556-8889"</v>
      </c>
      <c r="AO101" s="5" t="str">
        <f t="shared" si="53"/>
        <v>,"location":{</v>
      </c>
      <c r="AP101" s="5" t="str">
        <f t="shared" si="54"/>
        <v>"ML":"64"</v>
      </c>
      <c r="AQ101" s="5" t="str">
        <f t="shared" si="41"/>
        <v>,"RM":"100"</v>
      </c>
      <c r="AR101" s="5" t="str">
        <f t="shared" si="55"/>
        <v>,"building":"UNIVHALL"</v>
      </c>
      <c r="AS101" s="5" t="str">
        <f t="shared" si="64"/>
        <v>}</v>
      </c>
      <c r="AT101" s="5" t="str">
        <f t="shared" si="56"/>
        <v/>
      </c>
      <c r="AU101" s="5" t="str">
        <f t="shared" si="57"/>
        <v>,"website":"http://www.uc.edu/foundation.html"</v>
      </c>
      <c r="AV101" s="10" t="str">
        <f t="shared" si="58"/>
        <v/>
      </c>
      <c r="AW101" s="6" t="str">
        <f t="shared" si="59"/>
        <v>{"name":"Toll Free UC Foundation","phone":"888-556-8889","location":{"ML":"64","RM":"100","building":"UNIVHALL"},"website":"http://www.uc.edu/foundation.html"}</v>
      </c>
      <c r="AX101" t="str">
        <f t="shared" si="60"/>
        <v>db.directory.insert({"name":"Toll Free UC Foundation","phone":"888-556-8889","location":{"ML":"64","RM":"100","building":"UNIVHALL"},"website":"http://www.uc.edu/foundation.html"})</v>
      </c>
      <c r="AY101">
        <f t="shared" si="63"/>
        <v>98</v>
      </c>
      <c r="AZ101" t="str">
        <f t="shared" si="61"/>
        <v>98 - Toll Free  UC Foundation</v>
      </c>
      <c r="BA101" t="str">
        <f t="shared" si="42"/>
        <v>{"name":"Toll Free UC Foundation","phone":"888-556-8889","location":{"ML":"64","RM":"100","building":"UNIVHALL"},"website":"http://www.uc.edu/foundation.html"},</v>
      </c>
    </row>
    <row r="102" spans="1:53" x14ac:dyDescent="0.25">
      <c r="A102" t="s">
        <v>511</v>
      </c>
      <c r="B102" t="s">
        <v>512</v>
      </c>
      <c r="C102" t="s">
        <v>291</v>
      </c>
      <c r="D102" t="s">
        <v>513</v>
      </c>
      <c r="E102">
        <v>64</v>
      </c>
      <c r="F102">
        <v>100</v>
      </c>
      <c r="G102" t="s">
        <v>68</v>
      </c>
      <c r="H102" t="s">
        <v>514</v>
      </c>
      <c r="I102" t="s">
        <v>293</v>
      </c>
      <c r="K102" t="s">
        <v>5264</v>
      </c>
      <c r="L102" t="b">
        <v>1</v>
      </c>
      <c r="M102">
        <f t="shared" si="65"/>
        <v>1</v>
      </c>
      <c r="N102" t="str">
        <f t="shared" si="43"/>
        <v>Alumni Affairs  UC Foundation</v>
      </c>
      <c r="O102" t="str">
        <f t="shared" si="66"/>
        <v>Alumni Affairs  UC Foundation</v>
      </c>
      <c r="P102" t="s">
        <v>5264</v>
      </c>
      <c r="Q102" t="str">
        <f t="shared" si="44"/>
        <v>513-558-5646</v>
      </c>
      <c r="S102" s="3">
        <f t="shared" si="35"/>
        <v>64</v>
      </c>
      <c r="T102" t="b">
        <f t="shared" si="45"/>
        <v>1</v>
      </c>
      <c r="V102" s="3">
        <f t="shared" si="46"/>
        <v>100</v>
      </c>
      <c r="W102" t="b">
        <f t="shared" si="36"/>
        <v>1</v>
      </c>
      <c r="Y102" t="str">
        <f t="shared" si="47"/>
        <v>UNIVHALL</v>
      </c>
      <c r="Z102" t="b">
        <f t="shared" si="37"/>
        <v>1</v>
      </c>
      <c r="AB102" t="b">
        <f t="shared" si="48"/>
        <v>1</v>
      </c>
      <c r="AD102" t="str">
        <f t="shared" si="49"/>
        <v>513-558-0632</v>
      </c>
      <c r="AE102" t="b">
        <f t="shared" si="38"/>
        <v>1</v>
      </c>
      <c r="AG102" t="str">
        <f t="shared" si="50"/>
        <v>http://www.uc.edu/foundation.html</v>
      </c>
      <c r="AH102" t="b">
        <f t="shared" si="39"/>
        <v>1</v>
      </c>
      <c r="AJ102">
        <f t="shared" si="51"/>
        <v>0</v>
      </c>
      <c r="AK102" t="b">
        <f t="shared" si="40"/>
        <v>0</v>
      </c>
      <c r="AM102" s="4" t="str">
        <f t="shared" si="62"/>
        <v>"name":"Alumni Affairs UC Foundation"</v>
      </c>
      <c r="AN102" s="5" t="str">
        <f t="shared" si="52"/>
        <v>,"phone":"513-558-5646"</v>
      </c>
      <c r="AO102" s="5" t="str">
        <f t="shared" si="53"/>
        <v>,"location":{</v>
      </c>
      <c r="AP102" s="5" t="str">
        <f t="shared" si="54"/>
        <v>"ML":"64"</v>
      </c>
      <c r="AQ102" s="5" t="str">
        <f t="shared" si="41"/>
        <v>,"RM":"100"</v>
      </c>
      <c r="AR102" s="5" t="str">
        <f t="shared" si="55"/>
        <v>,"building":"UNIVHALL"</v>
      </c>
      <c r="AS102" s="5" t="str">
        <f t="shared" si="64"/>
        <v>}</v>
      </c>
      <c r="AT102" s="5" t="str">
        <f t="shared" si="56"/>
        <v>,"fax":"513-558-0632"</v>
      </c>
      <c r="AU102" s="5" t="str">
        <f t="shared" si="57"/>
        <v>,"website":"http://www.uc.edu/foundation.html"</v>
      </c>
      <c r="AV102" s="10" t="str">
        <f t="shared" si="58"/>
        <v/>
      </c>
      <c r="AW102" s="6" t="str">
        <f t="shared" si="59"/>
        <v>{"name":"Alumni Affairs UC Foundation","phone":"513-558-5646","location":{"ML":"64","RM":"100","building":"UNIVHALL"},"fax":"513-558-0632","website":"http://www.uc.edu/foundation.html"}</v>
      </c>
      <c r="AX102" t="str">
        <f t="shared" si="60"/>
        <v>db.directory.insert({"name":"Alumni Affairs UC Foundation","phone":"513-558-5646","location":{"ML":"64","RM":"100","building":"UNIVHALL"},"fax":"513-558-0632","website":"http://www.uc.edu/foundation.html"})</v>
      </c>
      <c r="AY102">
        <f t="shared" si="63"/>
        <v>99</v>
      </c>
      <c r="AZ102" t="str">
        <f t="shared" si="61"/>
        <v>99 - Alumni Affairs  UC Foundation</v>
      </c>
      <c r="BA102" t="str">
        <f t="shared" si="42"/>
        <v>{"name":"Alumni Affairs UC Foundation","phone":"513-558-5646","location":{"ML":"64","RM":"100","building":"UNIVHALL"},"fax":"513-558-0632","website":"http://www.uc.edu/foundation.html"},</v>
      </c>
    </row>
    <row r="103" spans="1:53" x14ac:dyDescent="0.25">
      <c r="A103" t="s">
        <v>515</v>
      </c>
      <c r="B103" t="s">
        <v>516</v>
      </c>
      <c r="C103" t="s">
        <v>67</v>
      </c>
      <c r="D103">
        <v>64</v>
      </c>
      <c r="F103" t="s">
        <v>68</v>
      </c>
      <c r="G103" t="s">
        <v>517</v>
      </c>
      <c r="H103" t="s">
        <v>518</v>
      </c>
      <c r="I103" t="s">
        <v>71</v>
      </c>
      <c r="K103" t="s">
        <v>5264</v>
      </c>
      <c r="M103">
        <f t="shared" si="65"/>
        <v>0</v>
      </c>
      <c r="N103" t="str">
        <f t="shared" si="43"/>
        <v xml:space="preserve"> UC Foundation - Charles McMicken Society</v>
      </c>
      <c r="P103" t="s">
        <v>5264</v>
      </c>
      <c r="Q103" t="str">
        <f t="shared" si="44"/>
        <v>513-556-6781</v>
      </c>
      <c r="S103" s="3">
        <f t="shared" si="35"/>
        <v>64</v>
      </c>
      <c r="T103" t="b">
        <f t="shared" si="45"/>
        <v>1</v>
      </c>
      <c r="V103" s="3">
        <f t="shared" si="46"/>
        <v>0</v>
      </c>
      <c r="W103" t="b">
        <f t="shared" si="36"/>
        <v>0</v>
      </c>
      <c r="Y103" t="str">
        <f t="shared" si="47"/>
        <v>UNIVHALL</v>
      </c>
      <c r="Z103" t="b">
        <f t="shared" si="37"/>
        <v>1</v>
      </c>
      <c r="AB103" t="b">
        <f t="shared" si="48"/>
        <v>1</v>
      </c>
      <c r="AD103" t="str">
        <f t="shared" si="49"/>
        <v>513-556-4399</v>
      </c>
      <c r="AE103" t="b">
        <f t="shared" si="38"/>
        <v>1</v>
      </c>
      <c r="AG103" t="str">
        <f t="shared" si="50"/>
        <v>http://www.uc.edu/foundation/donor_recognition/mcmicken_society.html</v>
      </c>
      <c r="AH103" t="b">
        <f t="shared" si="39"/>
        <v>1</v>
      </c>
      <c r="AJ103" t="str">
        <f t="shared" si="51"/>
        <v>ucfoundation@uc.edu</v>
      </c>
      <c r="AK103" t="b">
        <f t="shared" si="40"/>
        <v>1</v>
      </c>
      <c r="AM103" s="4" t="str">
        <f t="shared" si="62"/>
        <v>"name":"UC Foundation - Charles McMicken Society"</v>
      </c>
      <c r="AN103" s="5" t="str">
        <f t="shared" si="52"/>
        <v>,"phone":"513-556-6781"</v>
      </c>
      <c r="AO103" s="5" t="str">
        <f t="shared" si="53"/>
        <v>,"location":{</v>
      </c>
      <c r="AP103" s="5" t="str">
        <f t="shared" si="54"/>
        <v>"ML":"64"</v>
      </c>
      <c r="AQ103" s="5" t="str">
        <f t="shared" si="41"/>
        <v/>
      </c>
      <c r="AR103" s="5" t="str">
        <f t="shared" si="55"/>
        <v>,"building":"UNIVHALL"</v>
      </c>
      <c r="AS103" s="5" t="str">
        <f t="shared" si="64"/>
        <v>}</v>
      </c>
      <c r="AT103" s="5" t="str">
        <f t="shared" si="56"/>
        <v>,"fax":"513-556-4399"</v>
      </c>
      <c r="AU103" s="5" t="str">
        <f t="shared" si="57"/>
        <v>,"website":"http://www.uc.edu/foundation/donor_recognition/mcmicken_society.html"</v>
      </c>
      <c r="AV103" s="10" t="str">
        <f t="shared" si="58"/>
        <v>,"email":"ucfoundation@uc.edu"</v>
      </c>
      <c r="AW103" s="6" t="str">
        <f t="shared" si="59"/>
        <v>{"name":"UC Foundation - Charles McMicken Society","phone":"513-556-6781","location":{"ML":"64","building":"UNIVHALL"},"fax":"513-556-4399","website":"http://www.uc.edu/foundation/donor_recognition/mcmicken_society.html","email":"ucfoundation@uc.edu"}</v>
      </c>
      <c r="AX103" t="str">
        <f t="shared" si="60"/>
        <v>db.directory.insert({"name":"UC Foundation - Charles McMicken Society","phone":"513-556-6781","location":{"ML":"64","building":"UNIVHALL"},"fax":"513-556-4399","website":"http://www.uc.edu/foundation/donor_recognition/mcmicken_society.html","email":"ucfoundation@uc.edu"})</v>
      </c>
      <c r="AY103">
        <f t="shared" si="63"/>
        <v>100</v>
      </c>
      <c r="AZ103" t="str">
        <f t="shared" si="61"/>
        <v>100 -  UC Foundation - Charles McMicken Society</v>
      </c>
      <c r="BA103" t="str">
        <f t="shared" si="42"/>
        <v>{"name":"UC Foundation - Charles McMicken Society","phone":"513-556-6781","location":{"ML":"64","building":"UNIVHALL"},"fax":"513-556-4399","website":"http://www.uc.edu/foundation/donor_recognition/mcmicken_society.html","email":"ucfoundation@uc.edu"},</v>
      </c>
    </row>
    <row r="104" spans="1:53" x14ac:dyDescent="0.25">
      <c r="A104" t="s">
        <v>519</v>
      </c>
      <c r="B104" t="s">
        <v>520</v>
      </c>
      <c r="C104" t="s">
        <v>67</v>
      </c>
      <c r="D104">
        <v>64</v>
      </c>
      <c r="F104" t="s">
        <v>68</v>
      </c>
      <c r="G104" t="s">
        <v>517</v>
      </c>
      <c r="H104" t="s">
        <v>521</v>
      </c>
      <c r="I104" t="s">
        <v>71</v>
      </c>
      <c r="K104" t="s">
        <v>5264</v>
      </c>
      <c r="M104">
        <f t="shared" si="65"/>
        <v>0</v>
      </c>
      <c r="N104" t="str">
        <f t="shared" si="43"/>
        <v xml:space="preserve"> UC Foundation - Corporate Partners</v>
      </c>
      <c r="P104" t="s">
        <v>5264</v>
      </c>
      <c r="Q104" t="str">
        <f t="shared" si="44"/>
        <v>513-556-6781</v>
      </c>
      <c r="S104" s="3">
        <f t="shared" si="35"/>
        <v>64</v>
      </c>
      <c r="T104" t="b">
        <f t="shared" si="45"/>
        <v>1</v>
      </c>
      <c r="V104" s="3">
        <f t="shared" si="46"/>
        <v>0</v>
      </c>
      <c r="W104" t="b">
        <f t="shared" si="36"/>
        <v>0</v>
      </c>
      <c r="Y104" t="str">
        <f t="shared" si="47"/>
        <v>UNIVHALL</v>
      </c>
      <c r="Z104" t="b">
        <f t="shared" si="37"/>
        <v>1</v>
      </c>
      <c r="AB104" t="b">
        <f t="shared" si="48"/>
        <v>1</v>
      </c>
      <c r="AD104" t="str">
        <f t="shared" si="49"/>
        <v>513-556-4399</v>
      </c>
      <c r="AE104" t="b">
        <f t="shared" si="38"/>
        <v>1</v>
      </c>
      <c r="AG104" t="str">
        <f t="shared" si="50"/>
        <v>http://www.uc.edu/foundation/donor_recognition/corporate_partners.html</v>
      </c>
      <c r="AH104" t="b">
        <f t="shared" si="39"/>
        <v>1</v>
      </c>
      <c r="AJ104" t="str">
        <f t="shared" si="51"/>
        <v>ucfoundation@uc.edu</v>
      </c>
      <c r="AK104" t="b">
        <f t="shared" si="40"/>
        <v>1</v>
      </c>
      <c r="AM104" s="4" t="str">
        <f t="shared" si="62"/>
        <v>"name":"UC Foundation - Corporate Partners"</v>
      </c>
      <c r="AN104" s="5" t="str">
        <f t="shared" si="52"/>
        <v>,"phone":"513-556-6781"</v>
      </c>
      <c r="AO104" s="5" t="str">
        <f t="shared" si="53"/>
        <v>,"location":{</v>
      </c>
      <c r="AP104" s="5" t="str">
        <f t="shared" si="54"/>
        <v>"ML":"64"</v>
      </c>
      <c r="AQ104" s="5" t="str">
        <f t="shared" si="41"/>
        <v/>
      </c>
      <c r="AR104" s="5" t="str">
        <f t="shared" si="55"/>
        <v>,"building":"UNIVHALL"</v>
      </c>
      <c r="AS104" s="5" t="str">
        <f t="shared" si="64"/>
        <v>}</v>
      </c>
      <c r="AT104" s="5" t="str">
        <f t="shared" si="56"/>
        <v>,"fax":"513-556-4399"</v>
      </c>
      <c r="AU104" s="5" t="str">
        <f t="shared" si="57"/>
        <v>,"website":"http://www.uc.edu/foundation/donor_recognition/corporate_partners.html"</v>
      </c>
      <c r="AV104" s="10" t="str">
        <f t="shared" si="58"/>
        <v>,"email":"ucfoundation@uc.edu"</v>
      </c>
      <c r="AW104" s="6" t="str">
        <f t="shared" si="59"/>
        <v>{"name":"UC Foundation - Corporate Partners","phone":"513-556-6781","location":{"ML":"64","building":"UNIVHALL"},"fax":"513-556-4399","website":"http://www.uc.edu/foundation/donor_recognition/corporate_partners.html","email":"ucfoundation@uc.edu"}</v>
      </c>
      <c r="AX104" t="str">
        <f t="shared" si="60"/>
        <v>db.directory.insert({"name":"UC Foundation - Corporate Partners","phone":"513-556-6781","location":{"ML":"64","building":"UNIVHALL"},"fax":"513-556-4399","website":"http://www.uc.edu/foundation/donor_recognition/corporate_partners.html","email":"ucfoundation@uc.edu"})</v>
      </c>
      <c r="AY104">
        <f t="shared" si="63"/>
        <v>101</v>
      </c>
      <c r="AZ104" t="str">
        <f t="shared" si="61"/>
        <v>101 -  UC Foundation - Corporate Partners</v>
      </c>
      <c r="BA104" t="str">
        <f t="shared" si="42"/>
        <v>{"name":"UC Foundation - Corporate Partners","phone":"513-556-6781","location":{"ML":"64","building":"UNIVHALL"},"fax":"513-556-4399","website":"http://www.uc.edu/foundation/donor_recognition/corporate_partners.html","email":"ucfoundation@uc.edu"},</v>
      </c>
    </row>
    <row r="105" spans="1:53" x14ac:dyDescent="0.25">
      <c r="A105" t="s">
        <v>522</v>
      </c>
      <c r="B105" t="s">
        <v>523</v>
      </c>
      <c r="C105" t="s">
        <v>67</v>
      </c>
      <c r="D105">
        <v>64</v>
      </c>
      <c r="F105" t="s">
        <v>68</v>
      </c>
      <c r="G105" t="s">
        <v>517</v>
      </c>
      <c r="H105" t="s">
        <v>524</v>
      </c>
      <c r="I105" t="s">
        <v>71</v>
      </c>
      <c r="K105" t="s">
        <v>5264</v>
      </c>
      <c r="M105">
        <f t="shared" si="65"/>
        <v>0</v>
      </c>
      <c r="N105" t="str">
        <f t="shared" si="43"/>
        <v xml:space="preserve"> UC Foundation - Corporate Partnership Opportunities</v>
      </c>
      <c r="P105" t="s">
        <v>5264</v>
      </c>
      <c r="Q105" t="str">
        <f t="shared" si="44"/>
        <v>513-556-6781</v>
      </c>
      <c r="S105" s="3">
        <f t="shared" si="35"/>
        <v>64</v>
      </c>
      <c r="T105" t="b">
        <f t="shared" si="45"/>
        <v>1</v>
      </c>
      <c r="V105" s="3">
        <f t="shared" si="46"/>
        <v>0</v>
      </c>
      <c r="W105" t="b">
        <f t="shared" si="36"/>
        <v>0</v>
      </c>
      <c r="Y105" t="str">
        <f t="shared" si="47"/>
        <v>UNIVHALL</v>
      </c>
      <c r="Z105" t="b">
        <f t="shared" si="37"/>
        <v>1</v>
      </c>
      <c r="AB105" t="b">
        <f t="shared" si="48"/>
        <v>1</v>
      </c>
      <c r="AD105" t="str">
        <f t="shared" si="49"/>
        <v>513-556-4399</v>
      </c>
      <c r="AE105" t="b">
        <f t="shared" si="38"/>
        <v>1</v>
      </c>
      <c r="AG105" t="str">
        <f t="shared" si="50"/>
        <v>http://www.uc.edu/foundation/cfr.html</v>
      </c>
      <c r="AH105" t="b">
        <f t="shared" si="39"/>
        <v>1</v>
      </c>
      <c r="AJ105" t="str">
        <f t="shared" si="51"/>
        <v>ucfoundation@uc.edu</v>
      </c>
      <c r="AK105" t="b">
        <f t="shared" si="40"/>
        <v>1</v>
      </c>
      <c r="AM105" s="4" t="str">
        <f t="shared" si="62"/>
        <v>"name":"UC Foundation - Corporate Partnership Opportunities"</v>
      </c>
      <c r="AN105" s="5" t="str">
        <f t="shared" si="52"/>
        <v>,"phone":"513-556-6781"</v>
      </c>
      <c r="AO105" s="5" t="str">
        <f t="shared" si="53"/>
        <v>,"location":{</v>
      </c>
      <c r="AP105" s="5" t="str">
        <f t="shared" si="54"/>
        <v>"ML":"64"</v>
      </c>
      <c r="AQ105" s="5" t="str">
        <f t="shared" si="41"/>
        <v/>
      </c>
      <c r="AR105" s="5" t="str">
        <f t="shared" si="55"/>
        <v>,"building":"UNIVHALL"</v>
      </c>
      <c r="AS105" s="5" t="str">
        <f t="shared" si="64"/>
        <v>}</v>
      </c>
      <c r="AT105" s="5" t="str">
        <f t="shared" si="56"/>
        <v>,"fax":"513-556-4399"</v>
      </c>
      <c r="AU105" s="5" t="str">
        <f t="shared" si="57"/>
        <v>,"website":"http://www.uc.edu/foundation/cfr.html"</v>
      </c>
      <c r="AV105" s="10" t="str">
        <f t="shared" si="58"/>
        <v>,"email":"ucfoundation@uc.edu"</v>
      </c>
      <c r="AW105" s="6" t="str">
        <f t="shared" si="59"/>
        <v>{"name":"UC Foundation - Corporate Partnership Opportunities","phone":"513-556-6781","location":{"ML":"64","building":"UNIVHALL"},"fax":"513-556-4399","website":"http://www.uc.edu/foundation/cfr.html","email":"ucfoundation@uc.edu"}</v>
      </c>
      <c r="AX105" t="str">
        <f t="shared" si="60"/>
        <v>db.directory.insert({"name":"UC Foundation - Corporate Partnership Opportunities","phone":"513-556-6781","location":{"ML":"64","building":"UNIVHALL"},"fax":"513-556-4399","website":"http://www.uc.edu/foundation/cfr.html","email":"ucfoundation@uc.edu"})</v>
      </c>
      <c r="AY105">
        <f t="shared" si="63"/>
        <v>102</v>
      </c>
      <c r="AZ105" t="str">
        <f t="shared" si="61"/>
        <v>102 -  UC Foundation - Corporate Partnership Opportunities</v>
      </c>
      <c r="BA105" t="str">
        <f t="shared" si="42"/>
        <v>{"name":"UC Foundation - Corporate Partnership Opportunities","phone":"513-556-6781","location":{"ML":"64","building":"UNIVHALL"},"fax":"513-556-4399","website":"http://www.uc.edu/foundation/cfr.html","email":"ucfoundation@uc.edu"},</v>
      </c>
    </row>
    <row r="106" spans="1:53" x14ac:dyDescent="0.25">
      <c r="A106" t="s">
        <v>525</v>
      </c>
      <c r="B106" t="s">
        <v>526</v>
      </c>
      <c r="C106" t="s">
        <v>67</v>
      </c>
      <c r="D106">
        <v>64</v>
      </c>
      <c r="F106" t="s">
        <v>68</v>
      </c>
      <c r="G106" t="s">
        <v>69</v>
      </c>
      <c r="H106" t="s">
        <v>527</v>
      </c>
      <c r="I106" t="s">
        <v>71</v>
      </c>
      <c r="K106" t="s">
        <v>5264</v>
      </c>
      <c r="M106">
        <f t="shared" si="65"/>
        <v>0</v>
      </c>
      <c r="N106" t="str">
        <f t="shared" si="43"/>
        <v xml:space="preserve"> UC Foundation - Estate Gifts</v>
      </c>
      <c r="P106" t="s">
        <v>5264</v>
      </c>
      <c r="Q106" t="str">
        <f t="shared" si="44"/>
        <v>513-556-6781</v>
      </c>
      <c r="S106" s="3">
        <f t="shared" si="35"/>
        <v>64</v>
      </c>
      <c r="T106" t="b">
        <f t="shared" si="45"/>
        <v>1</v>
      </c>
      <c r="V106" s="3">
        <f t="shared" si="46"/>
        <v>0</v>
      </c>
      <c r="W106" t="b">
        <f t="shared" si="36"/>
        <v>0</v>
      </c>
      <c r="Y106" t="str">
        <f t="shared" si="47"/>
        <v>UNIVHALL</v>
      </c>
      <c r="Z106" t="b">
        <f t="shared" si="37"/>
        <v>1</v>
      </c>
      <c r="AB106" t="b">
        <f t="shared" si="48"/>
        <v>1</v>
      </c>
      <c r="AD106" t="str">
        <f t="shared" si="49"/>
        <v>513-556-4300</v>
      </c>
      <c r="AE106" t="b">
        <f t="shared" si="38"/>
        <v>1</v>
      </c>
      <c r="AG106" t="str">
        <f t="shared" si="50"/>
        <v>http://www.uc.edu/foundation/giving/estateandgifts.html</v>
      </c>
      <c r="AH106" t="b">
        <f t="shared" si="39"/>
        <v>1</v>
      </c>
      <c r="AJ106" t="str">
        <f t="shared" si="51"/>
        <v>ucfoundation@uc.edu</v>
      </c>
      <c r="AK106" t="b">
        <f t="shared" si="40"/>
        <v>1</v>
      </c>
      <c r="AM106" s="4" t="str">
        <f t="shared" si="62"/>
        <v>"name":"UC Foundation - Estate Gifts"</v>
      </c>
      <c r="AN106" s="5" t="str">
        <f t="shared" si="52"/>
        <v>,"phone":"513-556-6781"</v>
      </c>
      <c r="AO106" s="5" t="str">
        <f t="shared" si="53"/>
        <v>,"location":{</v>
      </c>
      <c r="AP106" s="5" t="str">
        <f t="shared" si="54"/>
        <v>"ML":"64"</v>
      </c>
      <c r="AQ106" s="5" t="str">
        <f t="shared" si="41"/>
        <v/>
      </c>
      <c r="AR106" s="5" t="str">
        <f t="shared" si="55"/>
        <v>,"building":"UNIVHALL"</v>
      </c>
      <c r="AS106" s="5" t="str">
        <f t="shared" si="64"/>
        <v>}</v>
      </c>
      <c r="AT106" s="5" t="str">
        <f t="shared" si="56"/>
        <v>,"fax":"513-556-4300"</v>
      </c>
      <c r="AU106" s="5" t="str">
        <f t="shared" si="57"/>
        <v>,"website":"http://www.uc.edu/foundation/giving/estateandgifts.html"</v>
      </c>
      <c r="AV106" s="10" t="str">
        <f t="shared" si="58"/>
        <v>,"email":"ucfoundation@uc.edu"</v>
      </c>
      <c r="AW106" s="6" t="str">
        <f t="shared" si="59"/>
        <v>{"name":"UC Foundation - Estate Gifts","phone":"513-556-6781","location":{"ML":"64","building":"UNIVHALL"},"fax":"513-556-4300","website":"http://www.uc.edu/foundation/giving/estateandgifts.html","email":"ucfoundation@uc.edu"}</v>
      </c>
      <c r="AX106" t="str">
        <f t="shared" si="60"/>
        <v>db.directory.insert({"name":"UC Foundation - Estate Gifts","phone":"513-556-6781","location":{"ML":"64","building":"UNIVHALL"},"fax":"513-556-4300","website":"http://www.uc.edu/foundation/giving/estateandgifts.html","email":"ucfoundation@uc.edu"})</v>
      </c>
      <c r="AY106">
        <f t="shared" si="63"/>
        <v>103</v>
      </c>
      <c r="AZ106" t="str">
        <f t="shared" si="61"/>
        <v>103 -  UC Foundation - Estate Gifts</v>
      </c>
      <c r="BA106" t="str">
        <f t="shared" si="42"/>
        <v>{"name":"UC Foundation - Estate Gifts","phone":"513-556-6781","location":{"ML":"64","building":"UNIVHALL"},"fax":"513-556-4300","website":"http://www.uc.edu/foundation/giving/estateandgifts.html","email":"ucfoundation@uc.edu"},</v>
      </c>
    </row>
    <row r="107" spans="1:53" x14ac:dyDescent="0.25">
      <c r="A107" t="s">
        <v>528</v>
      </c>
      <c r="B107" t="s">
        <v>529</v>
      </c>
      <c r="C107" t="s">
        <v>67</v>
      </c>
      <c r="D107">
        <v>64</v>
      </c>
      <c r="F107" t="s">
        <v>68</v>
      </c>
      <c r="G107" t="s">
        <v>517</v>
      </c>
      <c r="H107" t="s">
        <v>530</v>
      </c>
      <c r="I107" t="s">
        <v>71</v>
      </c>
      <c r="K107" t="s">
        <v>5264</v>
      </c>
      <c r="M107">
        <f t="shared" si="65"/>
        <v>0</v>
      </c>
      <c r="N107" t="str">
        <f t="shared" si="43"/>
        <v xml:space="preserve"> UC Foundation - Faculty &amp; Staff Campaign</v>
      </c>
      <c r="P107" t="s">
        <v>5264</v>
      </c>
      <c r="Q107" t="str">
        <f t="shared" si="44"/>
        <v>513-556-6781</v>
      </c>
      <c r="S107" s="3">
        <f t="shared" si="35"/>
        <v>64</v>
      </c>
      <c r="T107" t="b">
        <f t="shared" si="45"/>
        <v>1</v>
      </c>
      <c r="V107" s="3">
        <f t="shared" si="46"/>
        <v>0</v>
      </c>
      <c r="W107" t="b">
        <f t="shared" si="36"/>
        <v>0</v>
      </c>
      <c r="Y107" t="str">
        <f t="shared" si="47"/>
        <v>UNIVHALL</v>
      </c>
      <c r="Z107" t="b">
        <f t="shared" si="37"/>
        <v>1</v>
      </c>
      <c r="AB107" t="b">
        <f t="shared" si="48"/>
        <v>1</v>
      </c>
      <c r="AD107" t="str">
        <f t="shared" si="49"/>
        <v>513-556-4399</v>
      </c>
      <c r="AE107" t="b">
        <f t="shared" si="38"/>
        <v>1</v>
      </c>
      <c r="AG107" t="str">
        <f t="shared" si="50"/>
        <v>http://www.uc.edu/foundation/facultystaff.html</v>
      </c>
      <c r="AH107" t="b">
        <f t="shared" si="39"/>
        <v>1</v>
      </c>
      <c r="AJ107" t="str">
        <f t="shared" si="51"/>
        <v>ucfoundation@uc.edu</v>
      </c>
      <c r="AK107" t="b">
        <f t="shared" si="40"/>
        <v>1</v>
      </c>
      <c r="AM107" s="4" t="str">
        <f t="shared" si="62"/>
        <v>"name":"UC Foundation - Faculty &amp; Staff Campaign"</v>
      </c>
      <c r="AN107" s="5" t="str">
        <f t="shared" si="52"/>
        <v>,"phone":"513-556-6781"</v>
      </c>
      <c r="AO107" s="5" t="str">
        <f t="shared" si="53"/>
        <v>,"location":{</v>
      </c>
      <c r="AP107" s="5" t="str">
        <f t="shared" si="54"/>
        <v>"ML":"64"</v>
      </c>
      <c r="AQ107" s="5" t="str">
        <f t="shared" si="41"/>
        <v/>
      </c>
      <c r="AR107" s="5" t="str">
        <f t="shared" si="55"/>
        <v>,"building":"UNIVHALL"</v>
      </c>
      <c r="AS107" s="5" t="str">
        <f t="shared" si="64"/>
        <v>}</v>
      </c>
      <c r="AT107" s="5" t="str">
        <f t="shared" si="56"/>
        <v>,"fax":"513-556-4399"</v>
      </c>
      <c r="AU107" s="5" t="str">
        <f t="shared" si="57"/>
        <v>,"website":"http://www.uc.edu/foundation/facultystaff.html"</v>
      </c>
      <c r="AV107" s="10" t="str">
        <f t="shared" si="58"/>
        <v>,"email":"ucfoundation@uc.edu"</v>
      </c>
      <c r="AW107" s="6" t="str">
        <f t="shared" si="59"/>
        <v>{"name":"UC Foundation - Faculty &amp; Staff Campaign","phone":"513-556-6781","location":{"ML":"64","building":"UNIVHALL"},"fax":"513-556-4399","website":"http://www.uc.edu/foundation/facultystaff.html","email":"ucfoundation@uc.edu"}</v>
      </c>
      <c r="AX107" t="str">
        <f t="shared" si="60"/>
        <v>db.directory.insert({"name":"UC Foundation - Faculty &amp; Staff Campaign","phone":"513-556-6781","location":{"ML":"64","building":"UNIVHALL"},"fax":"513-556-4399","website":"http://www.uc.edu/foundation/facultystaff.html","email":"ucfoundation@uc.edu"})</v>
      </c>
      <c r="AY107">
        <f t="shared" si="63"/>
        <v>104</v>
      </c>
      <c r="AZ107" t="str">
        <f t="shared" si="61"/>
        <v>104 -  UC Foundation - Faculty &amp; Staff Campaign</v>
      </c>
      <c r="BA107" t="str">
        <f t="shared" si="42"/>
        <v>{"name":"UC Foundation - Faculty &amp; Staff Campaign","phone":"513-556-6781","location":{"ML":"64","building":"UNIVHALL"},"fax":"513-556-4399","website":"http://www.uc.edu/foundation/facultystaff.html","email":"ucfoundation@uc.edu"},</v>
      </c>
    </row>
    <row r="108" spans="1:53" x14ac:dyDescent="0.25">
      <c r="A108" t="s">
        <v>531</v>
      </c>
      <c r="B108" t="s">
        <v>532</v>
      </c>
      <c r="C108" t="s">
        <v>67</v>
      </c>
      <c r="D108">
        <v>64</v>
      </c>
      <c r="F108" t="s">
        <v>68</v>
      </c>
      <c r="G108" t="s">
        <v>69</v>
      </c>
      <c r="H108" t="s">
        <v>533</v>
      </c>
      <c r="I108" t="s">
        <v>71</v>
      </c>
      <c r="K108" t="s">
        <v>5264</v>
      </c>
      <c r="M108">
        <f t="shared" si="65"/>
        <v>0</v>
      </c>
      <c r="N108" t="str">
        <f t="shared" si="43"/>
        <v xml:space="preserve"> UC Foundation - Gift Planning</v>
      </c>
      <c r="P108" t="s">
        <v>5264</v>
      </c>
      <c r="Q108" t="str">
        <f t="shared" si="44"/>
        <v>513-556-6781</v>
      </c>
      <c r="S108" s="3">
        <f t="shared" si="35"/>
        <v>64</v>
      </c>
      <c r="T108" t="b">
        <f t="shared" si="45"/>
        <v>1</v>
      </c>
      <c r="V108" s="3">
        <f t="shared" si="46"/>
        <v>0</v>
      </c>
      <c r="W108" t="b">
        <f t="shared" si="36"/>
        <v>0</v>
      </c>
      <c r="Y108" t="str">
        <f t="shared" si="47"/>
        <v>UNIVHALL</v>
      </c>
      <c r="Z108" t="b">
        <f t="shared" si="37"/>
        <v>1</v>
      </c>
      <c r="AB108" t="b">
        <f t="shared" si="48"/>
        <v>1</v>
      </c>
      <c r="AD108" t="str">
        <f t="shared" si="49"/>
        <v>513-556-4300</v>
      </c>
      <c r="AE108" t="b">
        <f t="shared" si="38"/>
        <v>1</v>
      </c>
      <c r="AG108" t="str">
        <f t="shared" si="50"/>
        <v>http://www.uc.edu/foundation/giving/planyourgift.html</v>
      </c>
      <c r="AH108" t="b">
        <f t="shared" si="39"/>
        <v>1</v>
      </c>
      <c r="AJ108" t="str">
        <f t="shared" si="51"/>
        <v>ucfoundation@uc.edu</v>
      </c>
      <c r="AK108" t="b">
        <f t="shared" si="40"/>
        <v>1</v>
      </c>
      <c r="AM108" s="4" t="str">
        <f t="shared" si="62"/>
        <v>"name":"UC Foundation - Gift Planning"</v>
      </c>
      <c r="AN108" s="5" t="str">
        <f t="shared" si="52"/>
        <v>,"phone":"513-556-6781"</v>
      </c>
      <c r="AO108" s="5" t="str">
        <f t="shared" si="53"/>
        <v>,"location":{</v>
      </c>
      <c r="AP108" s="5" t="str">
        <f t="shared" si="54"/>
        <v>"ML":"64"</v>
      </c>
      <c r="AQ108" s="5" t="str">
        <f t="shared" si="41"/>
        <v/>
      </c>
      <c r="AR108" s="5" t="str">
        <f t="shared" si="55"/>
        <v>,"building":"UNIVHALL"</v>
      </c>
      <c r="AS108" s="5" t="str">
        <f t="shared" si="64"/>
        <v>}</v>
      </c>
      <c r="AT108" s="5" t="str">
        <f t="shared" si="56"/>
        <v>,"fax":"513-556-4300"</v>
      </c>
      <c r="AU108" s="5" t="str">
        <f t="shared" si="57"/>
        <v>,"website":"http://www.uc.edu/foundation/giving/planyourgift.html"</v>
      </c>
      <c r="AV108" s="10" t="str">
        <f t="shared" si="58"/>
        <v>,"email":"ucfoundation@uc.edu"</v>
      </c>
      <c r="AW108" s="6" t="str">
        <f t="shared" si="59"/>
        <v>{"name":"UC Foundation - Gift Planning","phone":"513-556-6781","location":{"ML":"64","building":"UNIVHALL"},"fax":"513-556-4300","website":"http://www.uc.edu/foundation/giving/planyourgift.html","email":"ucfoundation@uc.edu"}</v>
      </c>
      <c r="AX108" t="str">
        <f t="shared" si="60"/>
        <v>db.directory.insert({"name":"UC Foundation - Gift Planning","phone":"513-556-6781","location":{"ML":"64","building":"UNIVHALL"},"fax":"513-556-4300","website":"http://www.uc.edu/foundation/giving/planyourgift.html","email":"ucfoundation@uc.edu"})</v>
      </c>
      <c r="AY108">
        <f t="shared" si="63"/>
        <v>105</v>
      </c>
      <c r="AZ108" t="str">
        <f t="shared" si="61"/>
        <v>105 -  UC Foundation - Gift Planning</v>
      </c>
      <c r="BA108" t="str">
        <f t="shared" si="42"/>
        <v>{"name":"UC Foundation - Gift Planning","phone":"513-556-6781","location":{"ML":"64","building":"UNIVHALL"},"fax":"513-556-4300","website":"http://www.uc.edu/foundation/giving/planyourgift.html","email":"ucfoundation@uc.edu"},</v>
      </c>
    </row>
    <row r="109" spans="1:53" x14ac:dyDescent="0.25">
      <c r="A109" t="s">
        <v>534</v>
      </c>
      <c r="B109" t="s">
        <v>535</v>
      </c>
      <c r="C109" t="s">
        <v>67</v>
      </c>
      <c r="D109">
        <v>64</v>
      </c>
      <c r="F109" t="s">
        <v>68</v>
      </c>
      <c r="G109" t="s">
        <v>69</v>
      </c>
      <c r="H109" t="s">
        <v>536</v>
      </c>
      <c r="I109" t="s">
        <v>71</v>
      </c>
      <c r="K109" t="s">
        <v>5264</v>
      </c>
      <c r="M109">
        <f t="shared" si="65"/>
        <v>0</v>
      </c>
      <c r="N109" t="str">
        <f t="shared" si="43"/>
        <v xml:space="preserve"> UC Foundation - Giving Opportunities</v>
      </c>
      <c r="P109" t="s">
        <v>5264</v>
      </c>
      <c r="Q109" t="str">
        <f t="shared" si="44"/>
        <v>513-556-6781</v>
      </c>
      <c r="S109" s="3">
        <f t="shared" si="35"/>
        <v>64</v>
      </c>
      <c r="T109" t="b">
        <f t="shared" si="45"/>
        <v>1</v>
      </c>
      <c r="V109" s="3">
        <f t="shared" si="46"/>
        <v>0</v>
      </c>
      <c r="W109" t="b">
        <f t="shared" si="36"/>
        <v>0</v>
      </c>
      <c r="Y109" t="str">
        <f t="shared" si="47"/>
        <v>UNIVHALL</v>
      </c>
      <c r="Z109" t="b">
        <f t="shared" si="37"/>
        <v>1</v>
      </c>
      <c r="AB109" t="b">
        <f t="shared" si="48"/>
        <v>1</v>
      </c>
      <c r="AD109" t="str">
        <f t="shared" si="49"/>
        <v>513-556-4300</v>
      </c>
      <c r="AE109" t="b">
        <f t="shared" si="38"/>
        <v>1</v>
      </c>
      <c r="AG109" t="str">
        <f t="shared" si="50"/>
        <v>http://www.uc.edu/foundation/giving/giving_opportunities.html</v>
      </c>
      <c r="AH109" t="b">
        <f t="shared" si="39"/>
        <v>1</v>
      </c>
      <c r="AJ109" t="str">
        <f t="shared" si="51"/>
        <v>ucfoundation@uc.edu</v>
      </c>
      <c r="AK109" t="b">
        <f t="shared" si="40"/>
        <v>1</v>
      </c>
      <c r="AM109" s="4" t="str">
        <f t="shared" si="62"/>
        <v>"name":"UC Foundation - Giving Opportunities"</v>
      </c>
      <c r="AN109" s="5" t="str">
        <f t="shared" si="52"/>
        <v>,"phone":"513-556-6781"</v>
      </c>
      <c r="AO109" s="5" t="str">
        <f t="shared" si="53"/>
        <v>,"location":{</v>
      </c>
      <c r="AP109" s="5" t="str">
        <f t="shared" si="54"/>
        <v>"ML":"64"</v>
      </c>
      <c r="AQ109" s="5" t="str">
        <f t="shared" si="41"/>
        <v/>
      </c>
      <c r="AR109" s="5" t="str">
        <f t="shared" si="55"/>
        <v>,"building":"UNIVHALL"</v>
      </c>
      <c r="AS109" s="5" t="str">
        <f t="shared" si="64"/>
        <v>}</v>
      </c>
      <c r="AT109" s="5" t="str">
        <f t="shared" si="56"/>
        <v>,"fax":"513-556-4300"</v>
      </c>
      <c r="AU109" s="5" t="str">
        <f t="shared" si="57"/>
        <v>,"website":"http://www.uc.edu/foundation/giving/giving_opportunities.html"</v>
      </c>
      <c r="AV109" s="10" t="str">
        <f t="shared" si="58"/>
        <v>,"email":"ucfoundation@uc.edu"</v>
      </c>
      <c r="AW109" s="6" t="str">
        <f t="shared" si="59"/>
        <v>{"name":"UC Foundation - Giving Opportunities","phone":"513-556-6781","location":{"ML":"64","building":"UNIVHALL"},"fax":"513-556-4300","website":"http://www.uc.edu/foundation/giving/giving_opportunities.html","email":"ucfoundation@uc.edu"}</v>
      </c>
      <c r="AX109" t="str">
        <f t="shared" si="60"/>
        <v>db.directory.insert({"name":"UC Foundation - Giving Opportunities","phone":"513-556-6781","location":{"ML":"64","building":"UNIVHALL"},"fax":"513-556-4300","website":"http://www.uc.edu/foundation/giving/giving_opportunities.html","email":"ucfoundation@uc.edu"})</v>
      </c>
      <c r="AY109">
        <f t="shared" si="63"/>
        <v>106</v>
      </c>
      <c r="AZ109" t="str">
        <f t="shared" si="61"/>
        <v>106 -  UC Foundation - Giving Opportunities</v>
      </c>
      <c r="BA109" t="str">
        <f t="shared" si="42"/>
        <v>{"name":"UC Foundation - Giving Opportunities","phone":"513-556-6781","location":{"ML":"64","building":"UNIVHALL"},"fax":"513-556-4300","website":"http://www.uc.edu/foundation/giving/giving_opportunities.html","email":"ucfoundation@uc.edu"},</v>
      </c>
    </row>
    <row r="110" spans="1:53" x14ac:dyDescent="0.25">
      <c r="A110" t="s">
        <v>537</v>
      </c>
      <c r="B110" t="s">
        <v>538</v>
      </c>
      <c r="C110" t="s">
        <v>67</v>
      </c>
      <c r="D110">
        <v>64</v>
      </c>
      <c r="F110" t="s">
        <v>68</v>
      </c>
      <c r="G110" t="s">
        <v>517</v>
      </c>
      <c r="H110" t="s">
        <v>539</v>
      </c>
      <c r="I110" t="s">
        <v>71</v>
      </c>
      <c r="K110" t="s">
        <v>5264</v>
      </c>
      <c r="M110">
        <f t="shared" si="65"/>
        <v>0</v>
      </c>
      <c r="N110" t="str">
        <f t="shared" si="43"/>
        <v xml:space="preserve"> UC Foundation - Herman Schneider Legacy Society</v>
      </c>
      <c r="P110" t="s">
        <v>5264</v>
      </c>
      <c r="Q110" t="str">
        <f t="shared" si="44"/>
        <v>513-556-6781</v>
      </c>
      <c r="S110" s="3">
        <f t="shared" si="35"/>
        <v>64</v>
      </c>
      <c r="T110" t="b">
        <f t="shared" si="45"/>
        <v>1</v>
      </c>
      <c r="V110" s="3">
        <f t="shared" si="46"/>
        <v>0</v>
      </c>
      <c r="W110" t="b">
        <f t="shared" si="36"/>
        <v>0</v>
      </c>
      <c r="Y110" t="str">
        <f t="shared" si="47"/>
        <v>UNIVHALL</v>
      </c>
      <c r="Z110" t="b">
        <f t="shared" si="37"/>
        <v>1</v>
      </c>
      <c r="AB110" t="b">
        <f t="shared" si="48"/>
        <v>1</v>
      </c>
      <c r="AD110" t="str">
        <f t="shared" si="49"/>
        <v>513-556-4399</v>
      </c>
      <c r="AE110" t="b">
        <f t="shared" si="38"/>
        <v>1</v>
      </c>
      <c r="AG110" t="str">
        <f t="shared" si="50"/>
        <v>http://www.uc.edu/foundation/donor_recognition/schneider_society.html</v>
      </c>
      <c r="AH110" t="b">
        <f t="shared" si="39"/>
        <v>1</v>
      </c>
      <c r="AJ110" t="str">
        <f t="shared" si="51"/>
        <v>ucfoundation@uc.edu</v>
      </c>
      <c r="AK110" t="b">
        <f t="shared" si="40"/>
        <v>1</v>
      </c>
      <c r="AM110" s="4" t="str">
        <f t="shared" si="62"/>
        <v>"name":"UC Foundation - Herman Schneider Legacy Society"</v>
      </c>
      <c r="AN110" s="5" t="str">
        <f t="shared" si="52"/>
        <v>,"phone":"513-556-6781"</v>
      </c>
      <c r="AO110" s="5" t="str">
        <f t="shared" si="53"/>
        <v>,"location":{</v>
      </c>
      <c r="AP110" s="5" t="str">
        <f t="shared" si="54"/>
        <v>"ML":"64"</v>
      </c>
      <c r="AQ110" s="5" t="str">
        <f t="shared" si="41"/>
        <v/>
      </c>
      <c r="AR110" s="5" t="str">
        <f t="shared" si="55"/>
        <v>,"building":"UNIVHALL"</v>
      </c>
      <c r="AS110" s="5" t="str">
        <f t="shared" si="64"/>
        <v>}</v>
      </c>
      <c r="AT110" s="5" t="str">
        <f t="shared" si="56"/>
        <v>,"fax":"513-556-4399"</v>
      </c>
      <c r="AU110" s="5" t="str">
        <f t="shared" si="57"/>
        <v>,"website":"http://www.uc.edu/foundation/donor_recognition/schneider_society.html"</v>
      </c>
      <c r="AV110" s="10" t="str">
        <f t="shared" si="58"/>
        <v>,"email":"ucfoundation@uc.edu"</v>
      </c>
      <c r="AW110" s="6" t="str">
        <f t="shared" si="59"/>
        <v>{"name":"UC Foundation - Herman Schneider Legacy Society","phone":"513-556-6781","location":{"ML":"64","building":"UNIVHALL"},"fax":"513-556-4399","website":"http://www.uc.edu/foundation/donor_recognition/schneider_society.html","email":"ucfoundation@uc.edu"}</v>
      </c>
      <c r="AX110" t="str">
        <f t="shared" si="60"/>
        <v>db.directory.insert({"name":"UC Foundation - Herman Schneider Legacy Society","phone":"513-556-6781","location":{"ML":"64","building":"UNIVHALL"},"fax":"513-556-4399","website":"http://www.uc.edu/foundation/donor_recognition/schneider_society.html","email":"ucfoundation@uc.edu"})</v>
      </c>
      <c r="AY110">
        <f t="shared" si="63"/>
        <v>107</v>
      </c>
      <c r="AZ110" t="str">
        <f t="shared" si="61"/>
        <v>107 -  UC Foundation - Herman Schneider Legacy Society</v>
      </c>
      <c r="BA110" t="str">
        <f t="shared" si="42"/>
        <v>{"name":"UC Foundation - Herman Schneider Legacy Society","phone":"513-556-6781","location":{"ML":"64","building":"UNIVHALL"},"fax":"513-556-4399","website":"http://www.uc.edu/foundation/donor_recognition/schneider_society.html","email":"ucfoundation@uc.edu"},</v>
      </c>
    </row>
    <row r="111" spans="1:53" x14ac:dyDescent="0.25">
      <c r="A111" t="s">
        <v>540</v>
      </c>
      <c r="B111" t="s">
        <v>541</v>
      </c>
      <c r="C111" t="s">
        <v>67</v>
      </c>
      <c r="D111">
        <v>64</v>
      </c>
      <c r="F111" t="s">
        <v>68</v>
      </c>
      <c r="G111" t="s">
        <v>69</v>
      </c>
      <c r="H111" t="s">
        <v>542</v>
      </c>
      <c r="I111" t="s">
        <v>71</v>
      </c>
      <c r="K111" t="s">
        <v>5264</v>
      </c>
      <c r="M111">
        <f t="shared" si="65"/>
        <v>0</v>
      </c>
      <c r="N111" t="str">
        <f t="shared" si="43"/>
        <v xml:space="preserve"> UC Foundation - Matching Gifts</v>
      </c>
      <c r="P111" t="s">
        <v>5264</v>
      </c>
      <c r="Q111" t="str">
        <f t="shared" si="44"/>
        <v>513-556-6781</v>
      </c>
      <c r="S111" s="3">
        <f t="shared" si="35"/>
        <v>64</v>
      </c>
      <c r="T111" t="b">
        <f t="shared" si="45"/>
        <v>1</v>
      </c>
      <c r="V111" s="3">
        <f t="shared" si="46"/>
        <v>0</v>
      </c>
      <c r="W111" t="b">
        <f t="shared" si="36"/>
        <v>0</v>
      </c>
      <c r="Y111" t="str">
        <f t="shared" si="47"/>
        <v>UNIVHALL</v>
      </c>
      <c r="Z111" t="b">
        <f t="shared" si="37"/>
        <v>1</v>
      </c>
      <c r="AB111" t="b">
        <f t="shared" si="48"/>
        <v>1</v>
      </c>
      <c r="AD111" t="str">
        <f t="shared" si="49"/>
        <v>513-556-4300</v>
      </c>
      <c r="AE111" t="b">
        <f t="shared" si="38"/>
        <v>1</v>
      </c>
      <c r="AG111" t="str">
        <f t="shared" si="50"/>
        <v>http://www.uc.edu/foundation/giving/matchinggifts.html</v>
      </c>
      <c r="AH111" t="b">
        <f t="shared" si="39"/>
        <v>1</v>
      </c>
      <c r="AJ111" t="str">
        <f t="shared" si="51"/>
        <v>ucfoundation@uc.edu</v>
      </c>
      <c r="AK111" t="b">
        <f t="shared" si="40"/>
        <v>1</v>
      </c>
      <c r="AM111" s="4" t="str">
        <f t="shared" si="62"/>
        <v>"name":"UC Foundation - Matching Gifts"</v>
      </c>
      <c r="AN111" s="5" t="str">
        <f t="shared" si="52"/>
        <v>,"phone":"513-556-6781"</v>
      </c>
      <c r="AO111" s="5" t="str">
        <f t="shared" si="53"/>
        <v>,"location":{</v>
      </c>
      <c r="AP111" s="5" t="str">
        <f t="shared" si="54"/>
        <v>"ML":"64"</v>
      </c>
      <c r="AQ111" s="5" t="str">
        <f t="shared" si="41"/>
        <v/>
      </c>
      <c r="AR111" s="5" t="str">
        <f t="shared" si="55"/>
        <v>,"building":"UNIVHALL"</v>
      </c>
      <c r="AS111" s="5" t="str">
        <f t="shared" si="64"/>
        <v>}</v>
      </c>
      <c r="AT111" s="5" t="str">
        <f t="shared" si="56"/>
        <v>,"fax":"513-556-4300"</v>
      </c>
      <c r="AU111" s="5" t="str">
        <f t="shared" si="57"/>
        <v>,"website":"http://www.uc.edu/foundation/giving/matchinggifts.html"</v>
      </c>
      <c r="AV111" s="10" t="str">
        <f t="shared" si="58"/>
        <v>,"email":"ucfoundation@uc.edu"</v>
      </c>
      <c r="AW111" s="6" t="str">
        <f t="shared" si="59"/>
        <v>{"name":"UC Foundation - Matching Gifts","phone":"513-556-6781","location":{"ML":"64","building":"UNIVHALL"},"fax":"513-556-4300","website":"http://www.uc.edu/foundation/giving/matchinggifts.html","email":"ucfoundation@uc.edu"}</v>
      </c>
      <c r="AX111" t="str">
        <f t="shared" si="60"/>
        <v>db.directory.insert({"name":"UC Foundation - Matching Gifts","phone":"513-556-6781","location":{"ML":"64","building":"UNIVHALL"},"fax":"513-556-4300","website":"http://www.uc.edu/foundation/giving/matchinggifts.html","email":"ucfoundation@uc.edu"})</v>
      </c>
      <c r="AY111">
        <f t="shared" si="63"/>
        <v>108</v>
      </c>
      <c r="AZ111" t="str">
        <f t="shared" si="61"/>
        <v>108 -  UC Foundation - Matching Gifts</v>
      </c>
      <c r="BA111" t="str">
        <f t="shared" si="42"/>
        <v>{"name":"UC Foundation - Matching Gifts","phone":"513-556-6781","location":{"ML":"64","building":"UNIVHALL"},"fax":"513-556-4300","website":"http://www.uc.edu/foundation/giving/matchinggifts.html","email":"ucfoundation@uc.edu"},</v>
      </c>
    </row>
    <row r="112" spans="1:53" x14ac:dyDescent="0.25">
      <c r="A112" t="s">
        <v>543</v>
      </c>
      <c r="B112" t="s">
        <v>544</v>
      </c>
      <c r="C112" t="s">
        <v>67</v>
      </c>
      <c r="D112">
        <v>64</v>
      </c>
      <c r="F112" t="s">
        <v>68</v>
      </c>
      <c r="G112" t="s">
        <v>517</v>
      </c>
      <c r="H112" t="s">
        <v>545</v>
      </c>
      <c r="I112" t="s">
        <v>71</v>
      </c>
      <c r="K112" t="s">
        <v>5264</v>
      </c>
      <c r="M112">
        <f t="shared" si="65"/>
        <v>0</v>
      </c>
      <c r="N112" t="str">
        <f t="shared" si="43"/>
        <v xml:space="preserve"> UC Foundation - Onyx &amp; Ruby Society</v>
      </c>
      <c r="P112" t="s">
        <v>5264</v>
      </c>
      <c r="Q112" t="str">
        <f t="shared" si="44"/>
        <v>513-556-6781</v>
      </c>
      <c r="S112" s="3">
        <f t="shared" si="35"/>
        <v>64</v>
      </c>
      <c r="T112" t="b">
        <f t="shared" si="45"/>
        <v>1</v>
      </c>
      <c r="V112" s="3">
        <f t="shared" si="46"/>
        <v>0</v>
      </c>
      <c r="W112" t="b">
        <f t="shared" si="36"/>
        <v>0</v>
      </c>
      <c r="Y112" t="str">
        <f t="shared" si="47"/>
        <v>UNIVHALL</v>
      </c>
      <c r="Z112" t="b">
        <f t="shared" si="37"/>
        <v>1</v>
      </c>
      <c r="AB112" t="b">
        <f t="shared" si="48"/>
        <v>1</v>
      </c>
      <c r="AD112" t="str">
        <f t="shared" si="49"/>
        <v>513-556-4399</v>
      </c>
      <c r="AE112" t="b">
        <f t="shared" si="38"/>
        <v>1</v>
      </c>
      <c r="AG112" t="str">
        <f t="shared" si="50"/>
        <v>http://www.uc.edu/foundation/donor_recognition/onyx_ruby_society.html</v>
      </c>
      <c r="AH112" t="b">
        <f t="shared" si="39"/>
        <v>1</v>
      </c>
      <c r="AJ112" t="str">
        <f t="shared" si="51"/>
        <v>ucfoundation@uc.edu</v>
      </c>
      <c r="AK112" t="b">
        <f t="shared" si="40"/>
        <v>1</v>
      </c>
      <c r="AM112" s="4" t="str">
        <f t="shared" si="62"/>
        <v>"name":"UC Foundation - Onyx &amp; Ruby Society"</v>
      </c>
      <c r="AN112" s="5" t="str">
        <f t="shared" si="52"/>
        <v>,"phone":"513-556-6781"</v>
      </c>
      <c r="AO112" s="5" t="str">
        <f t="shared" si="53"/>
        <v>,"location":{</v>
      </c>
      <c r="AP112" s="5" t="str">
        <f t="shared" si="54"/>
        <v>"ML":"64"</v>
      </c>
      <c r="AQ112" s="5" t="str">
        <f t="shared" si="41"/>
        <v/>
      </c>
      <c r="AR112" s="5" t="str">
        <f t="shared" si="55"/>
        <v>,"building":"UNIVHALL"</v>
      </c>
      <c r="AS112" s="5" t="str">
        <f t="shared" si="64"/>
        <v>}</v>
      </c>
      <c r="AT112" s="5" t="str">
        <f t="shared" si="56"/>
        <v>,"fax":"513-556-4399"</v>
      </c>
      <c r="AU112" s="5" t="str">
        <f t="shared" si="57"/>
        <v>,"website":"http://www.uc.edu/foundation/donor_recognition/onyx_ruby_society.html"</v>
      </c>
      <c r="AV112" s="10" t="str">
        <f t="shared" si="58"/>
        <v>,"email":"ucfoundation@uc.edu"</v>
      </c>
      <c r="AW112" s="6" t="str">
        <f t="shared" si="59"/>
        <v>{"name":"UC Foundation - Onyx &amp; Ruby Society","phone":"513-556-6781","location":{"ML":"64","building":"UNIVHALL"},"fax":"513-556-4399","website":"http://www.uc.edu/foundation/donor_recognition/onyx_ruby_society.html","email":"ucfoundation@uc.edu"}</v>
      </c>
      <c r="AX112" t="str">
        <f t="shared" si="60"/>
        <v>db.directory.insert({"name":"UC Foundation - Onyx &amp; Ruby Society","phone":"513-556-6781","location":{"ML":"64","building":"UNIVHALL"},"fax":"513-556-4399","website":"http://www.uc.edu/foundation/donor_recognition/onyx_ruby_society.html","email":"ucfoundation@uc.edu"})</v>
      </c>
      <c r="AY112">
        <f t="shared" si="63"/>
        <v>109</v>
      </c>
      <c r="AZ112" t="str">
        <f t="shared" si="61"/>
        <v>109 -  UC Foundation - Onyx &amp; Ruby Society</v>
      </c>
      <c r="BA112" t="str">
        <f t="shared" si="42"/>
        <v>{"name":"UC Foundation - Onyx &amp; Ruby Society","phone":"513-556-6781","location":{"ML":"64","building":"UNIVHALL"},"fax":"513-556-4399","website":"http://www.uc.edu/foundation/donor_recognition/onyx_ruby_society.html","email":"ucfoundation@uc.edu"},</v>
      </c>
    </row>
    <row r="113" spans="1:53" x14ac:dyDescent="0.25">
      <c r="A113" t="s">
        <v>546</v>
      </c>
      <c r="B113" t="s">
        <v>547</v>
      </c>
      <c r="C113" t="s">
        <v>67</v>
      </c>
      <c r="D113">
        <v>64</v>
      </c>
      <c r="F113" t="s">
        <v>68</v>
      </c>
      <c r="G113" t="s">
        <v>517</v>
      </c>
      <c r="H113" t="s">
        <v>548</v>
      </c>
      <c r="I113" t="s">
        <v>71</v>
      </c>
      <c r="K113" t="s">
        <v>5264</v>
      </c>
      <c r="M113">
        <f t="shared" si="65"/>
        <v>0</v>
      </c>
      <c r="N113" t="str">
        <f t="shared" si="43"/>
        <v xml:space="preserve"> UC Foundation - UC Loyalty Society</v>
      </c>
      <c r="P113" t="s">
        <v>5264</v>
      </c>
      <c r="Q113" t="str">
        <f t="shared" si="44"/>
        <v>513-556-6781</v>
      </c>
      <c r="S113" s="3">
        <f t="shared" si="35"/>
        <v>64</v>
      </c>
      <c r="T113" t="b">
        <f t="shared" si="45"/>
        <v>1</v>
      </c>
      <c r="V113" s="3">
        <f t="shared" si="46"/>
        <v>0</v>
      </c>
      <c r="W113" t="b">
        <f t="shared" si="36"/>
        <v>0</v>
      </c>
      <c r="Y113" t="str">
        <f t="shared" si="47"/>
        <v>UNIVHALL</v>
      </c>
      <c r="Z113" t="b">
        <f t="shared" si="37"/>
        <v>1</v>
      </c>
      <c r="AB113" t="b">
        <f t="shared" si="48"/>
        <v>1</v>
      </c>
      <c r="AD113" t="str">
        <f t="shared" si="49"/>
        <v>513-556-4399</v>
      </c>
      <c r="AE113" t="b">
        <f t="shared" si="38"/>
        <v>1</v>
      </c>
      <c r="AG113" t="str">
        <f t="shared" si="50"/>
        <v>http://www.uc.edu/foundation/donor_recognition/loyalty_society.html</v>
      </c>
      <c r="AH113" t="b">
        <f t="shared" si="39"/>
        <v>1</v>
      </c>
      <c r="AJ113" t="str">
        <f t="shared" si="51"/>
        <v>ucfoundation@uc.edu</v>
      </c>
      <c r="AK113" t="b">
        <f t="shared" si="40"/>
        <v>1</v>
      </c>
      <c r="AM113" s="4" t="str">
        <f t="shared" si="62"/>
        <v>"name":"UC Foundation - UC Loyalty Society"</v>
      </c>
      <c r="AN113" s="5" t="str">
        <f t="shared" si="52"/>
        <v>,"phone":"513-556-6781"</v>
      </c>
      <c r="AO113" s="5" t="str">
        <f t="shared" si="53"/>
        <v>,"location":{</v>
      </c>
      <c r="AP113" s="5" t="str">
        <f t="shared" si="54"/>
        <v>"ML":"64"</v>
      </c>
      <c r="AQ113" s="5" t="str">
        <f t="shared" si="41"/>
        <v/>
      </c>
      <c r="AR113" s="5" t="str">
        <f t="shared" si="55"/>
        <v>,"building":"UNIVHALL"</v>
      </c>
      <c r="AS113" s="5" t="str">
        <f t="shared" si="64"/>
        <v>}</v>
      </c>
      <c r="AT113" s="5" t="str">
        <f t="shared" si="56"/>
        <v>,"fax":"513-556-4399"</v>
      </c>
      <c r="AU113" s="5" t="str">
        <f t="shared" si="57"/>
        <v>,"website":"http://www.uc.edu/foundation/donor_recognition/loyalty_society.html"</v>
      </c>
      <c r="AV113" s="10" t="str">
        <f t="shared" si="58"/>
        <v>,"email":"ucfoundation@uc.edu"</v>
      </c>
      <c r="AW113" s="6" t="str">
        <f t="shared" si="59"/>
        <v>{"name":"UC Foundation - UC Loyalty Society","phone":"513-556-6781","location":{"ML":"64","building":"UNIVHALL"},"fax":"513-556-4399","website":"http://www.uc.edu/foundation/donor_recognition/loyalty_society.html","email":"ucfoundation@uc.edu"}</v>
      </c>
      <c r="AX113" t="str">
        <f t="shared" si="60"/>
        <v>db.directory.insert({"name":"UC Foundation - UC Loyalty Society","phone":"513-556-6781","location":{"ML":"64","building":"UNIVHALL"},"fax":"513-556-4399","website":"http://www.uc.edu/foundation/donor_recognition/loyalty_society.html","email":"ucfoundation@uc.edu"})</v>
      </c>
      <c r="AY113">
        <f t="shared" si="63"/>
        <v>110</v>
      </c>
      <c r="AZ113" t="str">
        <f t="shared" si="61"/>
        <v>110 -  UC Foundation - UC Loyalty Society</v>
      </c>
      <c r="BA113" t="str">
        <f t="shared" si="42"/>
        <v>{"name":"UC Foundation - UC Loyalty Society","phone":"513-556-6781","location":{"ML":"64","building":"UNIVHALL"},"fax":"513-556-4399","website":"http://www.uc.edu/foundation/donor_recognition/loyalty_society.html","email":"ucfoundation@uc.edu"},</v>
      </c>
    </row>
    <row r="114" spans="1:53" x14ac:dyDescent="0.25">
      <c r="A114" t="s">
        <v>549</v>
      </c>
      <c r="B114" t="s">
        <v>550</v>
      </c>
      <c r="C114" t="s">
        <v>67</v>
      </c>
      <c r="D114">
        <v>64</v>
      </c>
      <c r="F114" t="s">
        <v>68</v>
      </c>
      <c r="G114" t="s">
        <v>517</v>
      </c>
      <c r="H114" t="s">
        <v>551</v>
      </c>
      <c r="K114" t="s">
        <v>5264</v>
      </c>
      <c r="M114">
        <f t="shared" si="65"/>
        <v>0</v>
      </c>
      <c r="N114" t="str">
        <f t="shared" si="43"/>
        <v>UC Neuroscience Institute (UCNI)(UC Foundation)</v>
      </c>
      <c r="P114" t="s">
        <v>5264</v>
      </c>
      <c r="Q114" t="str">
        <f t="shared" si="44"/>
        <v>513-556-6781</v>
      </c>
      <c r="S114" s="3">
        <f t="shared" si="35"/>
        <v>64</v>
      </c>
      <c r="T114" t="b">
        <f t="shared" si="45"/>
        <v>1</v>
      </c>
      <c r="V114" s="3">
        <f t="shared" si="46"/>
        <v>0</v>
      </c>
      <c r="W114" t="b">
        <f t="shared" si="36"/>
        <v>0</v>
      </c>
      <c r="Y114" t="str">
        <f t="shared" si="47"/>
        <v>UNIVHALL</v>
      </c>
      <c r="Z114" t="b">
        <f t="shared" si="37"/>
        <v>1</v>
      </c>
      <c r="AB114" t="b">
        <f t="shared" si="48"/>
        <v>1</v>
      </c>
      <c r="AD114" t="str">
        <f t="shared" si="49"/>
        <v>513-556-4399</v>
      </c>
      <c r="AE114" t="b">
        <f t="shared" si="38"/>
        <v>1</v>
      </c>
      <c r="AG114" t="str">
        <f t="shared" si="50"/>
        <v>http://www.uc.edu/foundation/giving/giving_opportunities/campus_wide/neuroscience_institute.html</v>
      </c>
      <c r="AH114" t="b">
        <f t="shared" si="39"/>
        <v>1</v>
      </c>
      <c r="AJ114">
        <f t="shared" si="51"/>
        <v>0</v>
      </c>
      <c r="AK114" t="b">
        <f t="shared" si="40"/>
        <v>0</v>
      </c>
      <c r="AM114" s="4" t="str">
        <f t="shared" si="62"/>
        <v>"name":"UC Neuroscience Institute (UCNI)(UC Foundation)"</v>
      </c>
      <c r="AN114" s="5" t="str">
        <f t="shared" si="52"/>
        <v>,"phone":"513-556-6781"</v>
      </c>
      <c r="AO114" s="5" t="str">
        <f t="shared" si="53"/>
        <v>,"location":{</v>
      </c>
      <c r="AP114" s="5" t="str">
        <f t="shared" si="54"/>
        <v>"ML":"64"</v>
      </c>
      <c r="AQ114" s="5" t="str">
        <f t="shared" si="41"/>
        <v/>
      </c>
      <c r="AR114" s="5" t="str">
        <f t="shared" si="55"/>
        <v>,"building":"UNIVHALL"</v>
      </c>
      <c r="AS114" s="5" t="str">
        <f t="shared" si="64"/>
        <v>}</v>
      </c>
      <c r="AT114" s="5" t="str">
        <f t="shared" si="56"/>
        <v>,"fax":"513-556-4399"</v>
      </c>
      <c r="AU114" s="5" t="str">
        <f t="shared" si="57"/>
        <v>,"website":"http://www.uc.edu/foundation/giving/giving_opportunities/campus_wide/neuroscience_institute.html"</v>
      </c>
      <c r="AV114" s="10" t="str">
        <f t="shared" si="58"/>
        <v/>
      </c>
      <c r="AW114" s="6" t="str">
        <f t="shared" si="59"/>
        <v>{"name":"UC Neuroscience Institute (UCNI)(UC Foundation)","phone":"513-556-6781","location":{"ML":"64","building":"UNIVHALL"},"fax":"513-556-4399","website":"http://www.uc.edu/foundation/giving/giving_opportunities/campus_wide/neuroscience_institute.html"}</v>
      </c>
      <c r="AX114" t="str">
        <f t="shared" si="60"/>
        <v>db.directory.insert({"name":"UC Neuroscience Institute (UCNI)(UC Foundation)","phone":"513-556-6781","location":{"ML":"64","building":"UNIVHALL"},"fax":"513-556-4399","website":"http://www.uc.edu/foundation/giving/giving_opportunities/campus_wide/neuroscience_institute.html"})</v>
      </c>
      <c r="AY114">
        <f t="shared" si="63"/>
        <v>111</v>
      </c>
      <c r="AZ114" t="str">
        <f t="shared" si="61"/>
        <v>111 - UC Neuroscience Institute (UCNI)(UC Foundation)</v>
      </c>
      <c r="BA114" t="str">
        <f t="shared" si="42"/>
        <v>{"name":"UC Neuroscience Institute (UCNI)(UC Foundation)","phone":"513-556-6781","location":{"ML":"64","building":"UNIVHALL"},"fax":"513-556-4399","website":"http://www.uc.edu/foundation/giving/giving_opportunities/campus_wide/neuroscience_institute.html"},</v>
      </c>
    </row>
    <row r="115" spans="1:53" x14ac:dyDescent="0.25">
      <c r="A115" t="s">
        <v>552</v>
      </c>
      <c r="B115" t="s">
        <v>553</v>
      </c>
      <c r="C115" t="s">
        <v>554</v>
      </c>
      <c r="H115" t="s">
        <v>555</v>
      </c>
      <c r="K115" t="s">
        <v>5264</v>
      </c>
      <c r="M115">
        <f t="shared" si="65"/>
        <v>0</v>
      </c>
      <c r="N115" t="str">
        <f t="shared" si="43"/>
        <v>UC Health</v>
      </c>
      <c r="P115" t="s">
        <v>5264</v>
      </c>
      <c r="Q115" t="str">
        <f t="shared" si="44"/>
        <v>513-585-6000</v>
      </c>
      <c r="S115" s="3">
        <f t="shared" si="35"/>
        <v>0</v>
      </c>
      <c r="T115" t="b">
        <f t="shared" si="45"/>
        <v>0</v>
      </c>
      <c r="V115" s="3">
        <f t="shared" si="46"/>
        <v>0</v>
      </c>
      <c r="W115" t="b">
        <f t="shared" si="36"/>
        <v>0</v>
      </c>
      <c r="Y115">
        <f t="shared" si="47"/>
        <v>0</v>
      </c>
      <c r="Z115" t="b">
        <f t="shared" si="37"/>
        <v>0</v>
      </c>
      <c r="AB115" t="b">
        <f t="shared" si="48"/>
        <v>0</v>
      </c>
      <c r="AD115">
        <f t="shared" si="49"/>
        <v>0</v>
      </c>
      <c r="AE115" t="b">
        <f t="shared" si="38"/>
        <v>0</v>
      </c>
      <c r="AG115" t="str">
        <f t="shared" si="50"/>
        <v>http://www.uchealth.com/</v>
      </c>
      <c r="AH115" t="b">
        <f t="shared" si="39"/>
        <v>1</v>
      </c>
      <c r="AJ115">
        <f t="shared" si="51"/>
        <v>0</v>
      </c>
      <c r="AK115" t="b">
        <f t="shared" si="40"/>
        <v>0</v>
      </c>
      <c r="AM115" s="4" t="str">
        <f t="shared" si="62"/>
        <v>"name":"UC Health"</v>
      </c>
      <c r="AN115" s="5" t="str">
        <f t="shared" si="52"/>
        <v>,"phone":"513-585-6000"</v>
      </c>
      <c r="AO115" s="5" t="str">
        <f t="shared" si="53"/>
        <v/>
      </c>
      <c r="AP115" s="5" t="str">
        <f t="shared" si="54"/>
        <v/>
      </c>
      <c r="AQ115" s="5" t="str">
        <f t="shared" si="41"/>
        <v>"RM":"0"</v>
      </c>
      <c r="AR115" s="5" t="str">
        <f t="shared" si="55"/>
        <v/>
      </c>
      <c r="AS115" s="5" t="str">
        <f t="shared" si="64"/>
        <v/>
      </c>
      <c r="AT115" s="5" t="str">
        <f t="shared" si="56"/>
        <v/>
      </c>
      <c r="AU115" s="5" t="str">
        <f t="shared" si="57"/>
        <v>,"website":"http://www.uchealth.com/"</v>
      </c>
      <c r="AV115" s="10" t="str">
        <f t="shared" si="58"/>
        <v/>
      </c>
      <c r="AW115" s="6" t="str">
        <f t="shared" si="59"/>
        <v>{"name":"UC Health","phone":"513-585-6000""RM":"0","website":"http://www.uchealth.com/"}</v>
      </c>
      <c r="AX115" t="s">
        <v>5313</v>
      </c>
      <c r="AY115">
        <f t="shared" si="63"/>
        <v>112</v>
      </c>
      <c r="AZ115" t="str">
        <f t="shared" si="61"/>
        <v>112 - UC Health</v>
      </c>
      <c r="BA115" t="str">
        <f t="shared" si="42"/>
        <v>{"name":"UC Health","phone":"513-585-6000""RM":"0","website":"http://www.uchealth.com/"},</v>
      </c>
    </row>
    <row r="116" spans="1:53" x14ac:dyDescent="0.25">
      <c r="A116" t="s">
        <v>556</v>
      </c>
      <c r="B116" t="s">
        <v>557</v>
      </c>
      <c r="C116" t="s">
        <v>558</v>
      </c>
      <c r="D116">
        <v>658</v>
      </c>
      <c r="F116" t="s">
        <v>68</v>
      </c>
      <c r="H116" t="s">
        <v>559</v>
      </c>
      <c r="I116" t="s">
        <v>560</v>
      </c>
      <c r="K116" t="s">
        <v>5264</v>
      </c>
      <c r="M116">
        <f t="shared" si="65"/>
        <v>0</v>
      </c>
      <c r="N116" t="str">
        <f t="shared" si="43"/>
        <v>Office of Information Security (OIS)</v>
      </c>
      <c r="P116" t="s">
        <v>5264</v>
      </c>
      <c r="Q116" t="str">
        <f t="shared" si="44"/>
        <v>513-558-4732</v>
      </c>
      <c r="S116" s="3">
        <f t="shared" si="35"/>
        <v>658</v>
      </c>
      <c r="T116" t="b">
        <f t="shared" si="45"/>
        <v>1</v>
      </c>
      <c r="V116" s="3">
        <f t="shared" si="46"/>
        <v>0</v>
      </c>
      <c r="W116" t="b">
        <f t="shared" si="36"/>
        <v>0</v>
      </c>
      <c r="Y116" t="str">
        <f t="shared" si="47"/>
        <v>UNIVHALL</v>
      </c>
      <c r="Z116" t="b">
        <f t="shared" si="37"/>
        <v>1</v>
      </c>
      <c r="AB116" t="b">
        <f t="shared" si="48"/>
        <v>1</v>
      </c>
      <c r="AD116">
        <f t="shared" si="49"/>
        <v>0</v>
      </c>
      <c r="AE116" t="b">
        <f t="shared" si="38"/>
        <v>0</v>
      </c>
      <c r="AG116" t="str">
        <f t="shared" si="50"/>
        <v>http://www.uc.edu/infosec.html</v>
      </c>
      <c r="AH116" t="b">
        <f t="shared" si="39"/>
        <v>1</v>
      </c>
      <c r="AJ116" t="str">
        <f t="shared" si="51"/>
        <v>infosec@uc.edu</v>
      </c>
      <c r="AK116" t="b">
        <f t="shared" si="40"/>
        <v>1</v>
      </c>
      <c r="AM116" s="4" t="str">
        <f t="shared" si="62"/>
        <v>"name":"Office of Information Security (OIS)"</v>
      </c>
      <c r="AN116" s="5" t="str">
        <f t="shared" si="52"/>
        <v>,"phone":"513-558-4732"</v>
      </c>
      <c r="AO116" s="5" t="str">
        <f t="shared" si="53"/>
        <v>,"location":{</v>
      </c>
      <c r="AP116" s="5" t="str">
        <f t="shared" si="54"/>
        <v>"ML":"658"</v>
      </c>
      <c r="AQ116" s="5" t="str">
        <f t="shared" si="41"/>
        <v/>
      </c>
      <c r="AR116" s="5" t="str">
        <f t="shared" si="55"/>
        <v>,"building":"UNIVHALL"</v>
      </c>
      <c r="AS116" s="5" t="str">
        <f t="shared" si="64"/>
        <v>}</v>
      </c>
      <c r="AT116" s="5" t="str">
        <f t="shared" si="56"/>
        <v/>
      </c>
      <c r="AU116" s="5" t="str">
        <f t="shared" si="57"/>
        <v>,"website":"http://www.uc.edu/infosec.html"</v>
      </c>
      <c r="AV116" s="10" t="str">
        <f t="shared" si="58"/>
        <v>,"email":"infosec@uc.edu"</v>
      </c>
      <c r="AW116" s="6" t="str">
        <f t="shared" si="59"/>
        <v>{"name":"Office of Information Security (OIS)","phone":"513-558-4732","location":{"ML":"658","building":"UNIVHALL"},"website":"http://www.uc.edu/infosec.html","email":"infosec@uc.edu"}</v>
      </c>
      <c r="AX116" t="str">
        <f t="shared" si="60"/>
        <v>db.directory.insert({"name":"Office of Information Security (OIS)","phone":"513-558-4732","location":{"ML":"658","building":"UNIVHALL"},"website":"http://www.uc.edu/infosec.html","email":"infosec@uc.edu"})</v>
      </c>
      <c r="AY116">
        <f t="shared" si="63"/>
        <v>113</v>
      </c>
      <c r="AZ116" t="str">
        <f t="shared" si="61"/>
        <v>113 - Office of Information Security (OIS)</v>
      </c>
      <c r="BA116" t="str">
        <f t="shared" si="42"/>
        <v>{"name":"Office of Information Security (OIS)","phone":"513-558-4732","location":{"ML":"658","building":"UNIVHALL"},"website":"http://www.uc.edu/infosec.html","email":"infosec@uc.edu"},</v>
      </c>
    </row>
    <row r="117" spans="1:53" x14ac:dyDescent="0.25">
      <c r="A117" t="s">
        <v>561</v>
      </c>
      <c r="B117" t="s">
        <v>562</v>
      </c>
      <c r="C117" t="s">
        <v>563</v>
      </c>
      <c r="D117">
        <v>640</v>
      </c>
      <c r="E117">
        <v>3134</v>
      </c>
      <c r="F117" t="s">
        <v>498</v>
      </c>
      <c r="G117" t="s">
        <v>564</v>
      </c>
      <c r="H117" t="s">
        <v>565</v>
      </c>
      <c r="K117" t="s">
        <v>5264</v>
      </c>
      <c r="M117">
        <f t="shared" si="65"/>
        <v>0</v>
      </c>
      <c r="N117" t="str">
        <f t="shared" si="43"/>
        <v>UC International</v>
      </c>
      <c r="P117" t="s">
        <v>5264</v>
      </c>
      <c r="Q117" t="str">
        <f t="shared" si="44"/>
        <v>513-556-4278</v>
      </c>
      <c r="S117" s="3">
        <f t="shared" si="35"/>
        <v>640</v>
      </c>
      <c r="T117" t="b">
        <f t="shared" si="45"/>
        <v>1</v>
      </c>
      <c r="V117" s="3">
        <f t="shared" si="46"/>
        <v>3134</v>
      </c>
      <c r="W117" t="b">
        <f t="shared" si="36"/>
        <v>1</v>
      </c>
      <c r="Y117" t="str">
        <f t="shared" si="47"/>
        <v>EDWARDS1</v>
      </c>
      <c r="Z117" t="b">
        <f t="shared" si="37"/>
        <v>1</v>
      </c>
      <c r="AB117" t="b">
        <f t="shared" si="48"/>
        <v>1</v>
      </c>
      <c r="AD117" t="str">
        <f t="shared" si="49"/>
        <v>513-556-2990</v>
      </c>
      <c r="AE117" t="b">
        <f t="shared" si="38"/>
        <v>1</v>
      </c>
      <c r="AG117" t="str">
        <f t="shared" si="50"/>
        <v>http://www.uc.edu/international/</v>
      </c>
      <c r="AH117" t="b">
        <f t="shared" si="39"/>
        <v>1</v>
      </c>
      <c r="AJ117">
        <f t="shared" si="51"/>
        <v>0</v>
      </c>
      <c r="AK117" t="b">
        <f t="shared" si="40"/>
        <v>0</v>
      </c>
      <c r="AM117" s="4" t="str">
        <f t="shared" si="62"/>
        <v>"name":"UC International"</v>
      </c>
      <c r="AN117" s="5" t="str">
        <f t="shared" si="52"/>
        <v>,"phone":"513-556-4278"</v>
      </c>
      <c r="AO117" s="5" t="str">
        <f t="shared" si="53"/>
        <v>,"location":{</v>
      </c>
      <c r="AP117" s="5" t="str">
        <f t="shared" si="54"/>
        <v>"ML":"640"</v>
      </c>
      <c r="AQ117" s="5" t="str">
        <f t="shared" si="41"/>
        <v>,"RM":"3134"</v>
      </c>
      <c r="AR117" s="5" t="str">
        <f t="shared" si="55"/>
        <v>,"building":"EDWARDS1"</v>
      </c>
      <c r="AS117" s="5" t="str">
        <f t="shared" si="64"/>
        <v>}</v>
      </c>
      <c r="AT117" s="5" t="str">
        <f t="shared" si="56"/>
        <v>,"fax":"513-556-2990"</v>
      </c>
      <c r="AU117" s="5" t="str">
        <f t="shared" si="57"/>
        <v>,"website":"http://www.uc.edu/international/"</v>
      </c>
      <c r="AV117" s="10" t="str">
        <f t="shared" si="58"/>
        <v/>
      </c>
      <c r="AW117" s="6" t="str">
        <f t="shared" si="59"/>
        <v>{"name":"UC International","phone":"513-556-4278","location":{"ML":"640","RM":"3134","building":"EDWARDS1"},"fax":"513-556-2990","website":"http://www.uc.edu/international/"}</v>
      </c>
      <c r="AX117" t="str">
        <f t="shared" si="60"/>
        <v>db.directory.insert({"name":"UC International","phone":"513-556-4278","location":{"ML":"640","RM":"3134","building":"EDWARDS1"},"fax":"513-556-2990","website":"http://www.uc.edu/international/"})</v>
      </c>
      <c r="AY117">
        <f t="shared" si="63"/>
        <v>114</v>
      </c>
      <c r="AZ117" t="str">
        <f t="shared" si="61"/>
        <v>114 - UC International</v>
      </c>
      <c r="BA117" t="str">
        <f t="shared" si="42"/>
        <v>{"name":"UC International","phone":"513-556-4278","location":{"ML":"640","RM":"3134","building":"EDWARDS1"},"fax":"513-556-2990","website":"http://www.uc.edu/international/"},</v>
      </c>
    </row>
    <row r="118" spans="1:53" x14ac:dyDescent="0.25">
      <c r="A118" t="s">
        <v>566</v>
      </c>
      <c r="B118" t="s">
        <v>567</v>
      </c>
      <c r="C118" t="s">
        <v>568</v>
      </c>
      <c r="D118">
        <v>7</v>
      </c>
      <c r="E118" t="s">
        <v>569</v>
      </c>
      <c r="F118" t="s">
        <v>570</v>
      </c>
      <c r="H118" t="s">
        <v>571</v>
      </c>
      <c r="I118" t="s">
        <v>572</v>
      </c>
      <c r="K118" t="s">
        <v>5264</v>
      </c>
      <c r="M118">
        <f t="shared" si="65"/>
        <v>0</v>
      </c>
      <c r="N118" t="str">
        <f t="shared" si="43"/>
        <v>Fulbright Program (UC International)</v>
      </c>
      <c r="P118" t="s">
        <v>5264</v>
      </c>
      <c r="Q118" t="str">
        <f t="shared" si="44"/>
        <v>513-556-4741</v>
      </c>
      <c r="S118" s="3">
        <f t="shared" si="35"/>
        <v>7</v>
      </c>
      <c r="T118" t="b">
        <f t="shared" si="45"/>
        <v>1</v>
      </c>
      <c r="V118" s="3" t="str">
        <f t="shared" si="46"/>
        <v>702A</v>
      </c>
      <c r="W118" t="b">
        <f t="shared" si="36"/>
        <v>1</v>
      </c>
      <c r="Y118" t="str">
        <f t="shared" si="47"/>
        <v>SWIFT</v>
      </c>
      <c r="Z118" t="b">
        <f t="shared" si="37"/>
        <v>1</v>
      </c>
      <c r="AB118" t="b">
        <f t="shared" si="48"/>
        <v>1</v>
      </c>
      <c r="AD118">
        <f t="shared" si="49"/>
        <v>0</v>
      </c>
      <c r="AE118" t="b">
        <f t="shared" si="38"/>
        <v>0</v>
      </c>
      <c r="AG118" t="str">
        <f t="shared" si="50"/>
        <v>http://grad.uc.edu/student-life/awards/fulbright.html</v>
      </c>
      <c r="AH118" t="b">
        <f t="shared" si="39"/>
        <v>1</v>
      </c>
      <c r="AJ118" t="str">
        <f t="shared" si="51"/>
        <v>Pamela.Person@uc.edu</v>
      </c>
      <c r="AK118" t="b">
        <f t="shared" si="40"/>
        <v>1</v>
      </c>
      <c r="AM118" s="4" t="str">
        <f t="shared" si="62"/>
        <v>"name":"Fulbright Program (UC International)"</v>
      </c>
      <c r="AN118" s="5" t="str">
        <f t="shared" si="52"/>
        <v>,"phone":"513-556-4741"</v>
      </c>
      <c r="AO118" s="5" t="str">
        <f t="shared" si="53"/>
        <v>,"location":{</v>
      </c>
      <c r="AP118" s="5" t="str">
        <f t="shared" si="54"/>
        <v>"ML":"7"</v>
      </c>
      <c r="AQ118" s="5" t="str">
        <f t="shared" si="41"/>
        <v>,"RM":"702A"</v>
      </c>
      <c r="AR118" s="5" t="str">
        <f t="shared" si="55"/>
        <v>,"building":"SWIFT"</v>
      </c>
      <c r="AS118" s="5" t="str">
        <f t="shared" si="64"/>
        <v>}</v>
      </c>
      <c r="AT118" s="5" t="str">
        <f t="shared" si="56"/>
        <v/>
      </c>
      <c r="AU118" s="5" t="str">
        <f t="shared" si="57"/>
        <v>,"website":"http://grad.uc.edu/student-life/awards/fulbright.html"</v>
      </c>
      <c r="AV118" s="10" t="str">
        <f t="shared" si="58"/>
        <v>,"email":"Pamela.Person@uc.edu"</v>
      </c>
      <c r="AW118" s="6" t="str">
        <f t="shared" si="59"/>
        <v>{"name":"Fulbright Program (UC International)","phone":"513-556-4741","location":{"ML":"7","RM":"702A","building":"SWIFT"},"website":"http://grad.uc.edu/student-life/awards/fulbright.html","email":"Pamela.Person@uc.edu"}</v>
      </c>
      <c r="AX118" t="str">
        <f t="shared" si="60"/>
        <v>db.directory.insert({"name":"Fulbright Program (UC International)","phone":"513-556-4741","location":{"ML":"7","RM":"702A","building":"SWIFT"},"website":"http://grad.uc.edu/student-life/awards/fulbright.html","email":"Pamela.Person@uc.edu"})</v>
      </c>
      <c r="AY118">
        <f t="shared" si="63"/>
        <v>115</v>
      </c>
      <c r="AZ118" t="str">
        <f t="shared" si="61"/>
        <v>115 - Fulbright Program (UC International)</v>
      </c>
      <c r="BA118" t="str">
        <f t="shared" si="42"/>
        <v>{"name":"Fulbright Program (UC International)","phone":"513-556-4741","location":{"ML":"7","RM":"702A","building":"SWIFT"},"website":"http://grad.uc.edu/student-life/awards/fulbright.html","email":"Pamela.Person@uc.edu"},</v>
      </c>
    </row>
    <row r="119" spans="1:53" x14ac:dyDescent="0.25">
      <c r="A119" t="s">
        <v>573</v>
      </c>
      <c r="B119" t="s">
        <v>574</v>
      </c>
      <c r="C119" t="s">
        <v>355</v>
      </c>
      <c r="D119">
        <v>141</v>
      </c>
      <c r="E119">
        <v>3300</v>
      </c>
      <c r="F119" t="s">
        <v>85</v>
      </c>
      <c r="G119" t="s">
        <v>86</v>
      </c>
      <c r="H119" t="s">
        <v>575</v>
      </c>
      <c r="I119" t="s">
        <v>576</v>
      </c>
      <c r="K119" t="s">
        <v>5264</v>
      </c>
      <c r="M119">
        <f t="shared" si="65"/>
        <v>0</v>
      </c>
      <c r="N119" t="str">
        <f t="shared" si="43"/>
        <v>University of Cincinnati Magazine (University Communications)</v>
      </c>
      <c r="P119" t="s">
        <v>5264</v>
      </c>
      <c r="Q119" t="str">
        <f t="shared" si="44"/>
        <v>513-556-5224</v>
      </c>
      <c r="S119" s="3">
        <f t="shared" si="35"/>
        <v>141</v>
      </c>
      <c r="T119" t="b">
        <f t="shared" si="45"/>
        <v>1</v>
      </c>
      <c r="V119" s="3">
        <f t="shared" si="46"/>
        <v>3300</v>
      </c>
      <c r="W119" t="b">
        <f t="shared" si="36"/>
        <v>1</v>
      </c>
      <c r="Y119" t="str">
        <f t="shared" si="47"/>
        <v>EDWARDS2</v>
      </c>
      <c r="Z119" t="b">
        <f t="shared" si="37"/>
        <v>1</v>
      </c>
      <c r="AB119" t="b">
        <f t="shared" si="48"/>
        <v>1</v>
      </c>
      <c r="AD119" t="str">
        <f t="shared" si="49"/>
        <v>513-556-3237</v>
      </c>
      <c r="AE119" t="b">
        <f t="shared" si="38"/>
        <v>1</v>
      </c>
      <c r="AG119" t="str">
        <f t="shared" si="50"/>
        <v>http://magazine.uc.edu/</v>
      </c>
      <c r="AH119" t="b">
        <f t="shared" si="39"/>
        <v>1</v>
      </c>
      <c r="AJ119" t="str">
        <f t="shared" si="51"/>
        <v>magazine@uc.edu</v>
      </c>
      <c r="AK119" t="b">
        <f t="shared" si="40"/>
        <v>1</v>
      </c>
      <c r="AM119" s="4" t="str">
        <f t="shared" si="62"/>
        <v>"name":"University of Cincinnati Magazine (University Communications)"</v>
      </c>
      <c r="AN119" s="5" t="str">
        <f t="shared" si="52"/>
        <v>,"phone":"513-556-5224"</v>
      </c>
      <c r="AO119" s="5" t="str">
        <f t="shared" si="53"/>
        <v>,"location":{</v>
      </c>
      <c r="AP119" s="5" t="str">
        <f t="shared" si="54"/>
        <v>"ML":"141"</v>
      </c>
      <c r="AQ119" s="5" t="str">
        <f t="shared" si="41"/>
        <v>,"RM":"3300"</v>
      </c>
      <c r="AR119" s="5" t="str">
        <f t="shared" si="55"/>
        <v>,"building":"EDWARDS2"</v>
      </c>
      <c r="AS119" s="5" t="str">
        <f t="shared" si="64"/>
        <v>}</v>
      </c>
      <c r="AT119" s="5" t="str">
        <f t="shared" si="56"/>
        <v>,"fax":"513-556-3237"</v>
      </c>
      <c r="AU119" s="5" t="str">
        <f t="shared" si="57"/>
        <v>,"website":"http://magazine.uc.edu/"</v>
      </c>
      <c r="AV119" s="10" t="str">
        <f t="shared" si="58"/>
        <v>,"email":"magazine@uc.edu"</v>
      </c>
      <c r="AW119" s="6" t="str">
        <f t="shared" si="59"/>
        <v>{"name":"University of Cincinnati Magazine (University Communications)","phone":"513-556-5224","location":{"ML":"141","RM":"3300","building":"EDWARDS2"},"fax":"513-556-3237","website":"http://magazine.uc.edu/","email":"magazine@uc.edu"}</v>
      </c>
      <c r="AX119" t="str">
        <f t="shared" si="60"/>
        <v>db.directory.insert({"name":"University of Cincinnati Magazine (University Communications)","phone":"513-556-5224","location":{"ML":"141","RM":"3300","building":"EDWARDS2"},"fax":"513-556-3237","website":"http://magazine.uc.edu/","email":"magazine@uc.edu"})</v>
      </c>
      <c r="AY119">
        <f t="shared" si="63"/>
        <v>116</v>
      </c>
      <c r="AZ119" t="str">
        <f t="shared" si="61"/>
        <v>116 - University of Cincinnati Magazine (University Communications)</v>
      </c>
      <c r="BA119" t="str">
        <f t="shared" si="42"/>
        <v>{"name":"University of Cincinnati Magazine (University Communications)","phone":"513-556-5224","location":{"ML":"141","RM":"3300","building":"EDWARDS2"},"fax":"513-556-3237","website":"http://magazine.uc.edu/","email":"magazine@uc.edu"},</v>
      </c>
    </row>
    <row r="120" spans="1:53" x14ac:dyDescent="0.25">
      <c r="A120" t="s">
        <v>577</v>
      </c>
      <c r="B120" t="s">
        <v>578</v>
      </c>
      <c r="C120" t="s">
        <v>579</v>
      </c>
      <c r="F120" t="s">
        <v>244</v>
      </c>
      <c r="H120" t="s">
        <v>580</v>
      </c>
      <c r="K120" t="s">
        <v>5264</v>
      </c>
      <c r="M120">
        <f t="shared" si="65"/>
        <v>0</v>
      </c>
      <c r="N120" t="str">
        <f t="shared" si="43"/>
        <v>University of Cincinnati Medical Center</v>
      </c>
      <c r="P120" t="s">
        <v>5264</v>
      </c>
      <c r="Q120" t="str">
        <f t="shared" si="44"/>
        <v>513-584-1000</v>
      </c>
      <c r="S120" s="3">
        <f t="shared" si="35"/>
        <v>0</v>
      </c>
      <c r="T120" t="b">
        <f t="shared" si="45"/>
        <v>0</v>
      </c>
      <c r="V120" s="3">
        <f t="shared" si="46"/>
        <v>0</v>
      </c>
      <c r="W120" t="b">
        <f t="shared" si="36"/>
        <v>0</v>
      </c>
      <c r="Y120" t="str">
        <f t="shared" si="47"/>
        <v>UCMC</v>
      </c>
      <c r="Z120" t="b">
        <f t="shared" si="37"/>
        <v>1</v>
      </c>
      <c r="AB120" t="b">
        <f t="shared" si="48"/>
        <v>1</v>
      </c>
      <c r="AD120">
        <f t="shared" si="49"/>
        <v>0</v>
      </c>
      <c r="AE120" t="b">
        <f t="shared" si="38"/>
        <v>0</v>
      </c>
      <c r="AG120" t="str">
        <f t="shared" si="50"/>
        <v>http://uchealth.com/university-of-cincinnati-medical-center/</v>
      </c>
      <c r="AH120" t="b">
        <f t="shared" si="39"/>
        <v>1</v>
      </c>
      <c r="AJ120">
        <f t="shared" si="51"/>
        <v>0</v>
      </c>
      <c r="AK120" t="b">
        <f t="shared" si="40"/>
        <v>0</v>
      </c>
      <c r="AM120" s="4" t="str">
        <f t="shared" si="62"/>
        <v>"name":"University of Cincinnati Medical Center"</v>
      </c>
      <c r="AN120" s="5" t="str">
        <f t="shared" si="52"/>
        <v>,"phone":"513-584-1000"</v>
      </c>
      <c r="AO120" s="5" t="str">
        <f t="shared" si="53"/>
        <v>,"location":{</v>
      </c>
      <c r="AP120" s="5" t="str">
        <f t="shared" si="54"/>
        <v/>
      </c>
      <c r="AQ120" s="5" t="str">
        <f t="shared" si="41"/>
        <v>"RM":"0"</v>
      </c>
      <c r="AR120" s="5" t="str">
        <f t="shared" si="55"/>
        <v>,"building":"UCMC"</v>
      </c>
      <c r="AS120" s="5" t="str">
        <f t="shared" si="64"/>
        <v>}</v>
      </c>
      <c r="AT120" s="5" t="str">
        <f t="shared" si="56"/>
        <v/>
      </c>
      <c r="AU120" s="5" t="str">
        <f t="shared" si="57"/>
        <v>,"website":"http://uchealth.com/university-of-cincinnati-medical-center/"</v>
      </c>
      <c r="AV120" s="10" t="str">
        <f t="shared" si="58"/>
        <v/>
      </c>
      <c r="AW120" s="6" t="str">
        <f t="shared" si="59"/>
        <v>{"name":"University of Cincinnati Medical Center","phone":"513-584-1000","location":{"RM":"0","building":"UCMC"},"website":"http://uchealth.com/university-of-cincinnati-medical-center/"}</v>
      </c>
      <c r="AX120" t="s">
        <v>5314</v>
      </c>
      <c r="AY120">
        <f t="shared" si="63"/>
        <v>117</v>
      </c>
      <c r="AZ120" t="str">
        <f t="shared" si="61"/>
        <v>117 - University of Cincinnati Medical Center</v>
      </c>
      <c r="BA120" t="str">
        <f t="shared" si="42"/>
        <v>{"name":"University of Cincinnati Medical Center","phone":"513-584-1000","location":{"RM":"0","building":"UCMC"},"website":"http://uchealth.com/university-of-cincinnati-medical-center/"},</v>
      </c>
    </row>
    <row r="121" spans="1:53" x14ac:dyDescent="0.25">
      <c r="A121" t="s">
        <v>581</v>
      </c>
      <c r="B121" t="s">
        <v>582</v>
      </c>
      <c r="C121" t="s">
        <v>583</v>
      </c>
      <c r="D121">
        <v>141</v>
      </c>
      <c r="E121">
        <v>3300</v>
      </c>
      <c r="F121" t="s">
        <v>85</v>
      </c>
      <c r="G121" t="s">
        <v>86</v>
      </c>
      <c r="H121" t="s">
        <v>303</v>
      </c>
      <c r="I121" t="s">
        <v>584</v>
      </c>
      <c r="K121" t="s">
        <v>5264</v>
      </c>
      <c r="M121">
        <f t="shared" si="65"/>
        <v>0</v>
      </c>
      <c r="N121" t="str">
        <f t="shared" si="43"/>
        <v>Media Relations (University Relations)</v>
      </c>
      <c r="P121" t="s">
        <v>5264</v>
      </c>
      <c r="Q121" t="str">
        <f t="shared" si="44"/>
        <v>513-556-3001</v>
      </c>
      <c r="S121" s="3">
        <f t="shared" si="35"/>
        <v>141</v>
      </c>
      <c r="T121" t="b">
        <f t="shared" si="45"/>
        <v>1</v>
      </c>
      <c r="V121" s="3">
        <f t="shared" si="46"/>
        <v>3300</v>
      </c>
      <c r="W121" t="b">
        <f t="shared" si="36"/>
        <v>1</v>
      </c>
      <c r="Y121" t="str">
        <f t="shared" si="47"/>
        <v>EDWARDS2</v>
      </c>
      <c r="Z121" t="b">
        <f t="shared" si="37"/>
        <v>1</v>
      </c>
      <c r="AB121" t="b">
        <f t="shared" si="48"/>
        <v>1</v>
      </c>
      <c r="AD121" t="str">
        <f t="shared" si="49"/>
        <v>513-556-3237</v>
      </c>
      <c r="AE121" t="b">
        <f t="shared" si="38"/>
        <v>1</v>
      </c>
      <c r="AG121" t="str">
        <f t="shared" si="50"/>
        <v>http://www.uc.edu/ucomm.html</v>
      </c>
      <c r="AH121" t="b">
        <f t="shared" si="39"/>
        <v>1</v>
      </c>
      <c r="AJ121" t="str">
        <f t="shared" si="51"/>
        <v>M.B.Reilly@UC.edu</v>
      </c>
      <c r="AK121" t="b">
        <f t="shared" si="40"/>
        <v>1</v>
      </c>
      <c r="AM121" s="4" t="str">
        <f t="shared" si="62"/>
        <v>"name":"Media Relations (University Relations)"</v>
      </c>
      <c r="AN121" s="5" t="str">
        <f t="shared" si="52"/>
        <v>,"phone":"513-556-3001"</v>
      </c>
      <c r="AO121" s="5" t="str">
        <f t="shared" si="53"/>
        <v>,"location":{</v>
      </c>
      <c r="AP121" s="5" t="str">
        <f t="shared" si="54"/>
        <v>"ML":"141"</v>
      </c>
      <c r="AQ121" s="5" t="str">
        <f t="shared" si="41"/>
        <v>,"RM":"3300"</v>
      </c>
      <c r="AR121" s="5" t="str">
        <f t="shared" si="55"/>
        <v>,"building":"EDWARDS2"</v>
      </c>
      <c r="AS121" s="5" t="str">
        <f t="shared" si="64"/>
        <v>}</v>
      </c>
      <c r="AT121" s="5" t="str">
        <f t="shared" si="56"/>
        <v>,"fax":"513-556-3237"</v>
      </c>
      <c r="AU121" s="5" t="str">
        <f t="shared" si="57"/>
        <v>,"website":"http://www.uc.edu/ucomm.html"</v>
      </c>
      <c r="AV121" s="10" t="str">
        <f t="shared" si="58"/>
        <v>,"email":"M.B.Reilly@UC.edu"</v>
      </c>
      <c r="AW121" s="6" t="str">
        <f t="shared" si="59"/>
        <v>{"name":"Media Relations (University Relations)","phone":"513-556-3001","location":{"ML":"141","RM":"3300","building":"EDWARDS2"},"fax":"513-556-3237","website":"http://www.uc.edu/ucomm.html","email":"M.B.Reilly@UC.edu"}</v>
      </c>
      <c r="AX121" t="str">
        <f t="shared" si="60"/>
        <v>db.directory.insert({"name":"Media Relations (University Relations)","phone":"513-556-3001","location":{"ML":"141","RM":"3300","building":"EDWARDS2"},"fax":"513-556-3237","website":"http://www.uc.edu/ucomm.html","email":"M.B.Reilly@UC.edu"})</v>
      </c>
      <c r="AY121">
        <f t="shared" si="63"/>
        <v>118</v>
      </c>
      <c r="AZ121" t="str">
        <f t="shared" si="61"/>
        <v>118 - Media Relations (University Relations)</v>
      </c>
      <c r="BA121" t="str">
        <f t="shared" si="42"/>
        <v>{"name":"Media Relations (University Relations)","phone":"513-556-3001","location":{"ML":"141","RM":"3300","building":"EDWARDS2"},"fax":"513-556-3237","website":"http://www.uc.edu/ucomm.html","email":"M.B.Reilly@UC.edu"},</v>
      </c>
    </row>
    <row r="122" spans="1:53" x14ac:dyDescent="0.25">
      <c r="A122" t="s">
        <v>585</v>
      </c>
      <c r="B122" t="s">
        <v>586</v>
      </c>
      <c r="C122" t="s">
        <v>587</v>
      </c>
      <c r="D122">
        <v>567</v>
      </c>
      <c r="E122">
        <v>300</v>
      </c>
      <c r="F122" t="s">
        <v>68</v>
      </c>
      <c r="G122" t="s">
        <v>588</v>
      </c>
      <c r="H122" t="s">
        <v>589</v>
      </c>
      <c r="K122" t="s">
        <v>5264</v>
      </c>
      <c r="M122">
        <f t="shared" si="65"/>
        <v>0</v>
      </c>
      <c r="N122" t="str">
        <f t="shared" si="43"/>
        <v>UC Office of Research Integrity</v>
      </c>
      <c r="P122" t="s">
        <v>5264</v>
      </c>
      <c r="Q122" t="str">
        <f t="shared" si="44"/>
        <v>513-558-5034</v>
      </c>
      <c r="S122" s="3">
        <f t="shared" si="35"/>
        <v>567</v>
      </c>
      <c r="T122" t="b">
        <f t="shared" si="45"/>
        <v>1</v>
      </c>
      <c r="V122" s="3">
        <f t="shared" si="46"/>
        <v>300</v>
      </c>
      <c r="W122" t="b">
        <f t="shared" si="36"/>
        <v>1</v>
      </c>
      <c r="Y122" t="str">
        <f t="shared" si="47"/>
        <v>UNIVHALL</v>
      </c>
      <c r="Z122" t="b">
        <f t="shared" si="37"/>
        <v>1</v>
      </c>
      <c r="AB122" t="b">
        <f t="shared" si="48"/>
        <v>1</v>
      </c>
      <c r="AD122" t="str">
        <f t="shared" si="49"/>
        <v>513-558-4111</v>
      </c>
      <c r="AE122" t="b">
        <f t="shared" si="38"/>
        <v>1</v>
      </c>
      <c r="AG122" t="str">
        <f t="shared" si="50"/>
        <v>http://researchintegrity.uc.edu/</v>
      </c>
      <c r="AH122" t="b">
        <f t="shared" si="39"/>
        <v>1</v>
      </c>
      <c r="AJ122">
        <f t="shared" si="51"/>
        <v>0</v>
      </c>
      <c r="AK122" t="b">
        <f t="shared" si="40"/>
        <v>0</v>
      </c>
      <c r="AM122" s="4" t="str">
        <f t="shared" si="62"/>
        <v>"name":"UC Office of Research Integrity"</v>
      </c>
      <c r="AN122" s="5" t="str">
        <f t="shared" si="52"/>
        <v>,"phone":"513-558-5034"</v>
      </c>
      <c r="AO122" s="5" t="str">
        <f t="shared" si="53"/>
        <v>,"location":{</v>
      </c>
      <c r="AP122" s="5" t="str">
        <f t="shared" si="54"/>
        <v>"ML":"567"</v>
      </c>
      <c r="AQ122" s="5" t="str">
        <f t="shared" si="41"/>
        <v>,"RM":"300"</v>
      </c>
      <c r="AR122" s="5" t="str">
        <f t="shared" si="55"/>
        <v>,"building":"UNIVHALL"</v>
      </c>
      <c r="AS122" s="5" t="str">
        <f t="shared" si="64"/>
        <v>}</v>
      </c>
      <c r="AT122" s="5" t="str">
        <f t="shared" si="56"/>
        <v>,"fax":"513-558-4111"</v>
      </c>
      <c r="AU122" s="5" t="str">
        <f t="shared" si="57"/>
        <v>,"website":"http://researchintegrity.uc.edu/"</v>
      </c>
      <c r="AV122" s="10" t="str">
        <f t="shared" si="58"/>
        <v/>
      </c>
      <c r="AW122" s="6" t="str">
        <f t="shared" si="59"/>
        <v>{"name":"UC Office of Research Integrity","phone":"513-558-5034","location":{"ML":"567","RM":"300","building":"UNIVHALL"},"fax":"513-558-4111","website":"http://researchintegrity.uc.edu/"}</v>
      </c>
      <c r="AX122" t="str">
        <f t="shared" si="60"/>
        <v>db.directory.insert({"name":"UC Office of Research Integrity","phone":"513-558-5034","location":{"ML":"567","RM":"300","building":"UNIVHALL"},"fax":"513-558-4111","website":"http://researchintegrity.uc.edu/"})</v>
      </c>
      <c r="AY122">
        <f t="shared" si="63"/>
        <v>119</v>
      </c>
      <c r="AZ122" t="str">
        <f t="shared" si="61"/>
        <v>119 - UC Office of Research Integrity</v>
      </c>
      <c r="BA122" t="str">
        <f t="shared" si="42"/>
        <v>{"name":"UC Office of Research Integrity","phone":"513-558-5034","location":{"ML":"567","RM":"300","building":"UNIVHALL"},"fax":"513-558-4111","website":"http://researchintegrity.uc.edu/"},</v>
      </c>
    </row>
    <row r="123" spans="1:53" x14ac:dyDescent="0.25">
      <c r="A123" t="s">
        <v>590</v>
      </c>
      <c r="B123" t="s">
        <v>591</v>
      </c>
      <c r="C123" t="s">
        <v>592</v>
      </c>
      <c r="D123" t="s">
        <v>187</v>
      </c>
      <c r="E123">
        <v>215</v>
      </c>
      <c r="G123" t="s">
        <v>593</v>
      </c>
      <c r="H123" t="s">
        <v>594</v>
      </c>
      <c r="I123" t="s">
        <v>595</v>
      </c>
      <c r="K123" t="s">
        <v>5264</v>
      </c>
      <c r="L123" t="b">
        <v>1</v>
      </c>
      <c r="M123">
        <f t="shared" si="65"/>
        <v>1</v>
      </c>
      <c r="N123" t="str">
        <f t="shared" si="43"/>
        <v>Police  Non Emergency</v>
      </c>
      <c r="O123" t="str">
        <f t="shared" si="66"/>
        <v>Police  Non Emergency</v>
      </c>
      <c r="P123" t="s">
        <v>5264</v>
      </c>
      <c r="Q123" t="str">
        <f t="shared" si="44"/>
        <v>513-556-1111</v>
      </c>
      <c r="S123" s="3">
        <f t="shared" si="35"/>
        <v>215</v>
      </c>
      <c r="T123" t="b">
        <f t="shared" si="45"/>
        <v>1</v>
      </c>
      <c r="V123" s="3">
        <f t="shared" si="46"/>
        <v>0</v>
      </c>
      <c r="W123" t="b">
        <f t="shared" si="36"/>
        <v>0</v>
      </c>
      <c r="Y123" t="str">
        <f t="shared" si="47"/>
        <v>EDWARDS3</v>
      </c>
      <c r="Z123" t="b">
        <f t="shared" si="37"/>
        <v>1</v>
      </c>
      <c r="AB123" t="b">
        <f t="shared" si="48"/>
        <v>1</v>
      </c>
      <c r="AD123" t="str">
        <f t="shared" si="49"/>
        <v>513-556-4959</v>
      </c>
      <c r="AE123" t="b">
        <f t="shared" si="38"/>
        <v>1</v>
      </c>
      <c r="AG123" t="str">
        <f t="shared" si="50"/>
        <v>http://www.uc.edu/publicsafety/about/police.html</v>
      </c>
      <c r="AH123" t="b">
        <f t="shared" si="39"/>
        <v>1</v>
      </c>
      <c r="AJ123">
        <f t="shared" si="51"/>
        <v>0</v>
      </c>
      <c r="AK123" t="b">
        <f t="shared" si="40"/>
        <v>0</v>
      </c>
      <c r="AM123" s="4" t="str">
        <f t="shared" si="62"/>
        <v>"name":"Police Non Emergency"</v>
      </c>
      <c r="AN123" s="5" t="str">
        <f t="shared" si="52"/>
        <v>,"phone":"513-556-1111"</v>
      </c>
      <c r="AO123" s="5" t="str">
        <f t="shared" si="53"/>
        <v>,"location":{</v>
      </c>
      <c r="AP123" s="5" t="str">
        <f t="shared" si="54"/>
        <v>"ML":"215"</v>
      </c>
      <c r="AQ123" s="5" t="str">
        <f t="shared" si="41"/>
        <v/>
      </c>
      <c r="AR123" s="5" t="str">
        <f t="shared" si="55"/>
        <v>,"building":"EDWARDS3"</v>
      </c>
      <c r="AS123" s="5" t="str">
        <f t="shared" si="64"/>
        <v>}</v>
      </c>
      <c r="AT123" s="5" t="str">
        <f t="shared" si="56"/>
        <v>,"fax":"513-556-4959"</v>
      </c>
      <c r="AU123" s="5" t="str">
        <f t="shared" si="57"/>
        <v>,"website":"http://www.uc.edu/publicsafety/about/police.html"</v>
      </c>
      <c r="AV123" s="10" t="str">
        <f t="shared" si="58"/>
        <v/>
      </c>
      <c r="AW123" s="6" t="str">
        <f t="shared" si="59"/>
        <v>{"name":"Police Non Emergency","phone":"513-556-1111","location":{"ML":"215","building":"EDWARDS3"},"fax":"513-556-4959","website":"http://www.uc.edu/publicsafety/about/police.html"}</v>
      </c>
      <c r="AX123" t="str">
        <f t="shared" si="60"/>
        <v>db.directory.insert({"name":"Police Non Emergency","phone":"513-556-1111","location":{"ML":"215","building":"EDWARDS3"},"fax":"513-556-4959","website":"http://www.uc.edu/publicsafety/about/police.html"})</v>
      </c>
      <c r="AY123">
        <f t="shared" si="63"/>
        <v>120</v>
      </c>
      <c r="AZ123" t="str">
        <f t="shared" si="61"/>
        <v>120 - Police  Non Emergency</v>
      </c>
      <c r="BA123" t="str">
        <f t="shared" si="42"/>
        <v>{"name":"Police Non Emergency","phone":"513-556-1111","location":{"ML":"215","building":"EDWARDS3"},"fax":"513-556-4959","website":"http://www.uc.edu/publicsafety/about/police.html"},</v>
      </c>
    </row>
    <row r="124" spans="1:53" x14ac:dyDescent="0.25">
      <c r="A124" t="s">
        <v>596</v>
      </c>
      <c r="B124" t="s">
        <v>597</v>
      </c>
      <c r="C124" t="s">
        <v>598</v>
      </c>
      <c r="D124">
        <v>27</v>
      </c>
      <c r="E124" t="s">
        <v>599</v>
      </c>
      <c r="F124" t="s">
        <v>600</v>
      </c>
      <c r="G124" t="s">
        <v>601</v>
      </c>
      <c r="H124" t="s">
        <v>602</v>
      </c>
      <c r="I124" t="s">
        <v>603</v>
      </c>
      <c r="K124" t="s">
        <v>5264</v>
      </c>
      <c r="M124">
        <f t="shared" si="65"/>
        <v>0</v>
      </c>
      <c r="N124" t="str">
        <f t="shared" si="43"/>
        <v>Printing Services</v>
      </c>
      <c r="P124" t="s">
        <v>5264</v>
      </c>
      <c r="Q124" t="str">
        <f t="shared" si="44"/>
        <v>513-556-5043</v>
      </c>
      <c r="S124" s="3">
        <f t="shared" si="35"/>
        <v>27</v>
      </c>
      <c r="T124" t="b">
        <f t="shared" si="45"/>
        <v>1</v>
      </c>
      <c r="V124" s="3" t="str">
        <f t="shared" si="46"/>
        <v>B-101</v>
      </c>
      <c r="W124" t="b">
        <f t="shared" si="36"/>
        <v>1</v>
      </c>
      <c r="Y124" t="str">
        <f t="shared" si="47"/>
        <v>FISHWICK</v>
      </c>
      <c r="Z124" t="b">
        <f t="shared" si="37"/>
        <v>1</v>
      </c>
      <c r="AB124" t="b">
        <f t="shared" si="48"/>
        <v>1</v>
      </c>
      <c r="AD124" t="str">
        <f t="shared" si="49"/>
        <v>513-556-5472</v>
      </c>
      <c r="AE124" t="b">
        <f t="shared" si="38"/>
        <v>1</v>
      </c>
      <c r="AG124" t="str">
        <f t="shared" si="50"/>
        <v>http://www.healthnews.uc.edu/communications/printing/</v>
      </c>
      <c r="AH124" t="b">
        <f t="shared" si="39"/>
        <v>1</v>
      </c>
      <c r="AJ124" t="str">
        <f t="shared" si="51"/>
        <v>printing.services@uc.edu</v>
      </c>
      <c r="AK124" t="b">
        <f t="shared" si="40"/>
        <v>1</v>
      </c>
      <c r="AM124" s="4" t="str">
        <f t="shared" si="62"/>
        <v>"name":"Printing Services"</v>
      </c>
      <c r="AN124" s="5" t="str">
        <f t="shared" si="52"/>
        <v>,"phone":"513-556-5043"</v>
      </c>
      <c r="AO124" s="5" t="str">
        <f t="shared" si="53"/>
        <v>,"location":{</v>
      </c>
      <c r="AP124" s="5" t="str">
        <f t="shared" si="54"/>
        <v>"ML":"27"</v>
      </c>
      <c r="AQ124" s="5" t="str">
        <f t="shared" si="41"/>
        <v>,"RM":"B-101"</v>
      </c>
      <c r="AR124" s="5" t="str">
        <f t="shared" si="55"/>
        <v>,"building":"FISHWICK"</v>
      </c>
      <c r="AS124" s="5" t="str">
        <f t="shared" si="64"/>
        <v>}</v>
      </c>
      <c r="AT124" s="5" t="str">
        <f t="shared" si="56"/>
        <v>,"fax":"513-556-5472"</v>
      </c>
      <c r="AU124" s="5" t="str">
        <f t="shared" si="57"/>
        <v>,"website":"http://www.healthnews.uc.edu/communications/printing/"</v>
      </c>
      <c r="AV124" s="10" t="str">
        <f t="shared" si="58"/>
        <v>,"email":"printing.services@uc.edu"</v>
      </c>
      <c r="AW124" s="6" t="str">
        <f t="shared" si="59"/>
        <v>{"name":"Printing Services","phone":"513-556-5043","location":{"ML":"27","RM":"B-101","building":"FISHWICK"},"fax":"513-556-5472","website":"http://www.healthnews.uc.edu/communications/printing/","email":"printing.services@uc.edu"}</v>
      </c>
      <c r="AX124" t="str">
        <f t="shared" si="60"/>
        <v>db.directory.insert({"name":"Printing Services","phone":"513-556-5043","location":{"ML":"27","RM":"B-101","building":"FISHWICK"},"fax":"513-556-5472","website":"http://www.healthnews.uc.edu/communications/printing/","email":"printing.services@uc.edu"})</v>
      </c>
      <c r="AY124">
        <f t="shared" si="63"/>
        <v>121</v>
      </c>
      <c r="AZ124" t="str">
        <f t="shared" si="61"/>
        <v>121 - Printing Services</v>
      </c>
      <c r="BA124" t="str">
        <f t="shared" si="42"/>
        <v>{"name":"Printing Services","phone":"513-556-5043","location":{"ML":"27","RM":"B-101","building":"FISHWICK"},"fax":"513-556-5472","website":"http://www.healthnews.uc.edu/communications/printing/","email":"printing.services@uc.edu"},</v>
      </c>
    </row>
    <row r="125" spans="1:53" x14ac:dyDescent="0.25">
      <c r="A125" t="s">
        <v>604</v>
      </c>
      <c r="B125" t="s">
        <v>605</v>
      </c>
      <c r="C125" t="s">
        <v>606</v>
      </c>
      <c r="D125" t="s">
        <v>583</v>
      </c>
      <c r="E125">
        <v>141</v>
      </c>
      <c r="F125">
        <v>3300</v>
      </c>
      <c r="G125" t="s">
        <v>85</v>
      </c>
      <c r="H125" t="s">
        <v>86</v>
      </c>
      <c r="I125" t="s">
        <v>303</v>
      </c>
      <c r="K125" t="s">
        <v>5264</v>
      </c>
      <c r="L125" t="b">
        <v>1</v>
      </c>
      <c r="M125">
        <f t="shared" si="65"/>
        <v>1</v>
      </c>
      <c r="N125" t="str">
        <f t="shared" si="43"/>
        <v>Information Services  Public Relations (University)</v>
      </c>
      <c r="O125" t="str">
        <f t="shared" si="66"/>
        <v>Information Services  Public Relations (University)</v>
      </c>
      <c r="P125" t="s">
        <v>5264</v>
      </c>
      <c r="Q125" t="str">
        <f t="shared" si="44"/>
        <v>513-556-3001</v>
      </c>
      <c r="S125" s="3">
        <f t="shared" si="35"/>
        <v>141</v>
      </c>
      <c r="T125" t="b">
        <f t="shared" si="45"/>
        <v>1</v>
      </c>
      <c r="V125" s="3">
        <f t="shared" si="46"/>
        <v>3300</v>
      </c>
      <c r="W125" t="b">
        <f t="shared" si="36"/>
        <v>1</v>
      </c>
      <c r="Y125" t="str">
        <f t="shared" si="47"/>
        <v>EDWARDS2</v>
      </c>
      <c r="Z125" t="b">
        <f t="shared" si="37"/>
        <v>1</v>
      </c>
      <c r="AB125" t="b">
        <f t="shared" si="48"/>
        <v>1</v>
      </c>
      <c r="AD125" t="str">
        <f t="shared" si="49"/>
        <v>513-556-3237</v>
      </c>
      <c r="AE125" t="b">
        <f t="shared" si="38"/>
        <v>1</v>
      </c>
      <c r="AG125" t="str">
        <f t="shared" si="50"/>
        <v>http://www.uc.edu/ucomm.html</v>
      </c>
      <c r="AH125" t="b">
        <f t="shared" si="39"/>
        <v>1</v>
      </c>
      <c r="AJ125">
        <f t="shared" si="51"/>
        <v>0</v>
      </c>
      <c r="AK125" t="b">
        <f t="shared" si="40"/>
        <v>0</v>
      </c>
      <c r="AM125" s="4" t="str">
        <f t="shared" si="62"/>
        <v>"name":"Information Services Public Relations (University)"</v>
      </c>
      <c r="AN125" s="5" t="str">
        <f t="shared" si="52"/>
        <v>,"phone":"513-556-3001"</v>
      </c>
      <c r="AO125" s="5" t="str">
        <f t="shared" si="53"/>
        <v>,"location":{</v>
      </c>
      <c r="AP125" s="5" t="str">
        <f t="shared" si="54"/>
        <v>"ML":"141"</v>
      </c>
      <c r="AQ125" s="5" t="str">
        <f t="shared" si="41"/>
        <v>,"RM":"3300"</v>
      </c>
      <c r="AR125" s="5" t="str">
        <f t="shared" si="55"/>
        <v>,"building":"EDWARDS2"</v>
      </c>
      <c r="AS125" s="5" t="str">
        <f t="shared" si="64"/>
        <v>}</v>
      </c>
      <c r="AT125" s="5" t="str">
        <f t="shared" si="56"/>
        <v>,"fax":"513-556-3237"</v>
      </c>
      <c r="AU125" s="5" t="str">
        <f t="shared" si="57"/>
        <v>,"website":"http://www.uc.edu/ucomm.html"</v>
      </c>
      <c r="AV125" s="10" t="str">
        <f t="shared" si="58"/>
        <v/>
      </c>
      <c r="AW125" s="6" t="str">
        <f t="shared" si="59"/>
        <v>{"name":"Information Services Public Relations (University)","phone":"513-556-3001","location":{"ML":"141","RM":"3300","building":"EDWARDS2"},"fax":"513-556-3237","website":"http://www.uc.edu/ucomm.html"}</v>
      </c>
      <c r="AX125" t="str">
        <f t="shared" si="60"/>
        <v>db.directory.insert({"name":"Information Services Public Relations (University)","phone":"513-556-3001","location":{"ML":"141","RM":"3300","building":"EDWARDS2"},"fax":"513-556-3237","website":"http://www.uc.edu/ucomm.html"})</v>
      </c>
      <c r="AY125">
        <f t="shared" si="63"/>
        <v>122</v>
      </c>
      <c r="AZ125" t="str">
        <f t="shared" si="61"/>
        <v>122 - Information Services  Public Relations (University)</v>
      </c>
      <c r="BA125" t="str">
        <f t="shared" si="42"/>
        <v>{"name":"Information Services Public Relations (University)","phone":"513-556-3001","location":{"ML":"141","RM":"3300","building":"EDWARDS2"},"fax":"513-556-3237","website":"http://www.uc.edu/ucomm.html"},</v>
      </c>
    </row>
    <row r="126" spans="1:53" x14ac:dyDescent="0.25">
      <c r="A126" t="s">
        <v>607</v>
      </c>
      <c r="B126" t="s">
        <v>608</v>
      </c>
      <c r="C126" t="s">
        <v>306</v>
      </c>
      <c r="D126">
        <v>647</v>
      </c>
      <c r="E126">
        <v>5300</v>
      </c>
      <c r="F126" t="s">
        <v>62</v>
      </c>
      <c r="G126" t="s">
        <v>609</v>
      </c>
      <c r="H126" t="s">
        <v>610</v>
      </c>
      <c r="K126" t="s">
        <v>5264</v>
      </c>
      <c r="M126">
        <f t="shared" si="65"/>
        <v>0</v>
      </c>
      <c r="N126" t="str">
        <f t="shared" si="43"/>
        <v>UC Research Institute (UCRI)</v>
      </c>
      <c r="P126" t="s">
        <v>5264</v>
      </c>
      <c r="Q126" t="str">
        <f t="shared" si="44"/>
        <v>513-558-0026</v>
      </c>
      <c r="S126" s="3">
        <f t="shared" si="35"/>
        <v>647</v>
      </c>
      <c r="T126" t="b">
        <f t="shared" si="45"/>
        <v>1</v>
      </c>
      <c r="V126" s="3">
        <f t="shared" si="46"/>
        <v>5300</v>
      </c>
      <c r="W126" t="b">
        <f t="shared" si="36"/>
        <v>1</v>
      </c>
      <c r="Y126" t="str">
        <f t="shared" si="47"/>
        <v>STETSON</v>
      </c>
      <c r="Z126" t="b">
        <f t="shared" si="37"/>
        <v>1</v>
      </c>
      <c r="AB126" t="b">
        <f t="shared" si="48"/>
        <v>1</v>
      </c>
      <c r="AD126" t="str">
        <f t="shared" si="49"/>
        <v>513-558-5509</v>
      </c>
      <c r="AE126" t="b">
        <f t="shared" si="38"/>
        <v>1</v>
      </c>
      <c r="AG126" t="str">
        <f t="shared" si="50"/>
        <v>http://www.ucri.org</v>
      </c>
      <c r="AH126" t="b">
        <f t="shared" si="39"/>
        <v>1</v>
      </c>
      <c r="AJ126">
        <f t="shared" si="51"/>
        <v>0</v>
      </c>
      <c r="AK126" t="b">
        <f t="shared" si="40"/>
        <v>0</v>
      </c>
      <c r="AM126" s="4" t="str">
        <f t="shared" si="62"/>
        <v>"name":"UC Research Institute (UCRI)"</v>
      </c>
      <c r="AN126" s="5" t="str">
        <f t="shared" si="52"/>
        <v>,"phone":"513-558-0026"</v>
      </c>
      <c r="AO126" s="5" t="str">
        <f t="shared" si="53"/>
        <v>,"location":{</v>
      </c>
      <c r="AP126" s="5" t="str">
        <f t="shared" si="54"/>
        <v>"ML":"647"</v>
      </c>
      <c r="AQ126" s="5" t="str">
        <f t="shared" si="41"/>
        <v>,"RM":"5300"</v>
      </c>
      <c r="AR126" s="5" t="str">
        <f t="shared" si="55"/>
        <v>,"building":"STETSON"</v>
      </c>
      <c r="AS126" s="5" t="str">
        <f t="shared" si="64"/>
        <v>}</v>
      </c>
      <c r="AT126" s="5" t="str">
        <f t="shared" si="56"/>
        <v>,"fax":"513-558-5509"</v>
      </c>
      <c r="AU126" s="5" t="str">
        <f t="shared" si="57"/>
        <v>,"website":"http://www.ucri.org"</v>
      </c>
      <c r="AV126" s="10" t="str">
        <f t="shared" si="58"/>
        <v/>
      </c>
      <c r="AW126" s="6" t="str">
        <f t="shared" si="59"/>
        <v>{"name":"UC Research Institute (UCRI)","phone":"513-558-0026","location":{"ML":"647","RM":"5300","building":"STETSON"},"fax":"513-558-5509","website":"http://www.ucri.org"}</v>
      </c>
      <c r="AX126" t="str">
        <f t="shared" si="60"/>
        <v>db.directory.insert({"name":"UC Research Institute (UCRI)","phone":"513-558-0026","location":{"ML":"647","RM":"5300","building":"STETSON"},"fax":"513-558-5509","website":"http://www.ucri.org"})</v>
      </c>
      <c r="AY126">
        <f t="shared" si="63"/>
        <v>123</v>
      </c>
      <c r="AZ126" t="str">
        <f t="shared" si="61"/>
        <v>123 - UC Research Institute (UCRI)</v>
      </c>
      <c r="BA126" t="str">
        <f t="shared" si="42"/>
        <v>{"name":"UC Research Institute (UCRI)","phone":"513-558-0026","location":{"ML":"647","RM":"5300","building":"STETSON"},"fax":"513-558-5509","website":"http://www.ucri.org"},</v>
      </c>
    </row>
    <row r="127" spans="1:53" x14ac:dyDescent="0.25">
      <c r="A127" t="s">
        <v>611</v>
      </c>
      <c r="B127" t="s">
        <v>612</v>
      </c>
      <c r="C127" t="s">
        <v>613</v>
      </c>
      <c r="D127">
        <v>550</v>
      </c>
      <c r="E127" t="s">
        <v>614</v>
      </c>
      <c r="F127" t="s">
        <v>62</v>
      </c>
      <c r="G127" t="s">
        <v>615</v>
      </c>
      <c r="H127" t="s">
        <v>616</v>
      </c>
      <c r="K127" t="s">
        <v>5264</v>
      </c>
      <c r="M127">
        <f t="shared" si="65"/>
        <v>0</v>
      </c>
      <c r="N127" t="str">
        <f t="shared" si="43"/>
        <v>UC RESEARCH Magazine (AHC Public Relations)</v>
      </c>
      <c r="P127" t="s">
        <v>5264</v>
      </c>
      <c r="Q127" t="str">
        <f t="shared" si="44"/>
        <v>513-558-4519</v>
      </c>
      <c r="S127" s="3">
        <f t="shared" si="35"/>
        <v>550</v>
      </c>
      <c r="T127" t="b">
        <f t="shared" si="45"/>
        <v>1</v>
      </c>
      <c r="V127" s="3" t="str">
        <f t="shared" si="46"/>
        <v>SteD</v>
      </c>
      <c r="W127" t="b">
        <f t="shared" si="36"/>
        <v>1</v>
      </c>
      <c r="Y127" t="str">
        <f t="shared" si="47"/>
        <v>STETSON</v>
      </c>
      <c r="Z127" t="b">
        <f t="shared" si="37"/>
        <v>1</v>
      </c>
      <c r="AB127" t="b">
        <f t="shared" si="48"/>
        <v>1</v>
      </c>
      <c r="AD127" t="str">
        <f t="shared" si="49"/>
        <v>513-558-2910</v>
      </c>
      <c r="AE127" t="b">
        <f t="shared" si="38"/>
        <v>1</v>
      </c>
      <c r="AG127" t="str">
        <f t="shared" si="50"/>
        <v>uchealthnews@uc.edu</v>
      </c>
      <c r="AH127" t="b">
        <f t="shared" si="39"/>
        <v>1</v>
      </c>
      <c r="AJ127">
        <f t="shared" si="51"/>
        <v>0</v>
      </c>
      <c r="AK127" t="b">
        <f t="shared" si="40"/>
        <v>0</v>
      </c>
      <c r="AM127" s="4" t="str">
        <f t="shared" si="62"/>
        <v>"name":"UC RESEARCH Magazine (AHC Public Relations)"</v>
      </c>
      <c r="AN127" s="5" t="str">
        <f t="shared" si="52"/>
        <v>,"phone":"513-558-4519"</v>
      </c>
      <c r="AO127" s="5" t="str">
        <f t="shared" si="53"/>
        <v>,"location":{</v>
      </c>
      <c r="AP127" s="5" t="str">
        <f t="shared" si="54"/>
        <v>"ML":"550"</v>
      </c>
      <c r="AQ127" s="5" t="str">
        <f t="shared" si="41"/>
        <v>,"RM":"SteD"</v>
      </c>
      <c r="AR127" s="5" t="str">
        <f t="shared" si="55"/>
        <v>,"building":"STETSON"</v>
      </c>
      <c r="AS127" s="5" t="str">
        <f t="shared" si="64"/>
        <v>}</v>
      </c>
      <c r="AT127" s="5" t="str">
        <f t="shared" si="56"/>
        <v>,"fax":"513-558-2910"</v>
      </c>
      <c r="AU127" s="5" t="str">
        <f t="shared" si="57"/>
        <v>,"website":"uchealthnews@uc.edu"</v>
      </c>
      <c r="AV127" s="10" t="str">
        <f t="shared" si="58"/>
        <v/>
      </c>
      <c r="AW127" s="6" t="str">
        <f t="shared" si="59"/>
        <v>{"name":"UC RESEARCH Magazine (AHC Public Relations)","phone":"513-558-4519","location":{"ML":"550","RM":"SteD","building":"STETSON"},"fax":"513-558-2910","website":"uchealthnews@uc.edu"}</v>
      </c>
      <c r="AX127" t="str">
        <f t="shared" si="60"/>
        <v>db.directory.insert({"name":"UC RESEARCH Magazine (AHC Public Relations)","phone":"513-558-4519","location":{"ML":"550","RM":"SteD","building":"STETSON"},"fax":"513-558-2910","website":"uchealthnews@uc.edu"})</v>
      </c>
      <c r="AY127">
        <f t="shared" si="63"/>
        <v>124</v>
      </c>
      <c r="AZ127" t="str">
        <f t="shared" si="61"/>
        <v>124 - UC RESEARCH Magazine (AHC Public Relations)</v>
      </c>
      <c r="BA127" t="str">
        <f t="shared" si="42"/>
        <v>{"name":"UC RESEARCH Magazine (AHC Public Relations)","phone":"513-558-4519","location":{"ML":"550","RM":"SteD","building":"STETSON"},"fax":"513-558-2910","website":"uchealthnews@uc.edu"},</v>
      </c>
    </row>
    <row r="128" spans="1:53" x14ac:dyDescent="0.25">
      <c r="A128" t="s">
        <v>617</v>
      </c>
      <c r="B128" t="s">
        <v>618</v>
      </c>
      <c r="C128" t="s">
        <v>619</v>
      </c>
      <c r="D128" t="s">
        <v>620</v>
      </c>
      <c r="E128">
        <v>3</v>
      </c>
      <c r="F128">
        <v>2147</v>
      </c>
      <c r="G128" t="s">
        <v>329</v>
      </c>
      <c r="H128" t="s">
        <v>330</v>
      </c>
      <c r="I128" t="s">
        <v>621</v>
      </c>
      <c r="K128" t="s">
        <v>5264</v>
      </c>
      <c r="L128" t="b">
        <v>1</v>
      </c>
      <c r="M128">
        <f t="shared" si="65"/>
        <v>1</v>
      </c>
      <c r="N128" t="str">
        <f t="shared" si="43"/>
        <v>BearCast Radio  Request Line (Studio)</v>
      </c>
      <c r="O128" t="str">
        <f t="shared" si="66"/>
        <v>BearCast Radio  Request Line (Studio)</v>
      </c>
      <c r="P128" t="s">
        <v>5264</v>
      </c>
      <c r="Q128" t="str">
        <f t="shared" si="44"/>
        <v>513-556-4529</v>
      </c>
      <c r="S128" s="3">
        <f t="shared" si="35"/>
        <v>3</v>
      </c>
      <c r="T128" t="b">
        <f t="shared" si="45"/>
        <v>1</v>
      </c>
      <c r="V128" s="3">
        <f t="shared" si="46"/>
        <v>2147</v>
      </c>
      <c r="W128" t="b">
        <f t="shared" si="36"/>
        <v>1</v>
      </c>
      <c r="Y128" t="str">
        <f t="shared" si="47"/>
        <v>EMERY</v>
      </c>
      <c r="Z128" t="b">
        <f t="shared" si="37"/>
        <v>1</v>
      </c>
      <c r="AB128" t="b">
        <f t="shared" si="48"/>
        <v>1</v>
      </c>
      <c r="AD128" t="str">
        <f t="shared" si="49"/>
        <v>513-556-0202</v>
      </c>
      <c r="AE128" t="b">
        <f t="shared" si="38"/>
        <v>1</v>
      </c>
      <c r="AG128" t="str">
        <f t="shared" si="50"/>
        <v>http://www.bearcastmedia.com/</v>
      </c>
      <c r="AH128" t="b">
        <f t="shared" si="39"/>
        <v>1</v>
      </c>
      <c r="AJ128">
        <f t="shared" si="51"/>
        <v>0</v>
      </c>
      <c r="AK128" t="b">
        <f t="shared" si="40"/>
        <v>0</v>
      </c>
      <c r="AM128" s="4" t="str">
        <f t="shared" si="62"/>
        <v>"name":"BearCast Radio Request Line (Studio)"</v>
      </c>
      <c r="AN128" s="5" t="str">
        <f t="shared" si="52"/>
        <v>,"phone":"513-556-4529"</v>
      </c>
      <c r="AO128" s="5" t="str">
        <f t="shared" si="53"/>
        <v>,"location":{</v>
      </c>
      <c r="AP128" s="5" t="str">
        <f t="shared" si="54"/>
        <v>"ML":"3"</v>
      </c>
      <c r="AQ128" s="5" t="str">
        <f t="shared" si="41"/>
        <v>,"RM":"2147"</v>
      </c>
      <c r="AR128" s="5" t="str">
        <f t="shared" si="55"/>
        <v>,"building":"EMERY"</v>
      </c>
      <c r="AS128" s="5" t="str">
        <f t="shared" si="64"/>
        <v>}</v>
      </c>
      <c r="AT128" s="5" t="str">
        <f t="shared" si="56"/>
        <v>,"fax":"513-556-0202"</v>
      </c>
      <c r="AU128" s="5" t="str">
        <f t="shared" si="57"/>
        <v>,"website":"http://www.bearcastmedia.com/"</v>
      </c>
      <c r="AV128" s="10" t="str">
        <f t="shared" si="58"/>
        <v/>
      </c>
      <c r="AW128" s="6" t="str">
        <f t="shared" si="59"/>
        <v>{"name":"BearCast Radio Request Line (Studio)","phone":"513-556-4529","location":{"ML":"3","RM":"2147","building":"EMERY"},"fax":"513-556-0202","website":"http://www.bearcastmedia.com/"}</v>
      </c>
      <c r="AX128" t="str">
        <f t="shared" si="60"/>
        <v>db.directory.insert({"name":"BearCast Radio Request Line (Studio)","phone":"513-556-4529","location":{"ML":"3","RM":"2147","building":"EMERY"},"fax":"513-556-0202","website":"http://www.bearcastmedia.com/"})</v>
      </c>
      <c r="AY128">
        <f t="shared" si="63"/>
        <v>125</v>
      </c>
      <c r="AZ128" t="str">
        <f t="shared" si="61"/>
        <v>125 - BearCast Radio  Request Line (Studio)</v>
      </c>
      <c r="BA128" t="str">
        <f t="shared" si="42"/>
        <v>{"name":"BearCast Radio Request Line (Studio)","phone":"513-556-4529","location":{"ML":"3","RM":"2147","building":"EMERY"},"fax":"513-556-0202","website":"http://www.bearcastmedia.com/"},</v>
      </c>
    </row>
    <row r="129" spans="1:53" x14ac:dyDescent="0.25">
      <c r="A129" t="s">
        <v>622</v>
      </c>
      <c r="B129" t="s">
        <v>623</v>
      </c>
      <c r="C129" t="s">
        <v>355</v>
      </c>
      <c r="D129">
        <v>141</v>
      </c>
      <c r="E129">
        <v>3300</v>
      </c>
      <c r="F129" t="s">
        <v>85</v>
      </c>
      <c r="G129" t="s">
        <v>86</v>
      </c>
      <c r="H129" t="s">
        <v>624</v>
      </c>
      <c r="I129" t="s">
        <v>625</v>
      </c>
      <c r="K129" t="s">
        <v>5264</v>
      </c>
      <c r="M129">
        <f t="shared" si="65"/>
        <v>0</v>
      </c>
      <c r="N129" t="str">
        <f t="shared" si="43"/>
        <v xml:space="preserve"> UC (University Communications) - Stylebook</v>
      </c>
      <c r="P129" t="s">
        <v>5264</v>
      </c>
      <c r="Q129" t="str">
        <f t="shared" si="44"/>
        <v>513-556-5224</v>
      </c>
      <c r="S129" s="3">
        <f t="shared" si="35"/>
        <v>141</v>
      </c>
      <c r="T129" t="b">
        <f t="shared" si="45"/>
        <v>1</v>
      </c>
      <c r="V129" s="3">
        <f t="shared" si="46"/>
        <v>3300</v>
      </c>
      <c r="W129" t="b">
        <f t="shared" si="36"/>
        <v>1</v>
      </c>
      <c r="Y129" t="str">
        <f t="shared" si="47"/>
        <v>EDWARDS2</v>
      </c>
      <c r="Z129" t="b">
        <f t="shared" si="37"/>
        <v>1</v>
      </c>
      <c r="AB129" t="b">
        <f t="shared" si="48"/>
        <v>1</v>
      </c>
      <c r="AD129" t="str">
        <f t="shared" si="49"/>
        <v>513-556-3237</v>
      </c>
      <c r="AE129" t="b">
        <f t="shared" si="38"/>
        <v>1</v>
      </c>
      <c r="AG129" t="str">
        <f t="shared" si="50"/>
        <v>http://www.uc.edu/ucomm/resources/stylebook.html</v>
      </c>
      <c r="AH129" t="b">
        <f t="shared" si="39"/>
        <v>1</v>
      </c>
      <c r="AJ129" t="str">
        <f t="shared" si="51"/>
        <v>John.Bach@UC.edu</v>
      </c>
      <c r="AK129" t="b">
        <f t="shared" si="40"/>
        <v>1</v>
      </c>
      <c r="AM129" s="4" t="str">
        <f t="shared" si="62"/>
        <v>"name":"UC (University Communications) - Stylebook"</v>
      </c>
      <c r="AN129" s="5" t="str">
        <f t="shared" si="52"/>
        <v>,"phone":"513-556-5224"</v>
      </c>
      <c r="AO129" s="5" t="str">
        <f t="shared" si="53"/>
        <v>,"location":{</v>
      </c>
      <c r="AP129" s="5" t="str">
        <f t="shared" si="54"/>
        <v>"ML":"141"</v>
      </c>
      <c r="AQ129" s="5" t="str">
        <f t="shared" si="41"/>
        <v>,"RM":"3300"</v>
      </c>
      <c r="AR129" s="5" t="str">
        <f t="shared" si="55"/>
        <v>,"building":"EDWARDS2"</v>
      </c>
      <c r="AS129" s="5" t="str">
        <f t="shared" si="64"/>
        <v>}</v>
      </c>
      <c r="AT129" s="5" t="str">
        <f t="shared" si="56"/>
        <v>,"fax":"513-556-3237"</v>
      </c>
      <c r="AU129" s="5" t="str">
        <f t="shared" si="57"/>
        <v>,"website":"http://www.uc.edu/ucomm/resources/stylebook.html"</v>
      </c>
      <c r="AV129" s="10" t="str">
        <f t="shared" si="58"/>
        <v>,"email":"John.Bach@UC.edu"</v>
      </c>
      <c r="AW129" s="6" t="str">
        <f t="shared" si="59"/>
        <v>{"name":"UC (University Communications) - Stylebook","phone":"513-556-5224","location":{"ML":"141","RM":"3300","building":"EDWARDS2"},"fax":"513-556-3237","website":"http://www.uc.edu/ucomm/resources/stylebook.html","email":"John.Bach@UC.edu"}</v>
      </c>
      <c r="AX129" t="str">
        <f t="shared" si="60"/>
        <v>db.directory.insert({"name":"UC (University Communications) - Stylebook","phone":"513-556-5224","location":{"ML":"141","RM":"3300","building":"EDWARDS2"},"fax":"513-556-3237","website":"http://www.uc.edu/ucomm/resources/stylebook.html","email":"John.Bach@UC.edu"})</v>
      </c>
      <c r="AY129">
        <f t="shared" si="63"/>
        <v>126</v>
      </c>
      <c r="AZ129" t="str">
        <f t="shared" si="61"/>
        <v>126 -  UC (University Communications) - Stylebook</v>
      </c>
      <c r="BA129" t="str">
        <f t="shared" si="42"/>
        <v>{"name":"UC (University Communications) - Stylebook","phone":"513-556-5224","location":{"ML":"141","RM":"3300","building":"EDWARDS2"},"fax":"513-556-3237","website":"http://www.uc.edu/ucomm/resources/stylebook.html","email":"John.Bach@UC.edu"},</v>
      </c>
    </row>
    <row r="130" spans="1:53" x14ac:dyDescent="0.25">
      <c r="A130" t="s">
        <v>626</v>
      </c>
      <c r="B130" t="s">
        <v>627</v>
      </c>
      <c r="C130" t="s">
        <v>493</v>
      </c>
      <c r="D130">
        <v>658</v>
      </c>
      <c r="E130" t="s">
        <v>99</v>
      </c>
      <c r="F130" t="s">
        <v>68</v>
      </c>
      <c r="G130" t="s">
        <v>628</v>
      </c>
      <c r="H130" t="s">
        <v>629</v>
      </c>
      <c r="I130" t="s">
        <v>630</v>
      </c>
      <c r="K130" t="s">
        <v>5264</v>
      </c>
      <c r="M130">
        <f t="shared" si="65"/>
        <v>0</v>
      </c>
      <c r="N130" t="str">
        <f t="shared" si="43"/>
        <v>Help Desk (UCIT)</v>
      </c>
      <c r="P130" t="s">
        <v>5264</v>
      </c>
      <c r="Q130" t="str">
        <f t="shared" si="44"/>
        <v>513-556-4357</v>
      </c>
      <c r="S130" s="3">
        <f t="shared" si="35"/>
        <v>658</v>
      </c>
      <c r="T130" t="b">
        <f t="shared" si="45"/>
        <v>1</v>
      </c>
      <c r="V130" s="3" t="str">
        <f t="shared" si="46"/>
        <v>4thFl</v>
      </c>
      <c r="W130" t="b">
        <f t="shared" si="36"/>
        <v>1</v>
      </c>
      <c r="Y130" t="str">
        <f t="shared" si="47"/>
        <v>UNIVHALL</v>
      </c>
      <c r="Z130" t="b">
        <f t="shared" si="37"/>
        <v>1</v>
      </c>
      <c r="AB130" t="b">
        <f t="shared" si="48"/>
        <v>1</v>
      </c>
      <c r="AD130" t="str">
        <f t="shared" si="49"/>
        <v>513-556-1006</v>
      </c>
      <c r="AE130" t="b">
        <f t="shared" si="38"/>
        <v>1</v>
      </c>
      <c r="AG130" t="str">
        <f t="shared" si="50"/>
        <v>http://www.uc.edu/ucit/helpdesk/</v>
      </c>
      <c r="AH130" t="b">
        <f t="shared" si="39"/>
        <v>1</v>
      </c>
      <c r="AJ130" t="str">
        <f t="shared" si="51"/>
        <v>HelpDesk@uc.edu</v>
      </c>
      <c r="AK130" t="b">
        <f t="shared" si="40"/>
        <v>1</v>
      </c>
      <c r="AM130" s="4" t="str">
        <f t="shared" si="62"/>
        <v>"name":"Help Desk (UCIT)"</v>
      </c>
      <c r="AN130" s="5" t="str">
        <f t="shared" si="52"/>
        <v>,"phone":"513-556-4357"</v>
      </c>
      <c r="AO130" s="5" t="str">
        <f t="shared" si="53"/>
        <v>,"location":{</v>
      </c>
      <c r="AP130" s="5" t="str">
        <f t="shared" si="54"/>
        <v>"ML":"658"</v>
      </c>
      <c r="AQ130" s="5" t="str">
        <f t="shared" si="41"/>
        <v>,"RM":"4thFl"</v>
      </c>
      <c r="AR130" s="5" t="str">
        <f t="shared" si="55"/>
        <v>,"building":"UNIVHALL"</v>
      </c>
      <c r="AS130" s="5" t="str">
        <f t="shared" si="64"/>
        <v>}</v>
      </c>
      <c r="AT130" s="5" t="str">
        <f t="shared" si="56"/>
        <v>,"fax":"513-556-1006"</v>
      </c>
      <c r="AU130" s="5" t="str">
        <f t="shared" si="57"/>
        <v>,"website":"http://www.uc.edu/ucit/helpdesk/"</v>
      </c>
      <c r="AV130" s="10" t="str">
        <f t="shared" si="58"/>
        <v>,"email":"HelpDesk@uc.edu"</v>
      </c>
      <c r="AW130" s="6" t="str">
        <f t="shared" si="59"/>
        <v>{"name":"Help Desk (UCIT)","phone":"513-556-4357","location":{"ML":"658","RM":"4thFl","building":"UNIVHALL"},"fax":"513-556-1006","website":"http://www.uc.edu/ucit/helpdesk/","email":"HelpDesk@uc.edu"}</v>
      </c>
      <c r="AX130" t="str">
        <f t="shared" si="60"/>
        <v>db.directory.insert({"name":"Help Desk (UCIT)","phone":"513-556-4357","location":{"ML":"658","RM":"4thFl","building":"UNIVHALL"},"fax":"513-556-1006","website":"http://www.uc.edu/ucit/helpdesk/","email":"HelpDesk@uc.edu"})</v>
      </c>
      <c r="AY130">
        <f t="shared" si="63"/>
        <v>127</v>
      </c>
      <c r="AZ130" t="str">
        <f t="shared" si="61"/>
        <v>127 - Help Desk (UCIT)</v>
      </c>
      <c r="BA130" t="str">
        <f t="shared" si="42"/>
        <v>{"name":"Help Desk (UCIT)","phone":"513-556-4357","location":{"ML":"658","RM":"4thFl","building":"UNIVHALL"},"fax":"513-556-1006","website":"http://www.uc.edu/ucit/helpdesk/","email":"HelpDesk@uc.edu"},</v>
      </c>
    </row>
    <row r="131" spans="1:53" x14ac:dyDescent="0.25">
      <c r="A131" t="s">
        <v>631</v>
      </c>
      <c r="B131" t="s">
        <v>632</v>
      </c>
      <c r="C131" t="s">
        <v>633</v>
      </c>
      <c r="D131">
        <v>80</v>
      </c>
      <c r="F131" t="s">
        <v>68</v>
      </c>
      <c r="H131" t="s">
        <v>634</v>
      </c>
      <c r="I131" t="s">
        <v>635</v>
      </c>
      <c r="K131" t="s">
        <v>5264</v>
      </c>
      <c r="M131">
        <f t="shared" si="65"/>
        <v>0</v>
      </c>
      <c r="N131" t="str">
        <f t="shared" si="43"/>
        <v xml:space="preserve"> Facilities Management - UC/Metro Program</v>
      </c>
      <c r="P131" t="s">
        <v>5264</v>
      </c>
      <c r="Q131" t="str">
        <f t="shared" si="44"/>
        <v>513-556-4319</v>
      </c>
      <c r="S131" s="3">
        <f t="shared" ref="S131:S194" si="67">IF(L131,E131,D131)</f>
        <v>80</v>
      </c>
      <c r="T131" t="b">
        <f t="shared" si="45"/>
        <v>1</v>
      </c>
      <c r="V131" s="3">
        <f t="shared" si="46"/>
        <v>0</v>
      </c>
      <c r="W131" t="b">
        <f t="shared" si="36"/>
        <v>0</v>
      </c>
      <c r="Y131" t="str">
        <f t="shared" si="47"/>
        <v>UNIVHALL</v>
      </c>
      <c r="Z131" t="b">
        <f t="shared" si="37"/>
        <v>1</v>
      </c>
      <c r="AB131" t="b">
        <f t="shared" si="48"/>
        <v>1</v>
      </c>
      <c r="AD131">
        <f t="shared" si="49"/>
        <v>0</v>
      </c>
      <c r="AE131" t="b">
        <f t="shared" si="38"/>
        <v>0</v>
      </c>
      <c r="AG131" t="str">
        <f t="shared" si="50"/>
        <v>http://www.uc.edu/af/facilities/services/ucmetro.html</v>
      </c>
      <c r="AH131" t="b">
        <f t="shared" si="39"/>
        <v>1</v>
      </c>
      <c r="AJ131" t="str">
        <f t="shared" si="51"/>
        <v>facilities@uc.edu</v>
      </c>
      <c r="AK131" t="b">
        <f t="shared" si="40"/>
        <v>1</v>
      </c>
      <c r="AM131" s="4" t="str">
        <f t="shared" si="62"/>
        <v>"name":"Facilities Management - UC/Metro Program"</v>
      </c>
      <c r="AN131" s="5" t="str">
        <f t="shared" si="52"/>
        <v>,"phone":"513-556-4319"</v>
      </c>
      <c r="AO131" s="5" t="str">
        <f t="shared" si="53"/>
        <v>,"location":{</v>
      </c>
      <c r="AP131" s="5" t="str">
        <f t="shared" si="54"/>
        <v>"ML":"80"</v>
      </c>
      <c r="AQ131" s="5" t="str">
        <f t="shared" si="41"/>
        <v/>
      </c>
      <c r="AR131" s="5" t="str">
        <f t="shared" si="55"/>
        <v>,"building":"UNIVHALL"</v>
      </c>
      <c r="AS131" s="5" t="str">
        <f t="shared" si="64"/>
        <v>}</v>
      </c>
      <c r="AT131" s="5" t="str">
        <f t="shared" si="56"/>
        <v/>
      </c>
      <c r="AU131" s="5" t="str">
        <f t="shared" si="57"/>
        <v>,"website":"http://www.uc.edu/af/facilities/services/ucmetro.html"</v>
      </c>
      <c r="AV131" s="10" t="str">
        <f t="shared" si="58"/>
        <v>,"email":"facilities@uc.edu"</v>
      </c>
      <c r="AW131" s="6" t="str">
        <f t="shared" si="59"/>
        <v>{"name":"Facilities Management - UC/Metro Program","phone":"513-556-4319","location":{"ML":"80","building":"UNIVHALL"},"website":"http://www.uc.edu/af/facilities/services/ucmetro.html","email":"facilities@uc.edu"}</v>
      </c>
      <c r="AX131" t="str">
        <f t="shared" si="60"/>
        <v>db.directory.insert({"name":"Facilities Management - UC/Metro Program","phone":"513-556-4319","location":{"ML":"80","building":"UNIVHALL"},"website":"http://www.uc.edu/af/facilities/services/ucmetro.html","email":"facilities@uc.edu"})</v>
      </c>
      <c r="AY131">
        <f t="shared" si="63"/>
        <v>128</v>
      </c>
      <c r="AZ131" t="str">
        <f t="shared" si="61"/>
        <v>128 -  Facilities Management - UC/Metro Program</v>
      </c>
      <c r="BA131" t="str">
        <f t="shared" si="42"/>
        <v>{"name":"Facilities Management - UC/Metro Program","phone":"513-556-4319","location":{"ML":"80","building":"UNIVHALL"},"website":"http://www.uc.edu/af/facilities/services/ucmetro.html","email":"facilities@uc.edu"},</v>
      </c>
    </row>
    <row r="132" spans="1:53" x14ac:dyDescent="0.25">
      <c r="A132" t="s">
        <v>636</v>
      </c>
      <c r="B132" t="s">
        <v>637</v>
      </c>
      <c r="C132" t="s">
        <v>638</v>
      </c>
      <c r="D132">
        <v>21</v>
      </c>
      <c r="E132" t="s">
        <v>639</v>
      </c>
      <c r="F132" t="s">
        <v>640</v>
      </c>
      <c r="G132" t="s">
        <v>641</v>
      </c>
      <c r="H132" t="s">
        <v>642</v>
      </c>
      <c r="K132" t="s">
        <v>5264</v>
      </c>
      <c r="M132">
        <f t="shared" si="65"/>
        <v>0</v>
      </c>
      <c r="N132" t="str">
        <f t="shared" si="43"/>
        <v>UCATS Club</v>
      </c>
      <c r="P132" t="s">
        <v>5264</v>
      </c>
      <c r="Q132" t="str">
        <f t="shared" si="44"/>
        <v>513-556-2582</v>
      </c>
      <c r="S132" s="3">
        <f t="shared" si="67"/>
        <v>21</v>
      </c>
      <c r="T132" t="b">
        <f t="shared" si="45"/>
        <v>1</v>
      </c>
      <c r="V132" s="3" t="str">
        <f t="shared" si="46"/>
        <v>6thFl</v>
      </c>
      <c r="W132" t="b">
        <f t="shared" ref="W132:W195" si="68">IF(V132=0,FALSE,TRUE)</f>
        <v>1</v>
      </c>
      <c r="Y132" t="str">
        <f t="shared" si="47"/>
        <v>FIFTHTHIRD</v>
      </c>
      <c r="Z132" t="b">
        <f t="shared" ref="Z132:Z195" si="69">IF(Y132=0,FALSE,TRUE)</f>
        <v>1</v>
      </c>
      <c r="AB132" t="b">
        <f t="shared" si="48"/>
        <v>1</v>
      </c>
      <c r="AD132" t="str">
        <f t="shared" si="49"/>
        <v>513-556-0629</v>
      </c>
      <c r="AE132" t="b">
        <f t="shared" ref="AE132:AE195" si="70">IF(AD132=0,FALSE,TRUE)</f>
        <v>1</v>
      </c>
      <c r="AG132" t="str">
        <f t="shared" si="50"/>
        <v>http://gobearcats.com/boosters/cinn-boosters-club.html</v>
      </c>
      <c r="AH132" t="b">
        <f t="shared" ref="AH132:AH195" si="71">IF(AG132=0,FALSE,TRUE)</f>
        <v>1</v>
      </c>
      <c r="AJ132">
        <f t="shared" si="51"/>
        <v>0</v>
      </c>
      <c r="AK132" t="b">
        <f t="shared" ref="AK132:AK195" si="72">IF(AJ132=0,FALSE,TRUE)</f>
        <v>0</v>
      </c>
      <c r="AM132" s="4" t="str">
        <f t="shared" si="62"/>
        <v>"name":"UCATS Club"</v>
      </c>
      <c r="AN132" s="5" t="str">
        <f t="shared" si="52"/>
        <v>,"phone":"513-556-2582"</v>
      </c>
      <c r="AO132" s="5" t="str">
        <f t="shared" si="53"/>
        <v>,"location":{</v>
      </c>
      <c r="AP132" s="5" t="str">
        <f t="shared" si="54"/>
        <v>"ML":"21"</v>
      </c>
      <c r="AQ132" s="5" t="str">
        <f t="shared" ref="AQ132:AQ195" si="73">IF(AND(W132=TRUE,T132=TRUE),CONCATENATE(",""RM"":""",TRIM(V132),""""),IF(AND(W132=FALSE, T132=FALSE),CONCATENATE("""RM"":""",TRIM(V132),""""),""))</f>
        <v>,"RM":"6thFl"</v>
      </c>
      <c r="AR132" s="5" t="str">
        <f t="shared" si="55"/>
        <v>,"building":"FIFTHTHIRD"</v>
      </c>
      <c r="AS132" s="5" t="str">
        <f t="shared" si="64"/>
        <v>}</v>
      </c>
      <c r="AT132" s="5" t="str">
        <f t="shared" si="56"/>
        <v>,"fax":"513-556-0629"</v>
      </c>
      <c r="AU132" s="5" t="str">
        <f t="shared" si="57"/>
        <v>,"website":"http://gobearcats.com/boosters/cinn-boosters-club.html"</v>
      </c>
      <c r="AV132" s="10" t="str">
        <f t="shared" si="58"/>
        <v/>
      </c>
      <c r="AW132" s="6" t="str">
        <f t="shared" si="59"/>
        <v>{"name":"UCATS Club","phone":"513-556-2582","location":{"ML":"21","RM":"6thFl","building":"FIFTHTHIRD"},"fax":"513-556-0629","website":"http://gobearcats.com/boosters/cinn-boosters-club.html"}</v>
      </c>
      <c r="AX132" t="str">
        <f t="shared" si="60"/>
        <v>db.directory.insert({"name":"UCATS Club","phone":"513-556-2582","location":{"ML":"21","RM":"6thFl","building":"FIFTHTHIRD"},"fax":"513-556-0629","website":"http://gobearcats.com/boosters/cinn-boosters-club.html"})</v>
      </c>
      <c r="AY132">
        <f t="shared" si="63"/>
        <v>129</v>
      </c>
      <c r="AZ132" t="str">
        <f t="shared" si="61"/>
        <v>129 - UCATS Club</v>
      </c>
      <c r="BA132" t="str">
        <f t="shared" ref="BA132:BA195" si="74">CONCATENATE(AW132,",")</f>
        <v>{"name":"UCATS Club","phone":"513-556-2582","location":{"ML":"21","RM":"6thFl","building":"FIFTHTHIRD"},"fax":"513-556-0629","website":"http://gobearcats.com/boosters/cinn-boosters-club.html"},</v>
      </c>
    </row>
    <row r="133" spans="1:53" x14ac:dyDescent="0.25">
      <c r="A133" t="s">
        <v>643</v>
      </c>
      <c r="B133" t="s">
        <v>644</v>
      </c>
      <c r="C133" t="s">
        <v>412</v>
      </c>
      <c r="D133" t="s">
        <v>645</v>
      </c>
      <c r="E133">
        <v>21</v>
      </c>
      <c r="F133">
        <v>470</v>
      </c>
      <c r="G133" t="s">
        <v>50</v>
      </c>
      <c r="H133" t="s">
        <v>641</v>
      </c>
      <c r="K133" t="s">
        <v>5264</v>
      </c>
      <c r="L133" t="b">
        <v>1</v>
      </c>
      <c r="M133">
        <f t="shared" si="65"/>
        <v>1</v>
      </c>
      <c r="N133" t="str">
        <f t="shared" ref="N133:N196" si="75">IF(L133,O133,B133)</f>
        <v>UCATS  Athletics</v>
      </c>
      <c r="O133" t="str">
        <f t="shared" si="66"/>
        <v>UCATS  Athletics</v>
      </c>
      <c r="P133" t="s">
        <v>5264</v>
      </c>
      <c r="Q133" t="str">
        <f t="shared" ref="Q133:Q195" si="76">IF(L133,D133,C133)</f>
        <v>513-556-4884</v>
      </c>
      <c r="S133" s="3">
        <f t="shared" si="67"/>
        <v>21</v>
      </c>
      <c r="T133" t="b">
        <f t="shared" ref="T133:T196" si="77">IF(S133=0,FALSE,TRUE)</f>
        <v>1</v>
      </c>
      <c r="V133" s="3">
        <f t="shared" ref="V133:V196" si="78">IF(L133,F133,E133)</f>
        <v>470</v>
      </c>
      <c r="W133" t="b">
        <f t="shared" si="68"/>
        <v>1</v>
      </c>
      <c r="Y133" t="str">
        <f t="shared" ref="Y133:Y196" si="79">IF(L133,G133,F133)</f>
        <v>LNDNRCTR</v>
      </c>
      <c r="Z133" t="b">
        <f t="shared" si="69"/>
        <v>1</v>
      </c>
      <c r="AB133" t="b">
        <f t="shared" ref="AB133:AB196" si="80">IF(AND(AND(T133=FALSE,W133=FALSE),Z133=FALSE),FALSE,TRUE)</f>
        <v>1</v>
      </c>
      <c r="AD133" t="str">
        <f t="shared" ref="AD133:AD196" si="81">IF(L133,H133,G133)</f>
        <v>513-556-0629</v>
      </c>
      <c r="AE133" t="b">
        <f t="shared" si="70"/>
        <v>1</v>
      </c>
      <c r="AG133">
        <f t="shared" ref="AG133:AG196" si="82">IF(L133,I133,H133)</f>
        <v>0</v>
      </c>
      <c r="AH133" t="b">
        <f t="shared" si="71"/>
        <v>0</v>
      </c>
      <c r="AJ133">
        <f t="shared" ref="AJ133:AJ196" si="83">IF(L133,J133,I133)</f>
        <v>0</v>
      </c>
      <c r="AK133" t="b">
        <f t="shared" si="72"/>
        <v>0</v>
      </c>
      <c r="AM133" s="4" t="str">
        <f t="shared" si="62"/>
        <v>"name":"UCATS Athletics"</v>
      </c>
      <c r="AN133" s="5" t="str">
        <f t="shared" ref="AN133:AN196" si="84">CONCATENATE(",""phone"":""",TRIM(Q133),"""")</f>
        <v>,"phone":"513-556-4884"</v>
      </c>
      <c r="AO133" s="5" t="str">
        <f t="shared" ref="AO133:AO196" si="85">IF(AB133,",""location"":{","")</f>
        <v>,"location":{</v>
      </c>
      <c r="AP133" s="5" t="str">
        <f t="shared" ref="AP133:AP196" si="86">IF(T133,CONCATENATE("""ML"":""",TRIM(S133),""""),"")</f>
        <v>"ML":"21"</v>
      </c>
      <c r="AQ133" s="5" t="str">
        <f t="shared" si="73"/>
        <v>,"RM":"470"</v>
      </c>
      <c r="AR133" s="5" t="str">
        <f t="shared" ref="AR133:AR196" si="87">IF(Z133,CONCATENATE(",""building"":""",TRIM(Y133),""""),"")</f>
        <v>,"building":"LNDNRCTR"</v>
      </c>
      <c r="AS133" s="5" t="str">
        <f t="shared" si="64"/>
        <v>}</v>
      </c>
      <c r="AT133" s="5" t="str">
        <f t="shared" ref="AT133:AT196" si="88">IF(AE133,CONCATENATE(",""fax"":""",TRIM(AD133),""""),"")</f>
        <v>,"fax":"513-556-0629"</v>
      </c>
      <c r="AU133" s="5" t="str">
        <f t="shared" ref="AU133:AU196" si="89">IF(AH133,CONCATENATE(",""website"":""",TRIM(AG133),""""),"")</f>
        <v/>
      </c>
      <c r="AV133" s="10" t="str">
        <f t="shared" ref="AV133:AV196" si="90">IF(AK133,CONCATENATE(",""email"":""",TRIM(AJ133),""""),"")</f>
        <v/>
      </c>
      <c r="AW133" s="6" t="str">
        <f t="shared" ref="AW133:AW196" si="91">CONCATENATE("{",AM133,AN133,AO133,AP133,AQ133,AR133,AS133,AT133,AU133,AV133,"}")</f>
        <v>{"name":"UCATS Athletics","phone":"513-556-4884","location":{"ML":"21","RM":"470","building":"LNDNRCTR"},"fax":"513-556-0629"}</v>
      </c>
      <c r="AX133" t="str">
        <f t="shared" ref="AX133:AX196" si="92">CONCATENATE("db.directory.insert(",AW133,")")</f>
        <v>db.directory.insert({"name":"UCATS Athletics","phone":"513-556-4884","location":{"ML":"21","RM":"470","building":"LNDNRCTR"},"fax":"513-556-0629"})</v>
      </c>
      <c r="AY133">
        <f t="shared" si="63"/>
        <v>130</v>
      </c>
      <c r="AZ133" t="str">
        <f t="shared" ref="AZ133:AZ196" si="93">CONCATENATE(AY133," - ",N133)</f>
        <v>130 - UCATS  Athletics</v>
      </c>
      <c r="BA133" t="str">
        <f t="shared" si="74"/>
        <v>{"name":"UCATS Athletics","phone":"513-556-4884","location":{"ML":"21","RM":"470","building":"LNDNRCTR"},"fax":"513-556-0629"},</v>
      </c>
    </row>
    <row r="134" spans="1:53" x14ac:dyDescent="0.25">
      <c r="A134" t="s">
        <v>646</v>
      </c>
      <c r="B134" t="s">
        <v>647</v>
      </c>
      <c r="C134" t="s">
        <v>648</v>
      </c>
      <c r="D134">
        <v>86</v>
      </c>
      <c r="E134">
        <v>149</v>
      </c>
      <c r="F134" t="s">
        <v>211</v>
      </c>
      <c r="G134" t="s">
        <v>649</v>
      </c>
      <c r="H134" t="s">
        <v>650</v>
      </c>
      <c r="K134" t="s">
        <v>5264</v>
      </c>
      <c r="M134">
        <f t="shared" si="65"/>
        <v>0</v>
      </c>
      <c r="N134" t="str">
        <f t="shared" si="75"/>
        <v>Academic Affairs (UCBA)</v>
      </c>
      <c r="P134" t="s">
        <v>5264</v>
      </c>
      <c r="Q134" t="str">
        <f t="shared" si="76"/>
        <v>513-745-5660</v>
      </c>
      <c r="S134" s="3">
        <f t="shared" si="67"/>
        <v>86</v>
      </c>
      <c r="T134" t="b">
        <f t="shared" si="77"/>
        <v>1</v>
      </c>
      <c r="V134" s="3">
        <f t="shared" si="78"/>
        <v>149</v>
      </c>
      <c r="W134" t="b">
        <f t="shared" si="68"/>
        <v>1</v>
      </c>
      <c r="Y134" t="str">
        <f t="shared" si="79"/>
        <v>BAMUNTZ</v>
      </c>
      <c r="Z134" t="b">
        <f t="shared" si="69"/>
        <v>1</v>
      </c>
      <c r="AB134" t="b">
        <f t="shared" si="80"/>
        <v>1</v>
      </c>
      <c r="AD134" t="str">
        <f t="shared" si="81"/>
        <v>513-745-5780</v>
      </c>
      <c r="AE134" t="b">
        <f t="shared" si="70"/>
        <v>1</v>
      </c>
      <c r="AG134" t="str">
        <f t="shared" si="82"/>
        <v>http://www.ucblueash.edu/offices/administrative/academic-affairs.html</v>
      </c>
      <c r="AH134" t="b">
        <f t="shared" si="71"/>
        <v>1</v>
      </c>
      <c r="AJ134">
        <f t="shared" si="83"/>
        <v>0</v>
      </c>
      <c r="AK134" t="b">
        <f t="shared" si="72"/>
        <v>0</v>
      </c>
      <c r="AM134" s="4" t="str">
        <f t="shared" ref="AM134:AM197" si="94">CONCATENATE("""name"":""",TRIM(N134),"""")</f>
        <v>"name":"Academic Affairs (UCBA)"</v>
      </c>
      <c r="AN134" s="5" t="str">
        <f t="shared" si="84"/>
        <v>,"phone":"513-745-5660"</v>
      </c>
      <c r="AO134" s="5" t="str">
        <f t="shared" si="85"/>
        <v>,"location":{</v>
      </c>
      <c r="AP134" s="5" t="str">
        <f t="shared" si="86"/>
        <v>"ML":"86"</v>
      </c>
      <c r="AQ134" s="5" t="str">
        <f t="shared" si="73"/>
        <v>,"RM":"149"</v>
      </c>
      <c r="AR134" s="5" t="str">
        <f t="shared" si="87"/>
        <v>,"building":"BAMUNTZ"</v>
      </c>
      <c r="AS134" s="5" t="str">
        <f t="shared" si="64"/>
        <v>}</v>
      </c>
      <c r="AT134" s="5" t="str">
        <f t="shared" si="88"/>
        <v>,"fax":"513-745-5780"</v>
      </c>
      <c r="AU134" s="5" t="str">
        <f t="shared" si="89"/>
        <v>,"website":"http://www.ucblueash.edu/offices/administrative/academic-affairs.html"</v>
      </c>
      <c r="AV134" s="10" t="str">
        <f t="shared" si="90"/>
        <v/>
      </c>
      <c r="AW134" s="6" t="str">
        <f t="shared" si="91"/>
        <v>{"name":"Academic Affairs (UCBA)","phone":"513-745-5660","location":{"ML":"86","RM":"149","building":"BAMUNTZ"},"fax":"513-745-5780","website":"http://www.ucblueash.edu/offices/administrative/academic-affairs.html"}</v>
      </c>
      <c r="AX134" t="str">
        <f t="shared" si="92"/>
        <v>db.directory.insert({"name":"Academic Affairs (UCBA)","phone":"513-745-5660","location":{"ML":"86","RM":"149","building":"BAMUNTZ"},"fax":"513-745-5780","website":"http://www.ucblueash.edu/offices/administrative/academic-affairs.html"})</v>
      </c>
      <c r="AY134">
        <f t="shared" ref="AY134:AY197" si="95">AY133+1</f>
        <v>131</v>
      </c>
      <c r="AZ134" t="str">
        <f t="shared" si="93"/>
        <v>131 - Academic Affairs (UCBA)</v>
      </c>
      <c r="BA134" t="str">
        <f t="shared" si="74"/>
        <v>{"name":"Academic Affairs (UCBA)","phone":"513-745-5660","location":{"ML":"86","RM":"149","building":"BAMUNTZ"},"fax":"513-745-5780","website":"http://www.ucblueash.edu/offices/administrative/academic-affairs.html"},</v>
      </c>
    </row>
    <row r="135" spans="1:53" x14ac:dyDescent="0.25">
      <c r="A135" t="s">
        <v>651</v>
      </c>
      <c r="B135" t="s">
        <v>652</v>
      </c>
      <c r="C135" t="s">
        <v>653</v>
      </c>
      <c r="D135">
        <v>86</v>
      </c>
      <c r="E135">
        <v>150</v>
      </c>
      <c r="F135" t="s">
        <v>211</v>
      </c>
      <c r="G135" t="s">
        <v>654</v>
      </c>
      <c r="H135" t="s">
        <v>655</v>
      </c>
      <c r="K135" t="s">
        <v>5264</v>
      </c>
      <c r="M135">
        <f t="shared" si="65"/>
        <v>0</v>
      </c>
      <c r="N135" t="str">
        <f t="shared" si="75"/>
        <v>Admissions (UCBA)</v>
      </c>
      <c r="P135" t="s">
        <v>5264</v>
      </c>
      <c r="Q135" t="str">
        <f t="shared" si="76"/>
        <v>513-745-5700</v>
      </c>
      <c r="S135" s="3">
        <f t="shared" si="67"/>
        <v>86</v>
      </c>
      <c r="T135" t="b">
        <f t="shared" si="77"/>
        <v>1</v>
      </c>
      <c r="V135" s="3">
        <f t="shared" si="78"/>
        <v>150</v>
      </c>
      <c r="W135" t="b">
        <f t="shared" si="68"/>
        <v>1</v>
      </c>
      <c r="Y135" t="str">
        <f t="shared" si="79"/>
        <v>BAMUNTZ</v>
      </c>
      <c r="Z135" t="b">
        <f t="shared" si="69"/>
        <v>1</v>
      </c>
      <c r="AB135" t="b">
        <f t="shared" si="80"/>
        <v>1</v>
      </c>
      <c r="AD135" t="str">
        <f t="shared" si="81"/>
        <v>513-745-5768</v>
      </c>
      <c r="AE135" t="b">
        <f t="shared" si="70"/>
        <v>1</v>
      </c>
      <c r="AG135" t="str">
        <f t="shared" si="82"/>
        <v>http://www.ucblueash.edu/admissions.html</v>
      </c>
      <c r="AH135" t="b">
        <f t="shared" si="71"/>
        <v>1</v>
      </c>
      <c r="AJ135">
        <f t="shared" si="83"/>
        <v>0</v>
      </c>
      <c r="AK135" t="b">
        <f t="shared" si="72"/>
        <v>0</v>
      </c>
      <c r="AM135" s="4" t="str">
        <f t="shared" si="94"/>
        <v>"name":"Admissions (UCBA)"</v>
      </c>
      <c r="AN135" s="5" t="str">
        <f t="shared" si="84"/>
        <v>,"phone":"513-745-5700"</v>
      </c>
      <c r="AO135" s="5" t="str">
        <f t="shared" si="85"/>
        <v>,"location":{</v>
      </c>
      <c r="AP135" s="5" t="str">
        <f t="shared" si="86"/>
        <v>"ML":"86"</v>
      </c>
      <c r="AQ135" s="5" t="str">
        <f t="shared" si="73"/>
        <v>,"RM":"150"</v>
      </c>
      <c r="AR135" s="5" t="str">
        <f t="shared" si="87"/>
        <v>,"building":"BAMUNTZ"</v>
      </c>
      <c r="AS135" s="5" t="str">
        <f t="shared" si="64"/>
        <v>}</v>
      </c>
      <c r="AT135" s="5" t="str">
        <f t="shared" si="88"/>
        <v>,"fax":"513-745-5768"</v>
      </c>
      <c r="AU135" s="5" t="str">
        <f t="shared" si="89"/>
        <v>,"website":"http://www.ucblueash.edu/admissions.html"</v>
      </c>
      <c r="AV135" s="10" t="str">
        <f t="shared" si="90"/>
        <v/>
      </c>
      <c r="AW135" s="6" t="str">
        <f t="shared" si="91"/>
        <v>{"name":"Admissions (UCBA)","phone":"513-745-5700","location":{"ML":"86","RM":"150","building":"BAMUNTZ"},"fax":"513-745-5768","website":"http://www.ucblueash.edu/admissions.html"}</v>
      </c>
      <c r="AX135" t="str">
        <f t="shared" si="92"/>
        <v>db.directory.insert({"name":"Admissions (UCBA)","phone":"513-745-5700","location":{"ML":"86","RM":"150","building":"BAMUNTZ"},"fax":"513-745-5768","website":"http://www.ucblueash.edu/admissions.html"})</v>
      </c>
      <c r="AY135">
        <f t="shared" si="95"/>
        <v>132</v>
      </c>
      <c r="AZ135" t="str">
        <f t="shared" si="93"/>
        <v>132 - Admissions (UCBA)</v>
      </c>
      <c r="BA135" t="str">
        <f t="shared" si="74"/>
        <v>{"name":"Admissions (UCBA)","phone":"513-745-5700","location":{"ML":"86","RM":"150","building":"BAMUNTZ"},"fax":"513-745-5768","website":"http://www.ucblueash.edu/admissions.html"},</v>
      </c>
    </row>
    <row r="136" spans="1:53" x14ac:dyDescent="0.25">
      <c r="A136" t="s">
        <v>656</v>
      </c>
      <c r="B136" t="s">
        <v>657</v>
      </c>
      <c r="C136" t="s">
        <v>658</v>
      </c>
      <c r="D136">
        <v>86</v>
      </c>
      <c r="E136">
        <v>150</v>
      </c>
      <c r="F136" t="s">
        <v>211</v>
      </c>
      <c r="G136" t="s">
        <v>654</v>
      </c>
      <c r="H136" t="s">
        <v>659</v>
      </c>
      <c r="I136" t="s">
        <v>660</v>
      </c>
      <c r="K136" t="s">
        <v>5264</v>
      </c>
      <c r="M136">
        <f t="shared" si="65"/>
        <v>0</v>
      </c>
      <c r="N136" t="str">
        <f t="shared" si="75"/>
        <v>Advising (UCBA)</v>
      </c>
      <c r="P136" t="s">
        <v>5264</v>
      </c>
      <c r="Q136" t="str">
        <f t="shared" si="76"/>
        <v>513-745-5753</v>
      </c>
      <c r="S136" s="3">
        <f t="shared" si="67"/>
        <v>86</v>
      </c>
      <c r="T136" t="b">
        <f t="shared" si="77"/>
        <v>1</v>
      </c>
      <c r="V136" s="3">
        <f t="shared" si="78"/>
        <v>150</v>
      </c>
      <c r="W136" t="b">
        <f t="shared" si="68"/>
        <v>1</v>
      </c>
      <c r="Y136" t="str">
        <f t="shared" si="79"/>
        <v>BAMUNTZ</v>
      </c>
      <c r="Z136" t="b">
        <f t="shared" si="69"/>
        <v>1</v>
      </c>
      <c r="AB136" t="b">
        <f t="shared" si="80"/>
        <v>1</v>
      </c>
      <c r="AD136" t="str">
        <f t="shared" si="81"/>
        <v>513-745-5768</v>
      </c>
      <c r="AE136" t="b">
        <f t="shared" si="70"/>
        <v>1</v>
      </c>
      <c r="AG136" t="str">
        <f t="shared" si="82"/>
        <v>http://www.ucblueash.edu/academics/advising.html</v>
      </c>
      <c r="AH136" t="b">
        <f t="shared" si="71"/>
        <v>1</v>
      </c>
      <c r="AJ136" t="str">
        <f t="shared" si="83"/>
        <v>advising@ucblueash.edu</v>
      </c>
      <c r="AK136" t="b">
        <f t="shared" si="72"/>
        <v>1</v>
      </c>
      <c r="AM136" s="4" t="str">
        <f t="shared" si="94"/>
        <v>"name":"Advising (UCBA)"</v>
      </c>
      <c r="AN136" s="5" t="str">
        <f t="shared" si="84"/>
        <v>,"phone":"513-745-5753"</v>
      </c>
      <c r="AO136" s="5" t="str">
        <f t="shared" si="85"/>
        <v>,"location":{</v>
      </c>
      <c r="AP136" s="5" t="str">
        <f t="shared" si="86"/>
        <v>"ML":"86"</v>
      </c>
      <c r="AQ136" s="5" t="str">
        <f t="shared" si="73"/>
        <v>,"RM":"150"</v>
      </c>
      <c r="AR136" s="5" t="str">
        <f t="shared" si="87"/>
        <v>,"building":"BAMUNTZ"</v>
      </c>
      <c r="AS136" s="5" t="str">
        <f t="shared" si="64"/>
        <v>}</v>
      </c>
      <c r="AT136" s="5" t="str">
        <f t="shared" si="88"/>
        <v>,"fax":"513-745-5768"</v>
      </c>
      <c r="AU136" s="5" t="str">
        <f t="shared" si="89"/>
        <v>,"website":"http://www.ucblueash.edu/academics/advising.html"</v>
      </c>
      <c r="AV136" s="10" t="str">
        <f t="shared" si="90"/>
        <v>,"email":"advising@ucblueash.edu"</v>
      </c>
      <c r="AW136" s="6" t="str">
        <f t="shared" si="91"/>
        <v>{"name":"Advising (UCBA)","phone":"513-745-5753","location":{"ML":"86","RM":"150","building":"BAMUNTZ"},"fax":"513-745-5768","website":"http://www.ucblueash.edu/academics/advising.html","email":"advising@ucblueash.edu"}</v>
      </c>
      <c r="AX136" t="str">
        <f t="shared" si="92"/>
        <v>db.directory.insert({"name":"Advising (UCBA)","phone":"513-745-5753","location":{"ML":"86","RM":"150","building":"BAMUNTZ"},"fax":"513-745-5768","website":"http://www.ucblueash.edu/academics/advising.html","email":"advising@ucblueash.edu"})</v>
      </c>
      <c r="AY136">
        <f t="shared" si="95"/>
        <v>133</v>
      </c>
      <c r="AZ136" t="str">
        <f t="shared" si="93"/>
        <v>133 - Advising (UCBA)</v>
      </c>
      <c r="BA136" t="str">
        <f t="shared" si="74"/>
        <v>{"name":"Advising (UCBA)","phone":"513-745-5753","location":{"ML":"86","RM":"150","building":"BAMUNTZ"},"fax":"513-745-5768","website":"http://www.ucblueash.edu/academics/advising.html","email":"advising@ucblueash.edu"},</v>
      </c>
    </row>
    <row r="137" spans="1:53" x14ac:dyDescent="0.25">
      <c r="A137" t="s">
        <v>661</v>
      </c>
      <c r="B137" t="s">
        <v>662</v>
      </c>
      <c r="C137" t="s">
        <v>663</v>
      </c>
      <c r="D137">
        <v>86</v>
      </c>
      <c r="E137">
        <v>104</v>
      </c>
      <c r="F137" t="s">
        <v>664</v>
      </c>
      <c r="G137" t="s">
        <v>665</v>
      </c>
      <c r="H137" t="s">
        <v>666</v>
      </c>
      <c r="K137" t="s">
        <v>5264</v>
      </c>
      <c r="M137">
        <f t="shared" si="65"/>
        <v>0</v>
      </c>
      <c r="N137" t="str">
        <f t="shared" si="75"/>
        <v>Allied Health Program (UCBA)</v>
      </c>
      <c r="P137" t="s">
        <v>5264</v>
      </c>
      <c r="Q137" t="str">
        <f t="shared" si="76"/>
        <v>513-936-1631</v>
      </c>
      <c r="S137" s="3">
        <f t="shared" si="67"/>
        <v>86</v>
      </c>
      <c r="T137" t="b">
        <f t="shared" si="77"/>
        <v>1</v>
      </c>
      <c r="V137" s="3">
        <f t="shared" si="78"/>
        <v>104</v>
      </c>
      <c r="W137" t="b">
        <f t="shared" si="68"/>
        <v>1</v>
      </c>
      <c r="Y137" t="str">
        <f t="shared" si="79"/>
        <v>BAWALT</v>
      </c>
      <c r="Z137" t="b">
        <f t="shared" si="69"/>
        <v>1</v>
      </c>
      <c r="AB137" t="b">
        <f t="shared" si="80"/>
        <v>1</v>
      </c>
      <c r="AD137" t="str">
        <f t="shared" si="81"/>
        <v>513-936-7113</v>
      </c>
      <c r="AE137" t="b">
        <f t="shared" si="70"/>
        <v>1</v>
      </c>
      <c r="AG137" t="str">
        <f t="shared" si="82"/>
        <v>http://www.ucblueash.edu/academics/departments/allied-health.html</v>
      </c>
      <c r="AH137" t="b">
        <f t="shared" si="71"/>
        <v>1</v>
      </c>
      <c r="AJ137">
        <f t="shared" si="83"/>
        <v>0</v>
      </c>
      <c r="AK137" t="b">
        <f t="shared" si="72"/>
        <v>0</v>
      </c>
      <c r="AM137" s="4" t="str">
        <f t="shared" si="94"/>
        <v>"name":"Allied Health Program (UCBA)"</v>
      </c>
      <c r="AN137" s="5" t="str">
        <f t="shared" si="84"/>
        <v>,"phone":"513-936-1631"</v>
      </c>
      <c r="AO137" s="5" t="str">
        <f t="shared" si="85"/>
        <v>,"location":{</v>
      </c>
      <c r="AP137" s="5" t="str">
        <f t="shared" si="86"/>
        <v>"ML":"86"</v>
      </c>
      <c r="AQ137" s="5" t="str">
        <f t="shared" si="73"/>
        <v>,"RM":"104"</v>
      </c>
      <c r="AR137" s="5" t="str">
        <f t="shared" si="87"/>
        <v>,"building":"BAWALT"</v>
      </c>
      <c r="AS137" s="5" t="str">
        <f t="shared" si="64"/>
        <v>}</v>
      </c>
      <c r="AT137" s="5" t="str">
        <f t="shared" si="88"/>
        <v>,"fax":"513-936-7113"</v>
      </c>
      <c r="AU137" s="5" t="str">
        <f t="shared" si="89"/>
        <v>,"website":"http://www.ucblueash.edu/academics/departments/allied-health.html"</v>
      </c>
      <c r="AV137" s="10" t="str">
        <f t="shared" si="90"/>
        <v/>
      </c>
      <c r="AW137" s="6" t="str">
        <f t="shared" si="91"/>
        <v>{"name":"Allied Health Program (UCBA)","phone":"513-936-1631","location":{"ML":"86","RM":"104","building":"BAWALT"},"fax":"513-936-7113","website":"http://www.ucblueash.edu/academics/departments/allied-health.html"}</v>
      </c>
      <c r="AX137" t="str">
        <f t="shared" si="92"/>
        <v>db.directory.insert({"name":"Allied Health Program (UCBA)","phone":"513-936-1631","location":{"ML":"86","RM":"104","building":"BAWALT"},"fax":"513-936-7113","website":"http://www.ucblueash.edu/academics/departments/allied-health.html"})</v>
      </c>
      <c r="AY137">
        <f t="shared" si="95"/>
        <v>134</v>
      </c>
      <c r="AZ137" t="str">
        <f t="shared" si="93"/>
        <v>134 - Allied Health Program (UCBA)</v>
      </c>
      <c r="BA137" t="str">
        <f t="shared" si="74"/>
        <v>{"name":"Allied Health Program (UCBA)","phone":"513-936-1631","location":{"ML":"86","RM":"104","building":"BAWALT"},"fax":"513-936-7113","website":"http://www.ucblueash.edu/academics/departments/allied-health.html"},</v>
      </c>
    </row>
    <row r="138" spans="1:53" x14ac:dyDescent="0.25">
      <c r="A138" t="s">
        <v>667</v>
      </c>
      <c r="B138" t="s">
        <v>668</v>
      </c>
      <c r="C138" t="s">
        <v>669</v>
      </c>
      <c r="D138">
        <v>86</v>
      </c>
      <c r="F138" t="s">
        <v>211</v>
      </c>
      <c r="G138" t="s">
        <v>670</v>
      </c>
      <c r="H138" t="s">
        <v>671</v>
      </c>
      <c r="K138" t="s">
        <v>5264</v>
      </c>
      <c r="M138">
        <f t="shared" si="65"/>
        <v>0</v>
      </c>
      <c r="N138" t="str">
        <f t="shared" si="75"/>
        <v>Alumni (UCBA)</v>
      </c>
      <c r="P138" t="s">
        <v>5264</v>
      </c>
      <c r="Q138" t="str">
        <f t="shared" si="76"/>
        <v>513-936-1577</v>
      </c>
      <c r="S138" s="3">
        <f t="shared" si="67"/>
        <v>86</v>
      </c>
      <c r="T138" t="b">
        <f t="shared" si="77"/>
        <v>1</v>
      </c>
      <c r="V138" s="3">
        <f t="shared" si="78"/>
        <v>0</v>
      </c>
      <c r="W138" t="b">
        <f t="shared" si="68"/>
        <v>0</v>
      </c>
      <c r="Y138" t="str">
        <f t="shared" si="79"/>
        <v>BAMUNTZ</v>
      </c>
      <c r="Z138" t="b">
        <f t="shared" si="69"/>
        <v>1</v>
      </c>
      <c r="AB138" t="b">
        <f t="shared" si="80"/>
        <v>1</v>
      </c>
      <c r="AD138" t="str">
        <f t="shared" si="81"/>
        <v>513-936-1743</v>
      </c>
      <c r="AE138" t="b">
        <f t="shared" si="70"/>
        <v>1</v>
      </c>
      <c r="AG138" t="str">
        <f t="shared" si="82"/>
        <v>http://www.ucblueash.edu/about/alumni.html</v>
      </c>
      <c r="AH138" t="b">
        <f t="shared" si="71"/>
        <v>1</v>
      </c>
      <c r="AJ138">
        <f t="shared" si="83"/>
        <v>0</v>
      </c>
      <c r="AK138" t="b">
        <f t="shared" si="72"/>
        <v>0</v>
      </c>
      <c r="AM138" s="4" t="str">
        <f t="shared" si="94"/>
        <v>"name":"Alumni (UCBA)"</v>
      </c>
      <c r="AN138" s="5" t="str">
        <f t="shared" si="84"/>
        <v>,"phone":"513-936-1577"</v>
      </c>
      <c r="AO138" s="5" t="str">
        <f t="shared" si="85"/>
        <v>,"location":{</v>
      </c>
      <c r="AP138" s="5" t="str">
        <f t="shared" si="86"/>
        <v>"ML":"86"</v>
      </c>
      <c r="AQ138" s="5" t="str">
        <f t="shared" si="73"/>
        <v/>
      </c>
      <c r="AR138" s="5" t="str">
        <f t="shared" si="87"/>
        <v>,"building":"BAMUNTZ"</v>
      </c>
      <c r="AS138" s="5" t="str">
        <f t="shared" si="64"/>
        <v>}</v>
      </c>
      <c r="AT138" s="5" t="str">
        <f t="shared" si="88"/>
        <v>,"fax":"513-936-1743"</v>
      </c>
      <c r="AU138" s="5" t="str">
        <f t="shared" si="89"/>
        <v>,"website":"http://www.ucblueash.edu/about/alumni.html"</v>
      </c>
      <c r="AV138" s="10" t="str">
        <f t="shared" si="90"/>
        <v/>
      </c>
      <c r="AW138" s="6" t="str">
        <f t="shared" si="91"/>
        <v>{"name":"Alumni (UCBA)","phone":"513-936-1577","location":{"ML":"86","building":"BAMUNTZ"},"fax":"513-936-1743","website":"http://www.ucblueash.edu/about/alumni.html"}</v>
      </c>
      <c r="AX138" t="str">
        <f t="shared" si="92"/>
        <v>db.directory.insert({"name":"Alumni (UCBA)","phone":"513-936-1577","location":{"ML":"86","building":"BAMUNTZ"},"fax":"513-936-1743","website":"http://www.ucblueash.edu/about/alumni.html"})</v>
      </c>
      <c r="AY138">
        <f t="shared" si="95"/>
        <v>135</v>
      </c>
      <c r="AZ138" t="str">
        <f t="shared" si="93"/>
        <v>135 - Alumni (UCBA)</v>
      </c>
      <c r="BA138" t="str">
        <f t="shared" si="74"/>
        <v>{"name":"Alumni (UCBA)","phone":"513-936-1577","location":{"ML":"86","building":"BAMUNTZ"},"fax":"513-936-1743","website":"http://www.ucblueash.edu/about/alumni.html"},</v>
      </c>
    </row>
    <row r="139" spans="1:53" x14ac:dyDescent="0.25">
      <c r="A139" t="s">
        <v>672</v>
      </c>
      <c r="B139" t="s">
        <v>673</v>
      </c>
      <c r="C139" t="s">
        <v>674</v>
      </c>
      <c r="D139">
        <v>86</v>
      </c>
      <c r="E139">
        <v>324</v>
      </c>
      <c r="F139" t="s">
        <v>211</v>
      </c>
      <c r="G139" t="s">
        <v>382</v>
      </c>
      <c r="H139" t="s">
        <v>675</v>
      </c>
      <c r="K139" t="s">
        <v>5264</v>
      </c>
      <c r="M139">
        <f t="shared" si="65"/>
        <v>0</v>
      </c>
      <c r="N139" t="str">
        <f t="shared" si="75"/>
        <v>Behavioral Science (UCBA)</v>
      </c>
      <c r="P139" t="s">
        <v>5264</v>
      </c>
      <c r="Q139" t="str">
        <f t="shared" si="76"/>
        <v>513-745-5655</v>
      </c>
      <c r="S139" s="3">
        <f t="shared" si="67"/>
        <v>86</v>
      </c>
      <c r="T139" t="b">
        <f t="shared" si="77"/>
        <v>1</v>
      </c>
      <c r="V139" s="3">
        <f t="shared" si="78"/>
        <v>324</v>
      </c>
      <c r="W139" t="b">
        <f t="shared" si="68"/>
        <v>1</v>
      </c>
      <c r="Y139" t="str">
        <f t="shared" si="79"/>
        <v>BAMUNTZ</v>
      </c>
      <c r="Z139" t="b">
        <f t="shared" si="69"/>
        <v>1</v>
      </c>
      <c r="AB139" t="b">
        <f t="shared" si="80"/>
        <v>1</v>
      </c>
      <c r="AD139" t="str">
        <f t="shared" si="81"/>
        <v>513-745-5771</v>
      </c>
      <c r="AE139" t="b">
        <f t="shared" si="70"/>
        <v>1</v>
      </c>
      <c r="AG139" t="str">
        <f t="shared" si="82"/>
        <v>http://www.ucblueash.edu/academics/departments/behavioral.html</v>
      </c>
      <c r="AH139" t="b">
        <f t="shared" si="71"/>
        <v>1</v>
      </c>
      <c r="AJ139">
        <f t="shared" si="83"/>
        <v>0</v>
      </c>
      <c r="AK139" t="b">
        <f t="shared" si="72"/>
        <v>0</v>
      </c>
      <c r="AM139" s="4" t="str">
        <f t="shared" si="94"/>
        <v>"name":"Behavioral Science (UCBA)"</v>
      </c>
      <c r="AN139" s="5" t="str">
        <f t="shared" si="84"/>
        <v>,"phone":"513-745-5655"</v>
      </c>
      <c r="AO139" s="5" t="str">
        <f t="shared" si="85"/>
        <v>,"location":{</v>
      </c>
      <c r="AP139" s="5" t="str">
        <f t="shared" si="86"/>
        <v>"ML":"86"</v>
      </c>
      <c r="AQ139" s="5" t="str">
        <f t="shared" si="73"/>
        <v>,"RM":"324"</v>
      </c>
      <c r="AR139" s="5" t="str">
        <f t="shared" si="87"/>
        <v>,"building":"BAMUNTZ"</v>
      </c>
      <c r="AS139" s="5" t="str">
        <f t="shared" si="64"/>
        <v>}</v>
      </c>
      <c r="AT139" s="5" t="str">
        <f t="shared" si="88"/>
        <v>,"fax":"513-745-5771"</v>
      </c>
      <c r="AU139" s="5" t="str">
        <f t="shared" si="89"/>
        <v>,"website":"http://www.ucblueash.edu/academics/departments/behavioral.html"</v>
      </c>
      <c r="AV139" s="10" t="str">
        <f t="shared" si="90"/>
        <v/>
      </c>
      <c r="AW139" s="6" t="str">
        <f t="shared" si="91"/>
        <v>{"name":"Behavioral Science (UCBA)","phone":"513-745-5655","location":{"ML":"86","RM":"324","building":"BAMUNTZ"},"fax":"513-745-5771","website":"http://www.ucblueash.edu/academics/departments/behavioral.html"}</v>
      </c>
      <c r="AX139" t="str">
        <f t="shared" si="92"/>
        <v>db.directory.insert({"name":"Behavioral Science (UCBA)","phone":"513-745-5655","location":{"ML":"86","RM":"324","building":"BAMUNTZ"},"fax":"513-745-5771","website":"http://www.ucblueash.edu/academics/departments/behavioral.html"})</v>
      </c>
      <c r="AY139">
        <f t="shared" si="95"/>
        <v>136</v>
      </c>
      <c r="AZ139" t="str">
        <f t="shared" si="93"/>
        <v>136 - Behavioral Science (UCBA)</v>
      </c>
      <c r="BA139" t="str">
        <f t="shared" si="74"/>
        <v>{"name":"Behavioral Science (UCBA)","phone":"513-745-5655","location":{"ML":"86","RM":"324","building":"BAMUNTZ"},"fax":"513-745-5771","website":"http://www.ucblueash.edu/academics/departments/behavioral.html"},</v>
      </c>
    </row>
    <row r="140" spans="1:53" x14ac:dyDescent="0.25">
      <c r="A140" t="s">
        <v>676</v>
      </c>
      <c r="B140" t="s">
        <v>677</v>
      </c>
      <c r="C140" t="s">
        <v>678</v>
      </c>
      <c r="D140">
        <v>86</v>
      </c>
      <c r="E140">
        <v>104</v>
      </c>
      <c r="F140" t="s">
        <v>664</v>
      </c>
      <c r="G140" t="s">
        <v>382</v>
      </c>
      <c r="H140" t="s">
        <v>679</v>
      </c>
      <c r="K140" t="s">
        <v>5264</v>
      </c>
      <c r="M140">
        <f t="shared" si="65"/>
        <v>0</v>
      </c>
      <c r="N140" t="str">
        <f t="shared" si="75"/>
        <v>Biology (UCBA)</v>
      </c>
      <c r="P140" t="s">
        <v>5264</v>
      </c>
      <c r="Q140" t="str">
        <f t="shared" si="76"/>
        <v>513-745-5615</v>
      </c>
      <c r="S140" s="3">
        <f t="shared" si="67"/>
        <v>86</v>
      </c>
      <c r="T140" t="b">
        <f t="shared" si="77"/>
        <v>1</v>
      </c>
      <c r="V140" s="3">
        <f t="shared" si="78"/>
        <v>104</v>
      </c>
      <c r="W140" t="b">
        <f t="shared" si="68"/>
        <v>1</v>
      </c>
      <c r="Y140" t="str">
        <f t="shared" si="79"/>
        <v>BAWALT</v>
      </c>
      <c r="Z140" t="b">
        <f t="shared" si="69"/>
        <v>1</v>
      </c>
      <c r="AB140" t="b">
        <f t="shared" si="80"/>
        <v>1</v>
      </c>
      <c r="AD140" t="str">
        <f t="shared" si="81"/>
        <v>513-745-5771</v>
      </c>
      <c r="AE140" t="b">
        <f t="shared" si="70"/>
        <v>1</v>
      </c>
      <c r="AG140" t="str">
        <f t="shared" si="82"/>
        <v>http://www.ucblueash.edu/academics/departments/biology.html</v>
      </c>
      <c r="AH140" t="b">
        <f t="shared" si="71"/>
        <v>1</v>
      </c>
      <c r="AJ140">
        <f t="shared" si="83"/>
        <v>0</v>
      </c>
      <c r="AK140" t="b">
        <f t="shared" si="72"/>
        <v>0</v>
      </c>
      <c r="AM140" s="4" t="str">
        <f t="shared" si="94"/>
        <v>"name":"Biology (UCBA)"</v>
      </c>
      <c r="AN140" s="5" t="str">
        <f t="shared" si="84"/>
        <v>,"phone":"513-745-5615"</v>
      </c>
      <c r="AO140" s="5" t="str">
        <f t="shared" si="85"/>
        <v>,"location":{</v>
      </c>
      <c r="AP140" s="5" t="str">
        <f t="shared" si="86"/>
        <v>"ML":"86"</v>
      </c>
      <c r="AQ140" s="5" t="str">
        <f t="shared" si="73"/>
        <v>,"RM":"104"</v>
      </c>
      <c r="AR140" s="5" t="str">
        <f t="shared" si="87"/>
        <v>,"building":"BAWALT"</v>
      </c>
      <c r="AS140" s="5" t="str">
        <f t="shared" ref="AS140:AS203" si="96">IF(AB140,"}","")</f>
        <v>}</v>
      </c>
      <c r="AT140" s="5" t="str">
        <f t="shared" si="88"/>
        <v>,"fax":"513-745-5771"</v>
      </c>
      <c r="AU140" s="5" t="str">
        <f t="shared" si="89"/>
        <v>,"website":"http://www.ucblueash.edu/academics/departments/biology.html"</v>
      </c>
      <c r="AV140" s="10" t="str">
        <f t="shared" si="90"/>
        <v/>
      </c>
      <c r="AW140" s="6" t="str">
        <f t="shared" si="91"/>
        <v>{"name":"Biology (UCBA)","phone":"513-745-5615","location":{"ML":"86","RM":"104","building":"BAWALT"},"fax":"513-745-5771","website":"http://www.ucblueash.edu/academics/departments/biology.html"}</v>
      </c>
      <c r="AX140" t="str">
        <f t="shared" si="92"/>
        <v>db.directory.insert({"name":"Biology (UCBA)","phone":"513-745-5615","location":{"ML":"86","RM":"104","building":"BAWALT"},"fax":"513-745-5771","website":"http://www.ucblueash.edu/academics/departments/biology.html"})</v>
      </c>
      <c r="AY140">
        <f t="shared" si="95"/>
        <v>137</v>
      </c>
      <c r="AZ140" t="str">
        <f t="shared" si="93"/>
        <v>137 - Biology (UCBA)</v>
      </c>
      <c r="BA140" t="str">
        <f t="shared" si="74"/>
        <v>{"name":"Biology (UCBA)","phone":"513-745-5615","location":{"ML":"86","RM":"104","building":"BAWALT"},"fax":"513-745-5771","website":"http://www.ucblueash.edu/academics/departments/biology.html"},</v>
      </c>
    </row>
    <row r="141" spans="1:53" x14ac:dyDescent="0.25">
      <c r="A141" t="s">
        <v>680</v>
      </c>
      <c r="B141" t="s">
        <v>681</v>
      </c>
      <c r="C141" t="s">
        <v>682</v>
      </c>
      <c r="D141">
        <v>86</v>
      </c>
      <c r="E141">
        <v>126</v>
      </c>
      <c r="F141" t="s">
        <v>211</v>
      </c>
      <c r="G141" t="s">
        <v>683</v>
      </c>
      <c r="H141" t="s">
        <v>684</v>
      </c>
      <c r="I141" t="s">
        <v>685</v>
      </c>
      <c r="K141" t="s">
        <v>5264</v>
      </c>
      <c r="M141">
        <f t="shared" si="65"/>
        <v>0</v>
      </c>
      <c r="N141" t="str">
        <f t="shared" si="75"/>
        <v>Bookstore (UCBA)</v>
      </c>
      <c r="P141" t="s">
        <v>5264</v>
      </c>
      <c r="Q141" t="str">
        <f t="shared" si="76"/>
        <v>513-745-5610</v>
      </c>
      <c r="S141" s="3">
        <f t="shared" si="67"/>
        <v>86</v>
      </c>
      <c r="T141" t="b">
        <f t="shared" si="77"/>
        <v>1</v>
      </c>
      <c r="V141" s="3">
        <f t="shared" si="78"/>
        <v>126</v>
      </c>
      <c r="W141" t="b">
        <f t="shared" si="68"/>
        <v>1</v>
      </c>
      <c r="Y141" t="str">
        <f t="shared" si="79"/>
        <v>BAMUNTZ</v>
      </c>
      <c r="Z141" t="b">
        <f t="shared" si="69"/>
        <v>1</v>
      </c>
      <c r="AB141" t="b">
        <f t="shared" si="80"/>
        <v>1</v>
      </c>
      <c r="AD141" t="str">
        <f t="shared" si="81"/>
        <v>513-791-3753</v>
      </c>
      <c r="AE141" t="b">
        <f t="shared" si="70"/>
        <v>1</v>
      </c>
      <c r="AG141" t="str">
        <f t="shared" si="82"/>
        <v>http://www.uc.edu/bookstore</v>
      </c>
      <c r="AH141" t="b">
        <f t="shared" si="71"/>
        <v>1</v>
      </c>
      <c r="AJ141" t="str">
        <f t="shared" si="83"/>
        <v>bookstore@uc.edu</v>
      </c>
      <c r="AK141" t="b">
        <f t="shared" si="72"/>
        <v>1</v>
      </c>
      <c r="AM141" s="4" t="str">
        <f t="shared" si="94"/>
        <v>"name":"Bookstore (UCBA)"</v>
      </c>
      <c r="AN141" s="5" t="str">
        <f t="shared" si="84"/>
        <v>,"phone":"513-745-5610"</v>
      </c>
      <c r="AO141" s="5" t="str">
        <f t="shared" si="85"/>
        <v>,"location":{</v>
      </c>
      <c r="AP141" s="5" t="str">
        <f t="shared" si="86"/>
        <v>"ML":"86"</v>
      </c>
      <c r="AQ141" s="5" t="str">
        <f t="shared" si="73"/>
        <v>,"RM":"126"</v>
      </c>
      <c r="AR141" s="5" t="str">
        <f t="shared" si="87"/>
        <v>,"building":"BAMUNTZ"</v>
      </c>
      <c r="AS141" s="5" t="str">
        <f t="shared" si="96"/>
        <v>}</v>
      </c>
      <c r="AT141" s="5" t="str">
        <f t="shared" si="88"/>
        <v>,"fax":"513-791-3753"</v>
      </c>
      <c r="AU141" s="5" t="str">
        <f t="shared" si="89"/>
        <v>,"website":"http://www.uc.edu/bookstore"</v>
      </c>
      <c r="AV141" s="10" t="str">
        <f t="shared" si="90"/>
        <v>,"email":"bookstore@uc.edu"</v>
      </c>
      <c r="AW141" s="6" t="str">
        <f t="shared" si="91"/>
        <v>{"name":"Bookstore (UCBA)","phone":"513-745-5610","location":{"ML":"86","RM":"126","building":"BAMUNTZ"},"fax":"513-791-3753","website":"http://www.uc.edu/bookstore","email":"bookstore@uc.edu"}</v>
      </c>
      <c r="AX141" t="str">
        <f t="shared" si="92"/>
        <v>db.directory.insert({"name":"Bookstore (UCBA)","phone":"513-745-5610","location":{"ML":"86","RM":"126","building":"BAMUNTZ"},"fax":"513-791-3753","website":"http://www.uc.edu/bookstore","email":"bookstore@uc.edu"})</v>
      </c>
      <c r="AY141">
        <f t="shared" si="95"/>
        <v>138</v>
      </c>
      <c r="AZ141" t="str">
        <f t="shared" si="93"/>
        <v>138 - Bookstore (UCBA)</v>
      </c>
      <c r="BA141" t="str">
        <f t="shared" si="74"/>
        <v>{"name":"Bookstore (UCBA)","phone":"513-745-5610","location":{"ML":"86","RM":"126","building":"BAMUNTZ"},"fax":"513-791-3753","website":"http://www.uc.edu/bookstore","email":"bookstore@uc.edu"},</v>
      </c>
    </row>
    <row r="142" spans="1:53" x14ac:dyDescent="0.25">
      <c r="A142" t="s">
        <v>686</v>
      </c>
      <c r="B142" t="s">
        <v>687</v>
      </c>
      <c r="C142" t="s">
        <v>688</v>
      </c>
      <c r="D142" t="s">
        <v>689</v>
      </c>
      <c r="E142">
        <v>86</v>
      </c>
      <c r="F142">
        <v>123</v>
      </c>
      <c r="G142" t="s">
        <v>211</v>
      </c>
      <c r="H142" t="s">
        <v>690</v>
      </c>
      <c r="I142" t="s">
        <v>691</v>
      </c>
      <c r="K142" t="s">
        <v>5264</v>
      </c>
      <c r="L142" t="b">
        <v>1</v>
      </c>
      <c r="M142">
        <f t="shared" si="65"/>
        <v>1</v>
      </c>
      <c r="N142" t="str">
        <f t="shared" si="75"/>
        <v>UCBA  Business Affairs</v>
      </c>
      <c r="O142" t="str">
        <f t="shared" si="66"/>
        <v>UCBA  Business Affairs</v>
      </c>
      <c r="P142" t="s">
        <v>5264</v>
      </c>
      <c r="Q142" t="str">
        <f t="shared" si="76"/>
        <v>513-936-1520</v>
      </c>
      <c r="S142" s="3">
        <f t="shared" si="67"/>
        <v>86</v>
      </c>
      <c r="T142" t="b">
        <f t="shared" si="77"/>
        <v>1</v>
      </c>
      <c r="V142" s="3">
        <f t="shared" si="78"/>
        <v>123</v>
      </c>
      <c r="W142" t="b">
        <f t="shared" si="68"/>
        <v>1</v>
      </c>
      <c r="Y142" t="str">
        <f t="shared" si="79"/>
        <v>BAMUNTZ</v>
      </c>
      <c r="Z142" t="b">
        <f t="shared" si="69"/>
        <v>1</v>
      </c>
      <c r="AB142" t="b">
        <f t="shared" si="80"/>
        <v>1</v>
      </c>
      <c r="AD142" t="str">
        <f t="shared" si="81"/>
        <v>513-936-7170</v>
      </c>
      <c r="AE142" t="b">
        <f t="shared" si="70"/>
        <v>1</v>
      </c>
      <c r="AG142" t="str">
        <f t="shared" si="82"/>
        <v>http://www.ucblueash.edu/offices/administrative/business-affairs.html</v>
      </c>
      <c r="AH142" t="b">
        <f t="shared" si="71"/>
        <v>1</v>
      </c>
      <c r="AJ142">
        <f t="shared" si="83"/>
        <v>0</v>
      </c>
      <c r="AK142" t="b">
        <f t="shared" si="72"/>
        <v>0</v>
      </c>
      <c r="AM142" s="4" t="str">
        <f t="shared" si="94"/>
        <v>"name":"UCBA Business Affairs"</v>
      </c>
      <c r="AN142" s="5" t="str">
        <f t="shared" si="84"/>
        <v>,"phone":"513-936-1520"</v>
      </c>
      <c r="AO142" s="5" t="str">
        <f t="shared" si="85"/>
        <v>,"location":{</v>
      </c>
      <c r="AP142" s="5" t="str">
        <f t="shared" si="86"/>
        <v>"ML":"86"</v>
      </c>
      <c r="AQ142" s="5" t="str">
        <f t="shared" si="73"/>
        <v>,"RM":"123"</v>
      </c>
      <c r="AR142" s="5" t="str">
        <f t="shared" si="87"/>
        <v>,"building":"BAMUNTZ"</v>
      </c>
      <c r="AS142" s="5" t="str">
        <f t="shared" si="96"/>
        <v>}</v>
      </c>
      <c r="AT142" s="5" t="str">
        <f t="shared" si="88"/>
        <v>,"fax":"513-936-7170"</v>
      </c>
      <c r="AU142" s="5" t="str">
        <f t="shared" si="89"/>
        <v>,"website":"http://www.ucblueash.edu/offices/administrative/business-affairs.html"</v>
      </c>
      <c r="AV142" s="10" t="str">
        <f t="shared" si="90"/>
        <v/>
      </c>
      <c r="AW142" s="6" t="str">
        <f t="shared" si="91"/>
        <v>{"name":"UCBA Business Affairs","phone":"513-936-1520","location":{"ML":"86","RM":"123","building":"BAMUNTZ"},"fax":"513-936-7170","website":"http://www.ucblueash.edu/offices/administrative/business-affairs.html"}</v>
      </c>
      <c r="AX142" t="str">
        <f t="shared" si="92"/>
        <v>db.directory.insert({"name":"UCBA Business Affairs","phone":"513-936-1520","location":{"ML":"86","RM":"123","building":"BAMUNTZ"},"fax":"513-936-7170","website":"http://www.ucblueash.edu/offices/administrative/business-affairs.html"})</v>
      </c>
      <c r="AY142">
        <f t="shared" si="95"/>
        <v>139</v>
      </c>
      <c r="AZ142" t="str">
        <f t="shared" si="93"/>
        <v>139 - UCBA  Business Affairs</v>
      </c>
      <c r="BA142" t="str">
        <f t="shared" si="74"/>
        <v>{"name":"UCBA Business Affairs","phone":"513-936-1520","location":{"ML":"86","RM":"123","building":"BAMUNTZ"},"fax":"513-936-7170","website":"http://www.ucblueash.edu/offices/administrative/business-affairs.html"},</v>
      </c>
    </row>
    <row r="143" spans="1:53" x14ac:dyDescent="0.25">
      <c r="A143" t="s">
        <v>692</v>
      </c>
      <c r="B143" t="s">
        <v>693</v>
      </c>
      <c r="C143" t="s">
        <v>694</v>
      </c>
      <c r="D143">
        <v>86</v>
      </c>
      <c r="E143">
        <v>324</v>
      </c>
      <c r="F143" t="s">
        <v>211</v>
      </c>
      <c r="G143" t="s">
        <v>382</v>
      </c>
      <c r="H143" t="s">
        <v>695</v>
      </c>
      <c r="K143" t="s">
        <v>5264</v>
      </c>
      <c r="M143">
        <f t="shared" si="65"/>
        <v>0</v>
      </c>
      <c r="N143" t="str">
        <f t="shared" si="75"/>
        <v>Business and Economics (UCBA)</v>
      </c>
      <c r="P143" t="s">
        <v>5264</v>
      </c>
      <c r="Q143" t="str">
        <f t="shared" si="76"/>
        <v>513-745-5699</v>
      </c>
      <c r="S143" s="3">
        <f t="shared" si="67"/>
        <v>86</v>
      </c>
      <c r="T143" t="b">
        <f t="shared" si="77"/>
        <v>1</v>
      </c>
      <c r="V143" s="3">
        <f t="shared" si="78"/>
        <v>324</v>
      </c>
      <c r="W143" t="b">
        <f t="shared" si="68"/>
        <v>1</v>
      </c>
      <c r="Y143" t="str">
        <f t="shared" si="79"/>
        <v>BAMUNTZ</v>
      </c>
      <c r="Z143" t="b">
        <f t="shared" si="69"/>
        <v>1</v>
      </c>
      <c r="AB143" t="b">
        <f t="shared" si="80"/>
        <v>1</v>
      </c>
      <c r="AD143" t="str">
        <f t="shared" si="81"/>
        <v>513-745-5771</v>
      </c>
      <c r="AE143" t="b">
        <f t="shared" si="70"/>
        <v>1</v>
      </c>
      <c r="AG143" t="str">
        <f t="shared" si="82"/>
        <v>http://www.ucblueash.edu/academics/departments/business.html</v>
      </c>
      <c r="AH143" t="b">
        <f t="shared" si="71"/>
        <v>1</v>
      </c>
      <c r="AJ143">
        <f t="shared" si="83"/>
        <v>0</v>
      </c>
      <c r="AK143" t="b">
        <f t="shared" si="72"/>
        <v>0</v>
      </c>
      <c r="AM143" s="4" t="str">
        <f t="shared" si="94"/>
        <v>"name":"Business and Economics (UCBA)"</v>
      </c>
      <c r="AN143" s="5" t="str">
        <f t="shared" si="84"/>
        <v>,"phone":"513-745-5699"</v>
      </c>
      <c r="AO143" s="5" t="str">
        <f t="shared" si="85"/>
        <v>,"location":{</v>
      </c>
      <c r="AP143" s="5" t="str">
        <f t="shared" si="86"/>
        <v>"ML":"86"</v>
      </c>
      <c r="AQ143" s="5" t="str">
        <f t="shared" si="73"/>
        <v>,"RM":"324"</v>
      </c>
      <c r="AR143" s="5" t="str">
        <f t="shared" si="87"/>
        <v>,"building":"BAMUNTZ"</v>
      </c>
      <c r="AS143" s="5" t="str">
        <f t="shared" si="96"/>
        <v>}</v>
      </c>
      <c r="AT143" s="5" t="str">
        <f t="shared" si="88"/>
        <v>,"fax":"513-745-5771"</v>
      </c>
      <c r="AU143" s="5" t="str">
        <f t="shared" si="89"/>
        <v>,"website":"http://www.ucblueash.edu/academics/departments/business.html"</v>
      </c>
      <c r="AV143" s="10" t="str">
        <f t="shared" si="90"/>
        <v/>
      </c>
      <c r="AW143" s="6" t="str">
        <f t="shared" si="91"/>
        <v>{"name":"Business and Economics (UCBA)","phone":"513-745-5699","location":{"ML":"86","RM":"324","building":"BAMUNTZ"},"fax":"513-745-5771","website":"http://www.ucblueash.edu/academics/departments/business.html"}</v>
      </c>
      <c r="AX143" t="str">
        <f t="shared" si="92"/>
        <v>db.directory.insert({"name":"Business and Economics (UCBA)","phone":"513-745-5699","location":{"ML":"86","RM":"324","building":"BAMUNTZ"},"fax":"513-745-5771","website":"http://www.ucblueash.edu/academics/departments/business.html"})</v>
      </c>
      <c r="AY143">
        <f t="shared" si="95"/>
        <v>140</v>
      </c>
      <c r="AZ143" t="str">
        <f t="shared" si="93"/>
        <v>140 - Business and Economics (UCBA)</v>
      </c>
      <c r="BA143" t="str">
        <f t="shared" si="74"/>
        <v>{"name":"Business and Economics (UCBA)","phone":"513-745-5699","location":{"ML":"86","RM":"324","building":"BAMUNTZ"},"fax":"513-745-5771","website":"http://www.ucblueash.edu/academics/departments/business.html"},</v>
      </c>
    </row>
    <row r="144" spans="1:53" x14ac:dyDescent="0.25">
      <c r="A144" t="s">
        <v>696</v>
      </c>
      <c r="B144" t="s">
        <v>687</v>
      </c>
      <c r="C144" t="s">
        <v>697</v>
      </c>
      <c r="D144" t="s">
        <v>698</v>
      </c>
      <c r="G144" t="s">
        <v>687</v>
      </c>
      <c r="I144" t="s">
        <v>134</v>
      </c>
      <c r="K144" t="s">
        <v>5264</v>
      </c>
      <c r="L144" t="b">
        <v>1</v>
      </c>
      <c r="M144">
        <f t="shared" si="65"/>
        <v>1</v>
      </c>
      <c r="N144" t="str">
        <f t="shared" si="75"/>
        <v>UCBA  Cafe</v>
      </c>
      <c r="O144" t="str">
        <f t="shared" si="66"/>
        <v>UCBA  Cafe</v>
      </c>
      <c r="P144" t="s">
        <v>5264</v>
      </c>
      <c r="Q144" t="str">
        <f t="shared" si="76"/>
        <v>513-936-1721</v>
      </c>
      <c r="S144" s="3">
        <f t="shared" si="67"/>
        <v>0</v>
      </c>
      <c r="T144" t="b">
        <f t="shared" si="77"/>
        <v>0</v>
      </c>
      <c r="V144" s="3">
        <f t="shared" si="78"/>
        <v>0</v>
      </c>
      <c r="W144" t="b">
        <f t="shared" si="68"/>
        <v>0</v>
      </c>
      <c r="Y144" t="str">
        <f t="shared" si="79"/>
        <v>UCBA</v>
      </c>
      <c r="Z144" t="b">
        <f t="shared" si="69"/>
        <v>1</v>
      </c>
      <c r="AB144" t="b">
        <f t="shared" si="80"/>
        <v>1</v>
      </c>
      <c r="AD144">
        <f t="shared" si="81"/>
        <v>0</v>
      </c>
      <c r="AE144" t="b">
        <f t="shared" si="70"/>
        <v>0</v>
      </c>
      <c r="AG144" t="str">
        <f t="shared" si="82"/>
        <v>http://www.uc.edu/food/</v>
      </c>
      <c r="AH144" t="b">
        <f t="shared" si="71"/>
        <v>1</v>
      </c>
      <c r="AJ144">
        <f t="shared" si="83"/>
        <v>0</v>
      </c>
      <c r="AK144" t="b">
        <f t="shared" si="72"/>
        <v>0</v>
      </c>
      <c r="AM144" s="4" t="str">
        <f t="shared" si="94"/>
        <v>"name":"UCBA Cafe"</v>
      </c>
      <c r="AN144" s="5" t="str">
        <f t="shared" si="84"/>
        <v>,"phone":"513-936-1721"</v>
      </c>
      <c r="AO144" s="5" t="str">
        <f t="shared" si="85"/>
        <v>,"location":{</v>
      </c>
      <c r="AP144" s="5" t="str">
        <f t="shared" si="86"/>
        <v/>
      </c>
      <c r="AQ144" s="5" t="str">
        <f t="shared" si="73"/>
        <v>"RM":"0"</v>
      </c>
      <c r="AR144" s="5" t="str">
        <f t="shared" si="87"/>
        <v>,"building":"UCBA"</v>
      </c>
      <c r="AS144" s="5" t="str">
        <f t="shared" si="96"/>
        <v>}</v>
      </c>
      <c r="AT144" s="5" t="str">
        <f t="shared" si="88"/>
        <v/>
      </c>
      <c r="AU144" s="5" t="str">
        <f t="shared" si="89"/>
        <v>,"website":"http://www.uc.edu/food/"</v>
      </c>
      <c r="AV144" s="10" t="str">
        <f t="shared" si="90"/>
        <v/>
      </c>
      <c r="AW144" s="6" t="str">
        <f t="shared" si="91"/>
        <v>{"name":"UCBA Cafe","phone":"513-936-1721","location":{"RM":"0","building":"UCBA"},"website":"http://www.uc.edu/food/"}</v>
      </c>
      <c r="AX144" t="s">
        <v>5315</v>
      </c>
      <c r="AY144">
        <f t="shared" si="95"/>
        <v>141</v>
      </c>
      <c r="AZ144" t="str">
        <f t="shared" si="93"/>
        <v>141 - UCBA  Cafe</v>
      </c>
      <c r="BA144" t="str">
        <f t="shared" si="74"/>
        <v>{"name":"UCBA Cafe","phone":"513-936-1721","location":{"RM":"0","building":"UCBA"},"website":"http://www.uc.edu/food/"},</v>
      </c>
    </row>
    <row r="145" spans="1:53" x14ac:dyDescent="0.25">
      <c r="A145" t="s">
        <v>699</v>
      </c>
      <c r="B145" t="s">
        <v>700</v>
      </c>
      <c r="C145" t="s">
        <v>701</v>
      </c>
      <c r="D145">
        <v>86</v>
      </c>
      <c r="E145">
        <v>125</v>
      </c>
      <c r="F145" t="s">
        <v>211</v>
      </c>
      <c r="G145" t="s">
        <v>702</v>
      </c>
      <c r="H145" t="s">
        <v>703</v>
      </c>
      <c r="K145" t="s">
        <v>5264</v>
      </c>
      <c r="M145">
        <f t="shared" si="65"/>
        <v>0</v>
      </c>
      <c r="N145" t="str">
        <f t="shared" si="75"/>
        <v>Career Services (UCBA)</v>
      </c>
      <c r="P145" t="s">
        <v>5264</v>
      </c>
      <c r="Q145" t="str">
        <f t="shared" si="76"/>
        <v>513-745-5671</v>
      </c>
      <c r="S145" s="3">
        <f t="shared" si="67"/>
        <v>86</v>
      </c>
      <c r="T145" t="b">
        <f t="shared" si="77"/>
        <v>1</v>
      </c>
      <c r="V145" s="3">
        <f t="shared" si="78"/>
        <v>125</v>
      </c>
      <c r="W145" t="b">
        <f t="shared" si="68"/>
        <v>1</v>
      </c>
      <c r="Y145" t="str">
        <f t="shared" si="79"/>
        <v>BAMUNTZ</v>
      </c>
      <c r="Z145" t="b">
        <f t="shared" si="69"/>
        <v>1</v>
      </c>
      <c r="AB145" t="b">
        <f t="shared" si="80"/>
        <v>1</v>
      </c>
      <c r="AD145" t="str">
        <f t="shared" si="81"/>
        <v>513-792-8626</v>
      </c>
      <c r="AE145" t="b">
        <f t="shared" si="70"/>
        <v>1</v>
      </c>
      <c r="AG145" t="str">
        <f t="shared" si="82"/>
        <v>http://www.ucblueash.edu/students/services/career-center.html</v>
      </c>
      <c r="AH145" t="b">
        <f t="shared" si="71"/>
        <v>1</v>
      </c>
      <c r="AJ145">
        <f t="shared" si="83"/>
        <v>0</v>
      </c>
      <c r="AK145" t="b">
        <f t="shared" si="72"/>
        <v>0</v>
      </c>
      <c r="AM145" s="4" t="str">
        <f t="shared" si="94"/>
        <v>"name":"Career Services (UCBA)"</v>
      </c>
      <c r="AN145" s="5" t="str">
        <f t="shared" si="84"/>
        <v>,"phone":"513-745-5671"</v>
      </c>
      <c r="AO145" s="5" t="str">
        <f t="shared" si="85"/>
        <v>,"location":{</v>
      </c>
      <c r="AP145" s="5" t="str">
        <f t="shared" si="86"/>
        <v>"ML":"86"</v>
      </c>
      <c r="AQ145" s="5" t="str">
        <f t="shared" si="73"/>
        <v>,"RM":"125"</v>
      </c>
      <c r="AR145" s="5" t="str">
        <f t="shared" si="87"/>
        <v>,"building":"BAMUNTZ"</v>
      </c>
      <c r="AS145" s="5" t="str">
        <f t="shared" si="96"/>
        <v>}</v>
      </c>
      <c r="AT145" s="5" t="str">
        <f t="shared" si="88"/>
        <v>,"fax":"513-792-8626"</v>
      </c>
      <c r="AU145" s="5" t="str">
        <f t="shared" si="89"/>
        <v>,"website":"http://www.ucblueash.edu/students/services/career-center.html"</v>
      </c>
      <c r="AV145" s="10" t="str">
        <f t="shared" si="90"/>
        <v/>
      </c>
      <c r="AW145" s="6" t="str">
        <f t="shared" si="91"/>
        <v>{"name":"Career Services (UCBA)","phone":"513-745-5671","location":{"ML":"86","RM":"125","building":"BAMUNTZ"},"fax":"513-792-8626","website":"http://www.ucblueash.edu/students/services/career-center.html"}</v>
      </c>
      <c r="AX145" t="str">
        <f t="shared" si="92"/>
        <v>db.directory.insert({"name":"Career Services (UCBA)","phone":"513-745-5671","location":{"ML":"86","RM":"125","building":"BAMUNTZ"},"fax":"513-792-8626","website":"http://www.ucblueash.edu/students/services/career-center.html"})</v>
      </c>
      <c r="AY145">
        <f t="shared" si="95"/>
        <v>142</v>
      </c>
      <c r="AZ145" t="str">
        <f t="shared" si="93"/>
        <v>142 - Career Services (UCBA)</v>
      </c>
      <c r="BA145" t="str">
        <f t="shared" si="74"/>
        <v>{"name":"Career Services (UCBA)","phone":"513-745-5671","location":{"ML":"86","RM":"125","building":"BAMUNTZ"},"fax":"513-792-8626","website":"http://www.ucblueash.edu/students/services/career-center.html"},</v>
      </c>
    </row>
    <row r="146" spans="1:53" x14ac:dyDescent="0.25">
      <c r="A146" t="s">
        <v>704</v>
      </c>
      <c r="B146" t="s">
        <v>705</v>
      </c>
      <c r="C146" t="s">
        <v>678</v>
      </c>
      <c r="D146">
        <v>86</v>
      </c>
      <c r="E146">
        <v>104</v>
      </c>
      <c r="F146" t="s">
        <v>664</v>
      </c>
      <c r="G146" t="s">
        <v>382</v>
      </c>
      <c r="H146" t="s">
        <v>706</v>
      </c>
      <c r="K146" t="s">
        <v>5264</v>
      </c>
      <c r="M146">
        <f t="shared" si="65"/>
        <v>0</v>
      </c>
      <c r="N146" t="str">
        <f t="shared" si="75"/>
        <v>Chemistry (UCBA)</v>
      </c>
      <c r="P146" t="s">
        <v>5264</v>
      </c>
      <c r="Q146" t="str">
        <f t="shared" si="76"/>
        <v>513-745-5615</v>
      </c>
      <c r="S146" s="3">
        <f t="shared" si="67"/>
        <v>86</v>
      </c>
      <c r="T146" t="b">
        <f t="shared" si="77"/>
        <v>1</v>
      </c>
      <c r="V146" s="3">
        <f t="shared" si="78"/>
        <v>104</v>
      </c>
      <c r="W146" t="b">
        <f t="shared" si="68"/>
        <v>1</v>
      </c>
      <c r="Y146" t="str">
        <f t="shared" si="79"/>
        <v>BAWALT</v>
      </c>
      <c r="Z146" t="b">
        <f t="shared" si="69"/>
        <v>1</v>
      </c>
      <c r="AB146" t="b">
        <f t="shared" si="80"/>
        <v>1</v>
      </c>
      <c r="AD146" t="str">
        <f t="shared" si="81"/>
        <v>513-745-5771</v>
      </c>
      <c r="AE146" t="b">
        <f t="shared" si="70"/>
        <v>1</v>
      </c>
      <c r="AG146" t="str">
        <f t="shared" si="82"/>
        <v>http://www.ucblueash.edu/academics/departments/chemistry.html</v>
      </c>
      <c r="AH146" t="b">
        <f t="shared" si="71"/>
        <v>1</v>
      </c>
      <c r="AJ146">
        <f t="shared" si="83"/>
        <v>0</v>
      </c>
      <c r="AK146" t="b">
        <f t="shared" si="72"/>
        <v>0</v>
      </c>
      <c r="AM146" s="4" t="str">
        <f t="shared" si="94"/>
        <v>"name":"Chemistry (UCBA)"</v>
      </c>
      <c r="AN146" s="5" t="str">
        <f t="shared" si="84"/>
        <v>,"phone":"513-745-5615"</v>
      </c>
      <c r="AO146" s="5" t="str">
        <f t="shared" si="85"/>
        <v>,"location":{</v>
      </c>
      <c r="AP146" s="5" t="str">
        <f t="shared" si="86"/>
        <v>"ML":"86"</v>
      </c>
      <c r="AQ146" s="5" t="str">
        <f t="shared" si="73"/>
        <v>,"RM":"104"</v>
      </c>
      <c r="AR146" s="5" t="str">
        <f t="shared" si="87"/>
        <v>,"building":"BAWALT"</v>
      </c>
      <c r="AS146" s="5" t="str">
        <f t="shared" si="96"/>
        <v>}</v>
      </c>
      <c r="AT146" s="5" t="str">
        <f t="shared" si="88"/>
        <v>,"fax":"513-745-5771"</v>
      </c>
      <c r="AU146" s="5" t="str">
        <f t="shared" si="89"/>
        <v>,"website":"http://www.ucblueash.edu/academics/departments/chemistry.html"</v>
      </c>
      <c r="AV146" s="10" t="str">
        <f t="shared" si="90"/>
        <v/>
      </c>
      <c r="AW146" s="6" t="str">
        <f t="shared" si="91"/>
        <v>{"name":"Chemistry (UCBA)","phone":"513-745-5615","location":{"ML":"86","RM":"104","building":"BAWALT"},"fax":"513-745-5771","website":"http://www.ucblueash.edu/academics/departments/chemistry.html"}</v>
      </c>
      <c r="AX146" t="str">
        <f t="shared" si="92"/>
        <v>db.directory.insert({"name":"Chemistry (UCBA)","phone":"513-745-5615","location":{"ML":"86","RM":"104","building":"BAWALT"},"fax":"513-745-5771","website":"http://www.ucblueash.edu/academics/departments/chemistry.html"})</v>
      </c>
      <c r="AY146">
        <f t="shared" si="95"/>
        <v>143</v>
      </c>
      <c r="AZ146" t="str">
        <f t="shared" si="93"/>
        <v>143 - Chemistry (UCBA)</v>
      </c>
      <c r="BA146" t="str">
        <f t="shared" si="74"/>
        <v>{"name":"Chemistry (UCBA)","phone":"513-745-5615","location":{"ML":"86","RM":"104","building":"BAWALT"},"fax":"513-745-5771","website":"http://www.ucblueash.edu/academics/departments/chemistry.html"},</v>
      </c>
    </row>
    <row r="147" spans="1:53" x14ac:dyDescent="0.25">
      <c r="A147" t="s">
        <v>707</v>
      </c>
      <c r="B147" t="s">
        <v>708</v>
      </c>
      <c r="C147" t="s">
        <v>674</v>
      </c>
      <c r="D147">
        <v>86</v>
      </c>
      <c r="E147">
        <v>324</v>
      </c>
      <c r="F147" t="s">
        <v>211</v>
      </c>
      <c r="G147" t="s">
        <v>382</v>
      </c>
      <c r="H147" t="s">
        <v>709</v>
      </c>
      <c r="K147" t="s">
        <v>5264</v>
      </c>
      <c r="M147">
        <f t="shared" si="65"/>
        <v>0</v>
      </c>
      <c r="N147" t="str">
        <f t="shared" si="75"/>
        <v>English &amp; Communication (UCBA)</v>
      </c>
      <c r="P147" t="s">
        <v>5264</v>
      </c>
      <c r="Q147" t="str">
        <f t="shared" si="76"/>
        <v>513-745-5655</v>
      </c>
      <c r="S147" s="3">
        <f t="shared" si="67"/>
        <v>86</v>
      </c>
      <c r="T147" t="b">
        <f t="shared" si="77"/>
        <v>1</v>
      </c>
      <c r="V147" s="3">
        <f t="shared" si="78"/>
        <v>324</v>
      </c>
      <c r="W147" t="b">
        <f t="shared" si="68"/>
        <v>1</v>
      </c>
      <c r="Y147" t="str">
        <f t="shared" si="79"/>
        <v>BAMUNTZ</v>
      </c>
      <c r="Z147" t="b">
        <f t="shared" si="69"/>
        <v>1</v>
      </c>
      <c r="AB147" t="b">
        <f t="shared" si="80"/>
        <v>1</v>
      </c>
      <c r="AD147" t="str">
        <f t="shared" si="81"/>
        <v>513-745-5771</v>
      </c>
      <c r="AE147" t="b">
        <f t="shared" si="70"/>
        <v>1</v>
      </c>
      <c r="AG147" t="str">
        <f t="shared" si="82"/>
        <v>http://www.ucblueash.edu/academics/departments/english.html</v>
      </c>
      <c r="AH147" t="b">
        <f t="shared" si="71"/>
        <v>1</v>
      </c>
      <c r="AJ147">
        <f t="shared" si="83"/>
        <v>0</v>
      </c>
      <c r="AK147" t="b">
        <f t="shared" si="72"/>
        <v>0</v>
      </c>
      <c r="AM147" s="4" t="str">
        <f t="shared" si="94"/>
        <v>"name":"English &amp; Communication (UCBA)"</v>
      </c>
      <c r="AN147" s="5" t="str">
        <f t="shared" si="84"/>
        <v>,"phone":"513-745-5655"</v>
      </c>
      <c r="AO147" s="5" t="str">
        <f t="shared" si="85"/>
        <v>,"location":{</v>
      </c>
      <c r="AP147" s="5" t="str">
        <f t="shared" si="86"/>
        <v>"ML":"86"</v>
      </c>
      <c r="AQ147" s="5" t="str">
        <f t="shared" si="73"/>
        <v>,"RM":"324"</v>
      </c>
      <c r="AR147" s="5" t="str">
        <f t="shared" si="87"/>
        <v>,"building":"BAMUNTZ"</v>
      </c>
      <c r="AS147" s="5" t="str">
        <f t="shared" si="96"/>
        <v>}</v>
      </c>
      <c r="AT147" s="5" t="str">
        <f t="shared" si="88"/>
        <v>,"fax":"513-745-5771"</v>
      </c>
      <c r="AU147" s="5" t="str">
        <f t="shared" si="89"/>
        <v>,"website":"http://www.ucblueash.edu/academics/departments/english.html"</v>
      </c>
      <c r="AV147" s="10" t="str">
        <f t="shared" si="90"/>
        <v/>
      </c>
      <c r="AW147" s="6" t="str">
        <f t="shared" si="91"/>
        <v>{"name":"English &amp; Communication (UCBA)","phone":"513-745-5655","location":{"ML":"86","RM":"324","building":"BAMUNTZ"},"fax":"513-745-5771","website":"http://www.ucblueash.edu/academics/departments/english.html"}</v>
      </c>
      <c r="AX147" t="str">
        <f t="shared" si="92"/>
        <v>db.directory.insert({"name":"English &amp; Communication (UCBA)","phone":"513-745-5655","location":{"ML":"86","RM":"324","building":"BAMUNTZ"},"fax":"513-745-5771","website":"http://www.ucblueash.edu/academics/departments/english.html"})</v>
      </c>
      <c r="AY147">
        <f t="shared" si="95"/>
        <v>144</v>
      </c>
      <c r="AZ147" t="str">
        <f t="shared" si="93"/>
        <v>144 - English &amp; Communication (UCBA)</v>
      </c>
      <c r="BA147" t="str">
        <f t="shared" si="74"/>
        <v>{"name":"English &amp; Communication (UCBA)","phone":"513-745-5655","location":{"ML":"86","RM":"324","building":"BAMUNTZ"},"fax":"513-745-5771","website":"http://www.ucblueash.edu/academics/departments/english.html"},</v>
      </c>
    </row>
    <row r="148" spans="1:53" x14ac:dyDescent="0.25">
      <c r="A148" t="s">
        <v>710</v>
      </c>
      <c r="B148" t="s">
        <v>711</v>
      </c>
      <c r="C148" t="s">
        <v>712</v>
      </c>
      <c r="D148">
        <v>86</v>
      </c>
      <c r="E148">
        <v>327</v>
      </c>
      <c r="F148" t="s">
        <v>211</v>
      </c>
      <c r="G148" t="s">
        <v>445</v>
      </c>
      <c r="H148" t="s">
        <v>713</v>
      </c>
      <c r="K148" t="s">
        <v>5264</v>
      </c>
      <c r="M148">
        <f t="shared" si="65"/>
        <v>0</v>
      </c>
      <c r="N148" t="str">
        <f t="shared" si="75"/>
        <v>Communications (UCBA)</v>
      </c>
      <c r="P148" t="s">
        <v>5264</v>
      </c>
      <c r="Q148" t="str">
        <f t="shared" si="76"/>
        <v>513-745-5685</v>
      </c>
      <c r="S148" s="3">
        <f t="shared" si="67"/>
        <v>86</v>
      </c>
      <c r="T148" t="b">
        <f t="shared" si="77"/>
        <v>1</v>
      </c>
      <c r="V148" s="3">
        <f t="shared" si="78"/>
        <v>327</v>
      </c>
      <c r="W148" t="b">
        <f t="shared" si="68"/>
        <v>1</v>
      </c>
      <c r="Y148" t="str">
        <f t="shared" si="79"/>
        <v>BAMUNTZ</v>
      </c>
      <c r="Z148" t="b">
        <f t="shared" si="69"/>
        <v>1</v>
      </c>
      <c r="AB148" t="b">
        <f t="shared" si="80"/>
        <v>1</v>
      </c>
      <c r="AD148" t="str">
        <f t="shared" si="81"/>
        <v>513-745-5790</v>
      </c>
      <c r="AE148" t="b">
        <f t="shared" si="70"/>
        <v>1</v>
      </c>
      <c r="AG148" t="str">
        <f t="shared" si="82"/>
        <v>http://www.ucblueash.edu/offices/administrative/communications.html</v>
      </c>
      <c r="AH148" t="b">
        <f t="shared" si="71"/>
        <v>1</v>
      </c>
      <c r="AJ148">
        <f t="shared" si="83"/>
        <v>0</v>
      </c>
      <c r="AK148" t="b">
        <f t="shared" si="72"/>
        <v>0</v>
      </c>
      <c r="AM148" s="4" t="str">
        <f t="shared" si="94"/>
        <v>"name":"Communications (UCBA)"</v>
      </c>
      <c r="AN148" s="5" t="str">
        <f t="shared" si="84"/>
        <v>,"phone":"513-745-5685"</v>
      </c>
      <c r="AO148" s="5" t="str">
        <f t="shared" si="85"/>
        <v>,"location":{</v>
      </c>
      <c r="AP148" s="5" t="str">
        <f t="shared" si="86"/>
        <v>"ML":"86"</v>
      </c>
      <c r="AQ148" s="5" t="str">
        <f t="shared" si="73"/>
        <v>,"RM":"327"</v>
      </c>
      <c r="AR148" s="5" t="str">
        <f t="shared" si="87"/>
        <v>,"building":"BAMUNTZ"</v>
      </c>
      <c r="AS148" s="5" t="str">
        <f t="shared" si="96"/>
        <v>}</v>
      </c>
      <c r="AT148" s="5" t="str">
        <f t="shared" si="88"/>
        <v>,"fax":"513-745-5790"</v>
      </c>
      <c r="AU148" s="5" t="str">
        <f t="shared" si="89"/>
        <v>,"website":"http://www.ucblueash.edu/offices/administrative/communications.html"</v>
      </c>
      <c r="AV148" s="10" t="str">
        <f t="shared" si="90"/>
        <v/>
      </c>
      <c r="AW148" s="6" t="str">
        <f t="shared" si="91"/>
        <v>{"name":"Communications (UCBA)","phone":"513-745-5685","location":{"ML":"86","RM":"327","building":"BAMUNTZ"},"fax":"513-745-5790","website":"http://www.ucblueash.edu/offices/administrative/communications.html"}</v>
      </c>
      <c r="AX148" t="str">
        <f t="shared" si="92"/>
        <v>db.directory.insert({"name":"Communications (UCBA)","phone":"513-745-5685","location":{"ML":"86","RM":"327","building":"BAMUNTZ"},"fax":"513-745-5790","website":"http://www.ucblueash.edu/offices/administrative/communications.html"})</v>
      </c>
      <c r="AY148">
        <f t="shared" si="95"/>
        <v>145</v>
      </c>
      <c r="AZ148" t="str">
        <f t="shared" si="93"/>
        <v>145 - Communications (UCBA)</v>
      </c>
      <c r="BA148" t="str">
        <f t="shared" si="74"/>
        <v>{"name":"Communications (UCBA)","phone":"513-745-5685","location":{"ML":"86","RM":"327","building":"BAMUNTZ"},"fax":"513-745-5790","website":"http://www.ucblueash.edu/offices/administrative/communications.html"},</v>
      </c>
    </row>
    <row r="149" spans="1:53" x14ac:dyDescent="0.25">
      <c r="A149" t="s">
        <v>714</v>
      </c>
      <c r="B149" t="s">
        <v>715</v>
      </c>
      <c r="C149" t="s">
        <v>716</v>
      </c>
      <c r="D149">
        <v>86</v>
      </c>
      <c r="E149">
        <v>112</v>
      </c>
      <c r="F149" t="s">
        <v>211</v>
      </c>
      <c r="H149" t="s">
        <v>717</v>
      </c>
      <c r="K149" t="s">
        <v>5264</v>
      </c>
      <c r="M149">
        <f t="shared" si="65"/>
        <v>0</v>
      </c>
      <c r="N149" t="str">
        <f t="shared" si="75"/>
        <v>Computer Lab (UCBA)</v>
      </c>
      <c r="P149" t="s">
        <v>5264</v>
      </c>
      <c r="Q149" t="str">
        <f t="shared" si="76"/>
        <v>513-745-5718</v>
      </c>
      <c r="S149" s="3">
        <f t="shared" si="67"/>
        <v>86</v>
      </c>
      <c r="T149" t="b">
        <f t="shared" si="77"/>
        <v>1</v>
      </c>
      <c r="V149" s="3">
        <f t="shared" si="78"/>
        <v>112</v>
      </c>
      <c r="W149" t="b">
        <f t="shared" si="68"/>
        <v>1</v>
      </c>
      <c r="Y149" t="str">
        <f t="shared" si="79"/>
        <v>BAMUNTZ</v>
      </c>
      <c r="Z149" t="b">
        <f t="shared" si="69"/>
        <v>1</v>
      </c>
      <c r="AB149" t="b">
        <f t="shared" si="80"/>
        <v>1</v>
      </c>
      <c r="AD149">
        <f t="shared" si="81"/>
        <v>0</v>
      </c>
      <c r="AE149" t="b">
        <f t="shared" si="70"/>
        <v>0</v>
      </c>
      <c r="AG149" t="str">
        <f t="shared" si="82"/>
        <v>http://www.ucblueash.edu/resources/technology/labs.html</v>
      </c>
      <c r="AH149" t="b">
        <f t="shared" si="71"/>
        <v>1</v>
      </c>
      <c r="AJ149">
        <f t="shared" si="83"/>
        <v>0</v>
      </c>
      <c r="AK149" t="b">
        <f t="shared" si="72"/>
        <v>0</v>
      </c>
      <c r="AM149" s="4" t="str">
        <f t="shared" si="94"/>
        <v>"name":"Computer Lab (UCBA)"</v>
      </c>
      <c r="AN149" s="5" t="str">
        <f t="shared" si="84"/>
        <v>,"phone":"513-745-5718"</v>
      </c>
      <c r="AO149" s="5" t="str">
        <f t="shared" si="85"/>
        <v>,"location":{</v>
      </c>
      <c r="AP149" s="5" t="str">
        <f t="shared" si="86"/>
        <v>"ML":"86"</v>
      </c>
      <c r="AQ149" s="5" t="str">
        <f t="shared" si="73"/>
        <v>,"RM":"112"</v>
      </c>
      <c r="AR149" s="5" t="str">
        <f t="shared" si="87"/>
        <v>,"building":"BAMUNTZ"</v>
      </c>
      <c r="AS149" s="5" t="str">
        <f t="shared" si="96"/>
        <v>}</v>
      </c>
      <c r="AT149" s="5" t="str">
        <f t="shared" si="88"/>
        <v/>
      </c>
      <c r="AU149" s="5" t="str">
        <f t="shared" si="89"/>
        <v>,"website":"http://www.ucblueash.edu/resources/technology/labs.html"</v>
      </c>
      <c r="AV149" s="10" t="str">
        <f t="shared" si="90"/>
        <v/>
      </c>
      <c r="AW149" s="6" t="str">
        <f t="shared" si="91"/>
        <v>{"name":"Computer Lab (UCBA)","phone":"513-745-5718","location":{"ML":"86","RM":"112","building":"BAMUNTZ"},"website":"http://www.ucblueash.edu/resources/technology/labs.html"}</v>
      </c>
      <c r="AX149" t="str">
        <f t="shared" si="92"/>
        <v>db.directory.insert({"name":"Computer Lab (UCBA)","phone":"513-745-5718","location":{"ML":"86","RM":"112","building":"BAMUNTZ"},"website":"http://www.ucblueash.edu/resources/technology/labs.html"})</v>
      </c>
      <c r="AY149">
        <f t="shared" si="95"/>
        <v>146</v>
      </c>
      <c r="AZ149" t="str">
        <f t="shared" si="93"/>
        <v>146 - Computer Lab (UCBA)</v>
      </c>
      <c r="BA149" t="str">
        <f t="shared" si="74"/>
        <v>{"name":"Computer Lab (UCBA)","phone":"513-745-5718","location":{"ML":"86","RM":"112","building":"BAMUNTZ"},"website":"http://www.ucblueash.edu/resources/technology/labs.html"},</v>
      </c>
    </row>
    <row r="150" spans="1:53" x14ac:dyDescent="0.25">
      <c r="A150" t="s">
        <v>718</v>
      </c>
      <c r="B150" t="s">
        <v>719</v>
      </c>
      <c r="C150" t="s">
        <v>720</v>
      </c>
      <c r="D150" t="s">
        <v>648</v>
      </c>
      <c r="E150">
        <v>86</v>
      </c>
      <c r="F150">
        <v>149</v>
      </c>
      <c r="G150" t="s">
        <v>211</v>
      </c>
      <c r="H150" t="s">
        <v>649</v>
      </c>
      <c r="I150" t="s">
        <v>721</v>
      </c>
      <c r="K150" t="s">
        <v>5264</v>
      </c>
      <c r="L150" t="b">
        <v>1</v>
      </c>
      <c r="M150">
        <f t="shared" si="65"/>
        <v>1</v>
      </c>
      <c r="N150" t="str">
        <f t="shared" si="75"/>
        <v>DEAN-UCBA (Cady Short-Thompson  PhD)</v>
      </c>
      <c r="O150" t="str">
        <f t="shared" si="66"/>
        <v>DEAN-UCBA (Cady Short-Thompson  PhD)</v>
      </c>
      <c r="P150" t="s">
        <v>5264</v>
      </c>
      <c r="Q150" t="str">
        <f t="shared" si="76"/>
        <v>513-745-5660</v>
      </c>
      <c r="S150" s="3">
        <f t="shared" si="67"/>
        <v>86</v>
      </c>
      <c r="T150" t="b">
        <f t="shared" si="77"/>
        <v>1</v>
      </c>
      <c r="V150" s="3">
        <f t="shared" si="78"/>
        <v>149</v>
      </c>
      <c r="W150" t="b">
        <f t="shared" si="68"/>
        <v>1</v>
      </c>
      <c r="Y150" t="str">
        <f t="shared" si="79"/>
        <v>BAMUNTZ</v>
      </c>
      <c r="Z150" t="b">
        <f t="shared" si="69"/>
        <v>1</v>
      </c>
      <c r="AB150" t="b">
        <f t="shared" si="80"/>
        <v>1</v>
      </c>
      <c r="AD150" t="str">
        <f t="shared" si="81"/>
        <v>513-745-5780</v>
      </c>
      <c r="AE150" t="b">
        <f t="shared" si="70"/>
        <v>1</v>
      </c>
      <c r="AG150" t="str">
        <f t="shared" si="82"/>
        <v>http://www.ucblueash.edu/offices/dean.html</v>
      </c>
      <c r="AH150" t="b">
        <f t="shared" si="71"/>
        <v>1</v>
      </c>
      <c r="AJ150">
        <f t="shared" si="83"/>
        <v>0</v>
      </c>
      <c r="AK150" t="b">
        <f t="shared" si="72"/>
        <v>0</v>
      </c>
      <c r="AM150" s="4" t="str">
        <f t="shared" si="94"/>
        <v>"name":"DEAN-UCBA (Cady Short-Thompson PhD)"</v>
      </c>
      <c r="AN150" s="5" t="str">
        <f t="shared" si="84"/>
        <v>,"phone":"513-745-5660"</v>
      </c>
      <c r="AO150" s="5" t="str">
        <f t="shared" si="85"/>
        <v>,"location":{</v>
      </c>
      <c r="AP150" s="5" t="str">
        <f t="shared" si="86"/>
        <v>"ML":"86"</v>
      </c>
      <c r="AQ150" s="5" t="str">
        <f t="shared" si="73"/>
        <v>,"RM":"149"</v>
      </c>
      <c r="AR150" s="5" t="str">
        <f t="shared" si="87"/>
        <v>,"building":"BAMUNTZ"</v>
      </c>
      <c r="AS150" s="5" t="str">
        <f t="shared" si="96"/>
        <v>}</v>
      </c>
      <c r="AT150" s="5" t="str">
        <f t="shared" si="88"/>
        <v>,"fax":"513-745-5780"</v>
      </c>
      <c r="AU150" s="5" t="str">
        <f t="shared" si="89"/>
        <v>,"website":"http://www.ucblueash.edu/offices/dean.html"</v>
      </c>
      <c r="AV150" s="10" t="str">
        <f t="shared" si="90"/>
        <v/>
      </c>
      <c r="AW150" s="6" t="str">
        <f t="shared" si="91"/>
        <v>{"name":"DEAN-UCBA (Cady Short-Thompson PhD)","phone":"513-745-5660","location":{"ML":"86","RM":"149","building":"BAMUNTZ"},"fax":"513-745-5780","website":"http://www.ucblueash.edu/offices/dean.html"}</v>
      </c>
      <c r="AX150" t="str">
        <f t="shared" si="92"/>
        <v>db.directory.insert({"name":"DEAN-UCBA (Cady Short-Thompson PhD)","phone":"513-745-5660","location":{"ML":"86","RM":"149","building":"BAMUNTZ"},"fax":"513-745-5780","website":"http://www.ucblueash.edu/offices/dean.html"})</v>
      </c>
      <c r="AY150">
        <f t="shared" si="95"/>
        <v>147</v>
      </c>
      <c r="AZ150" t="str">
        <f t="shared" si="93"/>
        <v>147 - DEAN-UCBA (Cady Short-Thompson  PhD)</v>
      </c>
      <c r="BA150" t="str">
        <f t="shared" si="74"/>
        <v>{"name":"DEAN-UCBA (Cady Short-Thompson PhD)","phone":"513-745-5660","location":{"ML":"86","RM":"149","building":"BAMUNTZ"},"fax":"513-745-5780","website":"http://www.ucblueash.edu/offices/dean.html"},</v>
      </c>
    </row>
    <row r="151" spans="1:53" x14ac:dyDescent="0.25">
      <c r="A151" t="s">
        <v>722</v>
      </c>
      <c r="B151" t="s">
        <v>723</v>
      </c>
      <c r="C151" t="s">
        <v>724</v>
      </c>
      <c r="D151">
        <v>86</v>
      </c>
      <c r="E151">
        <v>162</v>
      </c>
      <c r="F151" t="s">
        <v>664</v>
      </c>
      <c r="G151" t="s">
        <v>725</v>
      </c>
      <c r="H151" t="s">
        <v>726</v>
      </c>
      <c r="K151" t="s">
        <v>5264</v>
      </c>
      <c r="M151">
        <f t="shared" si="65"/>
        <v>0</v>
      </c>
      <c r="N151" t="str">
        <f t="shared" si="75"/>
        <v>Dental Hygiene (UCBA)</v>
      </c>
      <c r="P151" t="s">
        <v>5264</v>
      </c>
      <c r="Q151" t="str">
        <f t="shared" si="76"/>
        <v>513-745-5630</v>
      </c>
      <c r="S151" s="3">
        <f t="shared" si="67"/>
        <v>86</v>
      </c>
      <c r="T151" t="b">
        <f t="shared" si="77"/>
        <v>1</v>
      </c>
      <c r="V151" s="3">
        <f t="shared" si="78"/>
        <v>162</v>
      </c>
      <c r="W151" t="b">
        <f t="shared" si="68"/>
        <v>1</v>
      </c>
      <c r="Y151" t="str">
        <f t="shared" si="79"/>
        <v>BAWALT</v>
      </c>
      <c r="Z151" t="b">
        <f t="shared" si="69"/>
        <v>1</v>
      </c>
      <c r="AB151" t="b">
        <f t="shared" si="80"/>
        <v>1</v>
      </c>
      <c r="AD151" t="str">
        <f t="shared" si="81"/>
        <v>513-792-8623</v>
      </c>
      <c r="AE151" t="b">
        <f t="shared" si="70"/>
        <v>1</v>
      </c>
      <c r="AG151" t="str">
        <f t="shared" si="82"/>
        <v>http://www.ucblueash.edu/academics/departments/dental-hygiene.html</v>
      </c>
      <c r="AH151" t="b">
        <f t="shared" si="71"/>
        <v>1</v>
      </c>
      <c r="AJ151">
        <f t="shared" si="83"/>
        <v>0</v>
      </c>
      <c r="AK151" t="b">
        <f t="shared" si="72"/>
        <v>0</v>
      </c>
      <c r="AM151" s="4" t="str">
        <f t="shared" si="94"/>
        <v>"name":"Dental Hygiene (UCBA)"</v>
      </c>
      <c r="AN151" s="5" t="str">
        <f t="shared" si="84"/>
        <v>,"phone":"513-745-5630"</v>
      </c>
      <c r="AO151" s="5" t="str">
        <f t="shared" si="85"/>
        <v>,"location":{</v>
      </c>
      <c r="AP151" s="5" t="str">
        <f t="shared" si="86"/>
        <v>"ML":"86"</v>
      </c>
      <c r="AQ151" s="5" t="str">
        <f t="shared" si="73"/>
        <v>,"RM":"162"</v>
      </c>
      <c r="AR151" s="5" t="str">
        <f t="shared" si="87"/>
        <v>,"building":"BAWALT"</v>
      </c>
      <c r="AS151" s="5" t="str">
        <f t="shared" si="96"/>
        <v>}</v>
      </c>
      <c r="AT151" s="5" t="str">
        <f t="shared" si="88"/>
        <v>,"fax":"513-792-8623"</v>
      </c>
      <c r="AU151" s="5" t="str">
        <f t="shared" si="89"/>
        <v>,"website":"http://www.ucblueash.edu/academics/departments/dental-hygiene.html"</v>
      </c>
      <c r="AV151" s="10" t="str">
        <f t="shared" si="90"/>
        <v/>
      </c>
      <c r="AW151" s="6" t="str">
        <f t="shared" si="91"/>
        <v>{"name":"Dental Hygiene (UCBA)","phone":"513-745-5630","location":{"ML":"86","RM":"162","building":"BAWALT"},"fax":"513-792-8623","website":"http://www.ucblueash.edu/academics/departments/dental-hygiene.html"}</v>
      </c>
      <c r="AX151" t="str">
        <f t="shared" si="92"/>
        <v>db.directory.insert({"name":"Dental Hygiene (UCBA)","phone":"513-745-5630","location":{"ML":"86","RM":"162","building":"BAWALT"},"fax":"513-792-8623","website":"http://www.ucblueash.edu/academics/departments/dental-hygiene.html"})</v>
      </c>
      <c r="AY151">
        <f t="shared" si="95"/>
        <v>148</v>
      </c>
      <c r="AZ151" t="str">
        <f t="shared" si="93"/>
        <v>148 - Dental Hygiene (UCBA)</v>
      </c>
      <c r="BA151" t="str">
        <f t="shared" si="74"/>
        <v>{"name":"Dental Hygiene (UCBA)","phone":"513-745-5630","location":{"ML":"86","RM":"162","building":"BAWALT"},"fax":"513-792-8623","website":"http://www.ucblueash.edu/academics/departments/dental-hygiene.html"},</v>
      </c>
    </row>
    <row r="152" spans="1:53" x14ac:dyDescent="0.25">
      <c r="A152" t="s">
        <v>727</v>
      </c>
      <c r="B152" t="s">
        <v>728</v>
      </c>
      <c r="C152" t="s">
        <v>729</v>
      </c>
      <c r="D152">
        <v>86</v>
      </c>
      <c r="E152" t="s">
        <v>730</v>
      </c>
      <c r="F152" t="s">
        <v>211</v>
      </c>
      <c r="G152" t="s">
        <v>731</v>
      </c>
      <c r="H152" t="s">
        <v>732</v>
      </c>
      <c r="K152" t="s">
        <v>5264</v>
      </c>
      <c r="M152">
        <f t="shared" si="65"/>
        <v>0</v>
      </c>
      <c r="N152" t="str">
        <f t="shared" si="75"/>
        <v>Disability Services (UCBA)</v>
      </c>
      <c r="P152" t="s">
        <v>5264</v>
      </c>
      <c r="Q152" t="str">
        <f t="shared" si="76"/>
        <v>513-792-8625</v>
      </c>
      <c r="S152" s="3">
        <f t="shared" si="67"/>
        <v>86</v>
      </c>
      <c r="T152" t="b">
        <f t="shared" si="77"/>
        <v>1</v>
      </c>
      <c r="V152" s="3" t="str">
        <f t="shared" si="78"/>
        <v>112-E</v>
      </c>
      <c r="W152" t="b">
        <f t="shared" si="68"/>
        <v>1</v>
      </c>
      <c r="Y152" t="str">
        <f t="shared" si="79"/>
        <v>BAMUNTZ</v>
      </c>
      <c r="Z152" t="b">
        <f t="shared" si="69"/>
        <v>1</v>
      </c>
      <c r="AB152" t="b">
        <f t="shared" si="80"/>
        <v>1</v>
      </c>
      <c r="AD152" t="str">
        <f t="shared" si="81"/>
        <v>513-792-8624</v>
      </c>
      <c r="AE152" t="b">
        <f t="shared" si="70"/>
        <v>1</v>
      </c>
      <c r="AG152" t="str">
        <f t="shared" si="82"/>
        <v>http://www.ucblueash.edu/disability_services/index.html</v>
      </c>
      <c r="AH152" t="b">
        <f t="shared" si="71"/>
        <v>1</v>
      </c>
      <c r="AJ152">
        <f t="shared" si="83"/>
        <v>0</v>
      </c>
      <c r="AK152" t="b">
        <f t="shared" si="72"/>
        <v>0</v>
      </c>
      <c r="AM152" s="4" t="str">
        <f t="shared" si="94"/>
        <v>"name":"Disability Services (UCBA)"</v>
      </c>
      <c r="AN152" s="5" t="str">
        <f t="shared" si="84"/>
        <v>,"phone":"513-792-8625"</v>
      </c>
      <c r="AO152" s="5" t="str">
        <f t="shared" si="85"/>
        <v>,"location":{</v>
      </c>
      <c r="AP152" s="5" t="str">
        <f t="shared" si="86"/>
        <v>"ML":"86"</v>
      </c>
      <c r="AQ152" s="5" t="str">
        <f t="shared" si="73"/>
        <v>,"RM":"112-E"</v>
      </c>
      <c r="AR152" s="5" t="str">
        <f t="shared" si="87"/>
        <v>,"building":"BAMUNTZ"</v>
      </c>
      <c r="AS152" s="5" t="str">
        <f t="shared" si="96"/>
        <v>}</v>
      </c>
      <c r="AT152" s="5" t="str">
        <f t="shared" si="88"/>
        <v>,"fax":"513-792-8624"</v>
      </c>
      <c r="AU152" s="5" t="str">
        <f t="shared" si="89"/>
        <v>,"website":"http://www.ucblueash.edu/disability_services/index.html"</v>
      </c>
      <c r="AV152" s="10" t="str">
        <f t="shared" si="90"/>
        <v/>
      </c>
      <c r="AW152" s="6" t="str">
        <f t="shared" si="91"/>
        <v>{"name":"Disability Services (UCBA)","phone":"513-792-8625","location":{"ML":"86","RM":"112-E","building":"BAMUNTZ"},"fax":"513-792-8624","website":"http://www.ucblueash.edu/disability_services/index.html"}</v>
      </c>
      <c r="AX152" t="str">
        <f t="shared" si="92"/>
        <v>db.directory.insert({"name":"Disability Services (UCBA)","phone":"513-792-8625","location":{"ML":"86","RM":"112-E","building":"BAMUNTZ"},"fax":"513-792-8624","website":"http://www.ucblueash.edu/disability_services/index.html"})</v>
      </c>
      <c r="AY152">
        <f t="shared" si="95"/>
        <v>149</v>
      </c>
      <c r="AZ152" t="str">
        <f t="shared" si="93"/>
        <v>149 - Disability Services (UCBA)</v>
      </c>
      <c r="BA152" t="str">
        <f t="shared" si="74"/>
        <v>{"name":"Disability Services (UCBA)","phone":"513-792-8625","location":{"ML":"86","RM":"112-E","building":"BAMUNTZ"},"fax":"513-792-8624","website":"http://www.ucblueash.edu/disability_services/index.html"},</v>
      </c>
    </row>
    <row r="153" spans="1:53" x14ac:dyDescent="0.25">
      <c r="A153" t="s">
        <v>733</v>
      </c>
      <c r="B153" t="s">
        <v>734</v>
      </c>
      <c r="C153" t="s">
        <v>735</v>
      </c>
      <c r="D153">
        <v>86</v>
      </c>
      <c r="E153" t="s">
        <v>730</v>
      </c>
      <c r="F153" t="s">
        <v>211</v>
      </c>
      <c r="G153" t="s">
        <v>731</v>
      </c>
      <c r="H153" t="s">
        <v>732</v>
      </c>
      <c r="K153" t="s">
        <v>5264</v>
      </c>
      <c r="M153">
        <f t="shared" si="65"/>
        <v>0</v>
      </c>
      <c r="N153" t="str">
        <f t="shared" si="75"/>
        <v>Disability Services (UCBA) TDD/TTY</v>
      </c>
      <c r="P153" t="s">
        <v>5264</v>
      </c>
      <c r="Q153" t="str">
        <f t="shared" si="76"/>
        <v>513-745-8300</v>
      </c>
      <c r="S153" s="3">
        <f t="shared" si="67"/>
        <v>86</v>
      </c>
      <c r="T153" t="b">
        <f t="shared" si="77"/>
        <v>1</v>
      </c>
      <c r="V153" s="3" t="str">
        <f t="shared" si="78"/>
        <v>112-E</v>
      </c>
      <c r="W153" t="b">
        <f t="shared" si="68"/>
        <v>1</v>
      </c>
      <c r="Y153" t="str">
        <f t="shared" si="79"/>
        <v>BAMUNTZ</v>
      </c>
      <c r="Z153" t="b">
        <f t="shared" si="69"/>
        <v>1</v>
      </c>
      <c r="AB153" t="b">
        <f t="shared" si="80"/>
        <v>1</v>
      </c>
      <c r="AD153" t="str">
        <f t="shared" si="81"/>
        <v>513-792-8624</v>
      </c>
      <c r="AE153" t="b">
        <f t="shared" si="70"/>
        <v>1</v>
      </c>
      <c r="AG153" t="str">
        <f t="shared" si="82"/>
        <v>http://www.ucblueash.edu/disability_services/index.html</v>
      </c>
      <c r="AH153" t="b">
        <f t="shared" si="71"/>
        <v>1</v>
      </c>
      <c r="AJ153">
        <f t="shared" si="83"/>
        <v>0</v>
      </c>
      <c r="AK153" t="b">
        <f t="shared" si="72"/>
        <v>0</v>
      </c>
      <c r="AM153" s="4" t="str">
        <f t="shared" si="94"/>
        <v>"name":"Disability Services (UCBA) TDD/TTY"</v>
      </c>
      <c r="AN153" s="5" t="str">
        <f t="shared" si="84"/>
        <v>,"phone":"513-745-8300"</v>
      </c>
      <c r="AO153" s="5" t="str">
        <f t="shared" si="85"/>
        <v>,"location":{</v>
      </c>
      <c r="AP153" s="5" t="str">
        <f t="shared" si="86"/>
        <v>"ML":"86"</v>
      </c>
      <c r="AQ153" s="5" t="str">
        <f t="shared" si="73"/>
        <v>,"RM":"112-E"</v>
      </c>
      <c r="AR153" s="5" t="str">
        <f t="shared" si="87"/>
        <v>,"building":"BAMUNTZ"</v>
      </c>
      <c r="AS153" s="5" t="str">
        <f t="shared" si="96"/>
        <v>}</v>
      </c>
      <c r="AT153" s="5" t="str">
        <f t="shared" si="88"/>
        <v>,"fax":"513-792-8624"</v>
      </c>
      <c r="AU153" s="5" t="str">
        <f t="shared" si="89"/>
        <v>,"website":"http://www.ucblueash.edu/disability_services/index.html"</v>
      </c>
      <c r="AV153" s="10" t="str">
        <f t="shared" si="90"/>
        <v/>
      </c>
      <c r="AW153" s="6" t="str">
        <f t="shared" si="91"/>
        <v>{"name":"Disability Services (UCBA) TDD/TTY","phone":"513-745-8300","location":{"ML":"86","RM":"112-E","building":"BAMUNTZ"},"fax":"513-792-8624","website":"http://www.ucblueash.edu/disability_services/index.html"}</v>
      </c>
      <c r="AX153" t="str">
        <f t="shared" si="92"/>
        <v>db.directory.insert({"name":"Disability Services (UCBA) TDD/TTY","phone":"513-745-8300","location":{"ML":"86","RM":"112-E","building":"BAMUNTZ"},"fax":"513-792-8624","website":"http://www.ucblueash.edu/disability_services/index.html"})</v>
      </c>
      <c r="AY153">
        <f t="shared" si="95"/>
        <v>150</v>
      </c>
      <c r="AZ153" t="str">
        <f t="shared" si="93"/>
        <v>150 - Disability Services (UCBA) TDD/TTY</v>
      </c>
      <c r="BA153" t="str">
        <f t="shared" si="74"/>
        <v>{"name":"Disability Services (UCBA) TDD/TTY","phone":"513-745-8300","location":{"ML":"86","RM":"112-E","building":"BAMUNTZ"},"fax":"513-792-8624","website":"http://www.ucblueash.edu/disability_services/index.html"},</v>
      </c>
    </row>
    <row r="154" spans="1:53" x14ac:dyDescent="0.25">
      <c r="A154" t="s">
        <v>736</v>
      </c>
      <c r="B154" t="s">
        <v>737</v>
      </c>
      <c r="C154" t="s">
        <v>738</v>
      </c>
      <c r="D154">
        <v>86</v>
      </c>
      <c r="E154">
        <v>217</v>
      </c>
      <c r="F154" t="s">
        <v>211</v>
      </c>
      <c r="G154" t="s">
        <v>739</v>
      </c>
      <c r="H154" t="s">
        <v>740</v>
      </c>
      <c r="K154" t="s">
        <v>5264</v>
      </c>
      <c r="M154">
        <f t="shared" si="65"/>
        <v>0</v>
      </c>
      <c r="N154" t="str">
        <f t="shared" si="75"/>
        <v>Electronic Media Communications (UCBA)</v>
      </c>
      <c r="P154" t="s">
        <v>5264</v>
      </c>
      <c r="Q154" t="str">
        <f t="shared" si="76"/>
        <v>513-745-5717</v>
      </c>
      <c r="S154" s="3">
        <f t="shared" si="67"/>
        <v>86</v>
      </c>
      <c r="T154" t="b">
        <f t="shared" si="77"/>
        <v>1</v>
      </c>
      <c r="V154" s="3">
        <f t="shared" si="78"/>
        <v>217</v>
      </c>
      <c r="W154" t="b">
        <f t="shared" si="68"/>
        <v>1</v>
      </c>
      <c r="Y154" t="str">
        <f t="shared" si="79"/>
        <v>BAMUNTZ</v>
      </c>
      <c r="Z154" t="b">
        <f t="shared" si="69"/>
        <v>1</v>
      </c>
      <c r="AB154" t="b">
        <f t="shared" si="80"/>
        <v>1</v>
      </c>
      <c r="AD154" t="str">
        <f t="shared" si="81"/>
        <v>513-745-8305</v>
      </c>
      <c r="AE154" t="b">
        <f t="shared" si="70"/>
        <v>1</v>
      </c>
      <c r="AG154" t="str">
        <f t="shared" si="82"/>
        <v>http://www.ucblueash.edu/academics/departments/emedia.html</v>
      </c>
      <c r="AH154" t="b">
        <f t="shared" si="71"/>
        <v>1</v>
      </c>
      <c r="AJ154">
        <f t="shared" si="83"/>
        <v>0</v>
      </c>
      <c r="AK154" t="b">
        <f t="shared" si="72"/>
        <v>0</v>
      </c>
      <c r="AM154" s="4" t="str">
        <f t="shared" si="94"/>
        <v>"name":"Electronic Media Communications (UCBA)"</v>
      </c>
      <c r="AN154" s="5" t="str">
        <f t="shared" si="84"/>
        <v>,"phone":"513-745-5717"</v>
      </c>
      <c r="AO154" s="5" t="str">
        <f t="shared" si="85"/>
        <v>,"location":{</v>
      </c>
      <c r="AP154" s="5" t="str">
        <f t="shared" si="86"/>
        <v>"ML":"86"</v>
      </c>
      <c r="AQ154" s="5" t="str">
        <f t="shared" si="73"/>
        <v>,"RM":"217"</v>
      </c>
      <c r="AR154" s="5" t="str">
        <f t="shared" si="87"/>
        <v>,"building":"BAMUNTZ"</v>
      </c>
      <c r="AS154" s="5" t="str">
        <f t="shared" si="96"/>
        <v>}</v>
      </c>
      <c r="AT154" s="5" t="str">
        <f t="shared" si="88"/>
        <v>,"fax":"513-745-8305"</v>
      </c>
      <c r="AU154" s="5" t="str">
        <f t="shared" si="89"/>
        <v>,"website":"http://www.ucblueash.edu/academics/departments/emedia.html"</v>
      </c>
      <c r="AV154" s="10" t="str">
        <f t="shared" si="90"/>
        <v/>
      </c>
      <c r="AW154" s="6" t="str">
        <f t="shared" si="91"/>
        <v>{"name":"Electronic Media Communications (UCBA)","phone":"513-745-5717","location":{"ML":"86","RM":"217","building":"BAMUNTZ"},"fax":"513-745-8305","website":"http://www.ucblueash.edu/academics/departments/emedia.html"}</v>
      </c>
      <c r="AX154" t="str">
        <f t="shared" si="92"/>
        <v>db.directory.insert({"name":"Electronic Media Communications (UCBA)","phone":"513-745-5717","location":{"ML":"86","RM":"217","building":"BAMUNTZ"},"fax":"513-745-8305","website":"http://www.ucblueash.edu/academics/departments/emedia.html"})</v>
      </c>
      <c r="AY154">
        <f t="shared" si="95"/>
        <v>151</v>
      </c>
      <c r="AZ154" t="str">
        <f t="shared" si="93"/>
        <v>151 - Electronic Media Communications (UCBA)</v>
      </c>
      <c r="BA154" t="str">
        <f t="shared" si="74"/>
        <v>{"name":"Electronic Media Communications (UCBA)","phone":"513-745-5717","location":{"ML":"86","RM":"217","building":"BAMUNTZ"},"fax":"513-745-8305","website":"http://www.ucblueash.edu/academics/departments/emedia.html"},</v>
      </c>
    </row>
    <row r="155" spans="1:53" x14ac:dyDescent="0.25">
      <c r="A155" t="s">
        <v>741</v>
      </c>
      <c r="B155" t="s">
        <v>742</v>
      </c>
      <c r="C155" t="s">
        <v>712</v>
      </c>
      <c r="D155">
        <v>86</v>
      </c>
      <c r="F155" t="s">
        <v>211</v>
      </c>
      <c r="H155" t="s">
        <v>743</v>
      </c>
      <c r="K155" t="s">
        <v>5264</v>
      </c>
      <c r="M155">
        <f t="shared" si="65"/>
        <v>0</v>
      </c>
      <c r="N155" t="str">
        <f t="shared" si="75"/>
        <v>Events (UCBA)</v>
      </c>
      <c r="P155" t="s">
        <v>5264</v>
      </c>
      <c r="Q155" t="str">
        <f t="shared" si="76"/>
        <v>513-745-5685</v>
      </c>
      <c r="S155" s="3">
        <f t="shared" si="67"/>
        <v>86</v>
      </c>
      <c r="T155" t="b">
        <f t="shared" si="77"/>
        <v>1</v>
      </c>
      <c r="V155" s="3">
        <f t="shared" si="78"/>
        <v>0</v>
      </c>
      <c r="W155" t="b">
        <f t="shared" si="68"/>
        <v>0</v>
      </c>
      <c r="Y155" t="str">
        <f t="shared" si="79"/>
        <v>BAMUNTZ</v>
      </c>
      <c r="Z155" t="b">
        <f t="shared" si="69"/>
        <v>1</v>
      </c>
      <c r="AB155" t="b">
        <f t="shared" si="80"/>
        <v>1</v>
      </c>
      <c r="AD155">
        <f t="shared" si="81"/>
        <v>0</v>
      </c>
      <c r="AE155" t="b">
        <f t="shared" si="70"/>
        <v>0</v>
      </c>
      <c r="AG155" t="str">
        <f t="shared" si="82"/>
        <v>http://www.ucblueash.edu/offices/administrative/events.html</v>
      </c>
      <c r="AH155" t="b">
        <f t="shared" si="71"/>
        <v>1</v>
      </c>
      <c r="AJ155">
        <f t="shared" si="83"/>
        <v>0</v>
      </c>
      <c r="AK155" t="b">
        <f t="shared" si="72"/>
        <v>0</v>
      </c>
      <c r="AM155" s="4" t="str">
        <f t="shared" si="94"/>
        <v>"name":"Events (UCBA)"</v>
      </c>
      <c r="AN155" s="5" t="str">
        <f t="shared" si="84"/>
        <v>,"phone":"513-745-5685"</v>
      </c>
      <c r="AO155" s="5" t="str">
        <f t="shared" si="85"/>
        <v>,"location":{</v>
      </c>
      <c r="AP155" s="5" t="str">
        <f t="shared" si="86"/>
        <v>"ML":"86"</v>
      </c>
      <c r="AQ155" s="5" t="str">
        <f t="shared" si="73"/>
        <v/>
      </c>
      <c r="AR155" s="5" t="str">
        <f t="shared" si="87"/>
        <v>,"building":"BAMUNTZ"</v>
      </c>
      <c r="AS155" s="5" t="str">
        <f t="shared" si="96"/>
        <v>}</v>
      </c>
      <c r="AT155" s="5" t="str">
        <f t="shared" si="88"/>
        <v/>
      </c>
      <c r="AU155" s="5" t="str">
        <f t="shared" si="89"/>
        <v>,"website":"http://www.ucblueash.edu/offices/administrative/events.html"</v>
      </c>
      <c r="AV155" s="10" t="str">
        <f t="shared" si="90"/>
        <v/>
      </c>
      <c r="AW155" s="6" t="str">
        <f t="shared" si="91"/>
        <v>{"name":"Events (UCBA)","phone":"513-745-5685","location":{"ML":"86","building":"BAMUNTZ"},"website":"http://www.ucblueash.edu/offices/administrative/events.html"}</v>
      </c>
      <c r="AX155" t="str">
        <f t="shared" si="92"/>
        <v>db.directory.insert({"name":"Events (UCBA)","phone":"513-745-5685","location":{"ML":"86","building":"BAMUNTZ"},"website":"http://www.ucblueash.edu/offices/administrative/events.html"})</v>
      </c>
      <c r="AY155">
        <f t="shared" si="95"/>
        <v>152</v>
      </c>
      <c r="AZ155" t="str">
        <f t="shared" si="93"/>
        <v>152 - Events (UCBA)</v>
      </c>
      <c r="BA155" t="str">
        <f t="shared" si="74"/>
        <v>{"name":"Events (UCBA)","phone":"513-745-5685","location":{"ML":"86","building":"BAMUNTZ"},"website":"http://www.ucblueash.edu/offices/administrative/events.html"},</v>
      </c>
    </row>
    <row r="156" spans="1:53" x14ac:dyDescent="0.25">
      <c r="A156" t="s">
        <v>744</v>
      </c>
      <c r="B156" t="s">
        <v>745</v>
      </c>
      <c r="C156" t="s">
        <v>746</v>
      </c>
      <c r="D156">
        <v>86</v>
      </c>
      <c r="E156">
        <v>108</v>
      </c>
      <c r="F156" t="s">
        <v>211</v>
      </c>
      <c r="G156" t="s">
        <v>654</v>
      </c>
      <c r="H156" t="s">
        <v>747</v>
      </c>
      <c r="K156" t="s">
        <v>5264</v>
      </c>
      <c r="M156">
        <f t="shared" si="65"/>
        <v>0</v>
      </c>
      <c r="N156" t="str">
        <f t="shared" si="75"/>
        <v>Facilities (UCBA)</v>
      </c>
      <c r="P156" t="s">
        <v>5264</v>
      </c>
      <c r="Q156" t="str">
        <f t="shared" si="76"/>
        <v>513-745-5708</v>
      </c>
      <c r="S156" s="3">
        <f t="shared" si="67"/>
        <v>86</v>
      </c>
      <c r="T156" t="b">
        <f t="shared" si="77"/>
        <v>1</v>
      </c>
      <c r="V156" s="3">
        <f t="shared" si="78"/>
        <v>108</v>
      </c>
      <c r="W156" t="b">
        <f t="shared" si="68"/>
        <v>1</v>
      </c>
      <c r="Y156" t="str">
        <f t="shared" si="79"/>
        <v>BAMUNTZ</v>
      </c>
      <c r="Z156" t="b">
        <f t="shared" si="69"/>
        <v>1</v>
      </c>
      <c r="AB156" t="b">
        <f t="shared" si="80"/>
        <v>1</v>
      </c>
      <c r="AD156" t="str">
        <f t="shared" si="81"/>
        <v>513-745-5768</v>
      </c>
      <c r="AE156" t="b">
        <f t="shared" si="70"/>
        <v>1</v>
      </c>
      <c r="AG156" t="str">
        <f t="shared" si="82"/>
        <v>http://www.ucblueash.edu/offices/administrative/facilities.html</v>
      </c>
      <c r="AH156" t="b">
        <f t="shared" si="71"/>
        <v>1</v>
      </c>
      <c r="AJ156">
        <f t="shared" si="83"/>
        <v>0</v>
      </c>
      <c r="AK156" t="b">
        <f t="shared" si="72"/>
        <v>0</v>
      </c>
      <c r="AM156" s="4" t="str">
        <f t="shared" si="94"/>
        <v>"name":"Facilities (UCBA)"</v>
      </c>
      <c r="AN156" s="5" t="str">
        <f t="shared" si="84"/>
        <v>,"phone":"513-745-5708"</v>
      </c>
      <c r="AO156" s="5" t="str">
        <f t="shared" si="85"/>
        <v>,"location":{</v>
      </c>
      <c r="AP156" s="5" t="str">
        <f t="shared" si="86"/>
        <v>"ML":"86"</v>
      </c>
      <c r="AQ156" s="5" t="str">
        <f t="shared" si="73"/>
        <v>,"RM":"108"</v>
      </c>
      <c r="AR156" s="5" t="str">
        <f t="shared" si="87"/>
        <v>,"building":"BAMUNTZ"</v>
      </c>
      <c r="AS156" s="5" t="str">
        <f t="shared" si="96"/>
        <v>}</v>
      </c>
      <c r="AT156" s="5" t="str">
        <f t="shared" si="88"/>
        <v>,"fax":"513-745-5768"</v>
      </c>
      <c r="AU156" s="5" t="str">
        <f t="shared" si="89"/>
        <v>,"website":"http://www.ucblueash.edu/offices/administrative/facilities.html"</v>
      </c>
      <c r="AV156" s="10" t="str">
        <f t="shared" si="90"/>
        <v/>
      </c>
      <c r="AW156" s="6" t="str">
        <f t="shared" si="91"/>
        <v>{"name":"Facilities (UCBA)","phone":"513-745-5708","location":{"ML":"86","RM":"108","building":"BAMUNTZ"},"fax":"513-745-5768","website":"http://www.ucblueash.edu/offices/administrative/facilities.html"}</v>
      </c>
      <c r="AX156" t="str">
        <f t="shared" si="92"/>
        <v>db.directory.insert({"name":"Facilities (UCBA)","phone":"513-745-5708","location":{"ML":"86","RM":"108","building":"BAMUNTZ"},"fax":"513-745-5768","website":"http://www.ucblueash.edu/offices/administrative/facilities.html"})</v>
      </c>
      <c r="AY156">
        <f t="shared" si="95"/>
        <v>153</v>
      </c>
      <c r="AZ156" t="str">
        <f t="shared" si="93"/>
        <v>153 - Facilities (UCBA)</v>
      </c>
      <c r="BA156" t="str">
        <f t="shared" si="74"/>
        <v>{"name":"Facilities (UCBA)","phone":"513-745-5708","location":{"ML":"86","RM":"108","building":"BAMUNTZ"},"fax":"513-745-5768","website":"http://www.ucblueash.edu/offices/administrative/facilities.html"},</v>
      </c>
    </row>
    <row r="157" spans="1:53" x14ac:dyDescent="0.25">
      <c r="A157" t="s">
        <v>748</v>
      </c>
      <c r="B157" t="s">
        <v>749</v>
      </c>
      <c r="C157" t="s">
        <v>750</v>
      </c>
      <c r="D157">
        <v>86</v>
      </c>
      <c r="E157">
        <v>150</v>
      </c>
      <c r="F157" t="s">
        <v>211</v>
      </c>
      <c r="G157" t="s">
        <v>654</v>
      </c>
      <c r="H157" t="s">
        <v>751</v>
      </c>
      <c r="K157" t="s">
        <v>5264</v>
      </c>
      <c r="M157">
        <f t="shared" si="65"/>
        <v>0</v>
      </c>
      <c r="N157" t="str">
        <f t="shared" si="75"/>
        <v>Financial Aid (UCBA)</v>
      </c>
      <c r="P157" t="s">
        <v>5264</v>
      </c>
      <c r="Q157" t="str">
        <f t="shared" si="76"/>
        <v>513-745-5740</v>
      </c>
      <c r="S157" s="3">
        <f t="shared" si="67"/>
        <v>86</v>
      </c>
      <c r="T157" t="b">
        <f t="shared" si="77"/>
        <v>1</v>
      </c>
      <c r="V157" s="3">
        <f t="shared" si="78"/>
        <v>150</v>
      </c>
      <c r="W157" t="b">
        <f t="shared" si="68"/>
        <v>1</v>
      </c>
      <c r="Y157" t="str">
        <f t="shared" si="79"/>
        <v>BAMUNTZ</v>
      </c>
      <c r="Z157" t="b">
        <f t="shared" si="69"/>
        <v>1</v>
      </c>
      <c r="AB157" t="b">
        <f t="shared" si="80"/>
        <v>1</v>
      </c>
      <c r="AD157" t="str">
        <f t="shared" si="81"/>
        <v>513-745-5768</v>
      </c>
      <c r="AE157" t="b">
        <f t="shared" si="70"/>
        <v>1</v>
      </c>
      <c r="AG157" t="str">
        <f t="shared" si="82"/>
        <v>http://www.ucblueash.edu/admissions/financial/aid.html</v>
      </c>
      <c r="AH157" t="b">
        <f t="shared" si="71"/>
        <v>1</v>
      </c>
      <c r="AJ157">
        <f t="shared" si="83"/>
        <v>0</v>
      </c>
      <c r="AK157" t="b">
        <f t="shared" si="72"/>
        <v>0</v>
      </c>
      <c r="AM157" s="4" t="str">
        <f t="shared" si="94"/>
        <v>"name":"Financial Aid (UCBA)"</v>
      </c>
      <c r="AN157" s="5" t="str">
        <f t="shared" si="84"/>
        <v>,"phone":"513-745-5740"</v>
      </c>
      <c r="AO157" s="5" t="str">
        <f t="shared" si="85"/>
        <v>,"location":{</v>
      </c>
      <c r="AP157" s="5" t="str">
        <f t="shared" si="86"/>
        <v>"ML":"86"</v>
      </c>
      <c r="AQ157" s="5" t="str">
        <f t="shared" si="73"/>
        <v>,"RM":"150"</v>
      </c>
      <c r="AR157" s="5" t="str">
        <f t="shared" si="87"/>
        <v>,"building":"BAMUNTZ"</v>
      </c>
      <c r="AS157" s="5" t="str">
        <f t="shared" si="96"/>
        <v>}</v>
      </c>
      <c r="AT157" s="5" t="str">
        <f t="shared" si="88"/>
        <v>,"fax":"513-745-5768"</v>
      </c>
      <c r="AU157" s="5" t="str">
        <f t="shared" si="89"/>
        <v>,"website":"http://www.ucblueash.edu/admissions/financial/aid.html"</v>
      </c>
      <c r="AV157" s="10" t="str">
        <f t="shared" si="90"/>
        <v/>
      </c>
      <c r="AW157" s="6" t="str">
        <f t="shared" si="91"/>
        <v>{"name":"Financial Aid (UCBA)","phone":"513-745-5740","location":{"ML":"86","RM":"150","building":"BAMUNTZ"},"fax":"513-745-5768","website":"http://www.ucblueash.edu/admissions/financial/aid.html"}</v>
      </c>
      <c r="AX157" t="str">
        <f t="shared" si="92"/>
        <v>db.directory.insert({"name":"Financial Aid (UCBA)","phone":"513-745-5740","location":{"ML":"86","RM":"150","building":"BAMUNTZ"},"fax":"513-745-5768","website":"http://www.ucblueash.edu/admissions/financial/aid.html"})</v>
      </c>
      <c r="AY157">
        <f t="shared" si="95"/>
        <v>154</v>
      </c>
      <c r="AZ157" t="str">
        <f t="shared" si="93"/>
        <v>154 - Financial Aid (UCBA)</v>
      </c>
      <c r="BA157" t="str">
        <f t="shared" si="74"/>
        <v>{"name":"Financial Aid (UCBA)","phone":"513-745-5740","location":{"ML":"86","RM":"150","building":"BAMUNTZ"},"fax":"513-745-5768","website":"http://www.ucblueash.edu/admissions/financial/aid.html"},</v>
      </c>
    </row>
    <row r="158" spans="1:53" x14ac:dyDescent="0.25">
      <c r="A158" t="s">
        <v>752</v>
      </c>
      <c r="B158" t="s">
        <v>753</v>
      </c>
      <c r="C158" t="s">
        <v>381</v>
      </c>
      <c r="D158">
        <v>86</v>
      </c>
      <c r="E158">
        <v>325</v>
      </c>
      <c r="F158" t="s">
        <v>211</v>
      </c>
      <c r="G158" t="s">
        <v>382</v>
      </c>
      <c r="H158" t="s">
        <v>754</v>
      </c>
      <c r="K158" t="s">
        <v>5264</v>
      </c>
      <c r="M158">
        <f t="shared" si="65"/>
        <v>0</v>
      </c>
      <c r="N158" t="str">
        <f t="shared" si="75"/>
        <v>Foreign Languages (UCBA)</v>
      </c>
      <c r="P158" t="s">
        <v>5264</v>
      </c>
      <c r="Q158" t="str">
        <f t="shared" si="76"/>
        <v>513-745-5645</v>
      </c>
      <c r="S158" s="3">
        <f t="shared" si="67"/>
        <v>86</v>
      </c>
      <c r="T158" t="b">
        <f t="shared" si="77"/>
        <v>1</v>
      </c>
      <c r="V158" s="3">
        <f t="shared" si="78"/>
        <v>325</v>
      </c>
      <c r="W158" t="b">
        <f t="shared" si="68"/>
        <v>1</v>
      </c>
      <c r="Y158" t="str">
        <f t="shared" si="79"/>
        <v>BAMUNTZ</v>
      </c>
      <c r="Z158" t="b">
        <f t="shared" si="69"/>
        <v>1</v>
      </c>
      <c r="AB158" t="b">
        <f t="shared" si="80"/>
        <v>1</v>
      </c>
      <c r="AD158" t="str">
        <f t="shared" si="81"/>
        <v>513-745-5771</v>
      </c>
      <c r="AE158" t="b">
        <f t="shared" si="70"/>
        <v>1</v>
      </c>
      <c r="AG158" t="str">
        <f t="shared" si="82"/>
        <v>http://www.ucblueash.edu/academics/departments/language.html</v>
      </c>
      <c r="AH158" t="b">
        <f t="shared" si="71"/>
        <v>1</v>
      </c>
      <c r="AJ158">
        <f t="shared" si="83"/>
        <v>0</v>
      </c>
      <c r="AK158" t="b">
        <f t="shared" si="72"/>
        <v>0</v>
      </c>
      <c r="AM158" s="4" t="str">
        <f t="shared" si="94"/>
        <v>"name":"Foreign Languages (UCBA)"</v>
      </c>
      <c r="AN158" s="5" t="str">
        <f t="shared" si="84"/>
        <v>,"phone":"513-745-5645"</v>
      </c>
      <c r="AO158" s="5" t="str">
        <f t="shared" si="85"/>
        <v>,"location":{</v>
      </c>
      <c r="AP158" s="5" t="str">
        <f t="shared" si="86"/>
        <v>"ML":"86"</v>
      </c>
      <c r="AQ158" s="5" t="str">
        <f t="shared" si="73"/>
        <v>,"RM":"325"</v>
      </c>
      <c r="AR158" s="5" t="str">
        <f t="shared" si="87"/>
        <v>,"building":"BAMUNTZ"</v>
      </c>
      <c r="AS158" s="5" t="str">
        <f t="shared" si="96"/>
        <v>}</v>
      </c>
      <c r="AT158" s="5" t="str">
        <f t="shared" si="88"/>
        <v>,"fax":"513-745-5771"</v>
      </c>
      <c r="AU158" s="5" t="str">
        <f t="shared" si="89"/>
        <v>,"website":"http://www.ucblueash.edu/academics/departments/language.html"</v>
      </c>
      <c r="AV158" s="10" t="str">
        <f t="shared" si="90"/>
        <v/>
      </c>
      <c r="AW158" s="6" t="str">
        <f t="shared" si="91"/>
        <v>{"name":"Foreign Languages (UCBA)","phone":"513-745-5645","location":{"ML":"86","RM":"325","building":"BAMUNTZ"},"fax":"513-745-5771","website":"http://www.ucblueash.edu/academics/departments/language.html"}</v>
      </c>
      <c r="AX158" t="str">
        <f t="shared" si="92"/>
        <v>db.directory.insert({"name":"Foreign Languages (UCBA)","phone":"513-745-5645","location":{"ML":"86","RM":"325","building":"BAMUNTZ"},"fax":"513-745-5771","website":"http://www.ucblueash.edu/academics/departments/language.html"})</v>
      </c>
      <c r="AY158">
        <f t="shared" si="95"/>
        <v>155</v>
      </c>
      <c r="AZ158" t="str">
        <f t="shared" si="93"/>
        <v>155 - Foreign Languages (UCBA)</v>
      </c>
      <c r="BA158" t="str">
        <f t="shared" si="74"/>
        <v>{"name":"Foreign Languages (UCBA)","phone":"513-745-5645","location":{"ML":"86","RM":"325","building":"BAMUNTZ"},"fax":"513-745-5771","website":"http://www.ucblueash.edu/academics/departments/language.html"},</v>
      </c>
    </row>
    <row r="159" spans="1:53" x14ac:dyDescent="0.25">
      <c r="A159" t="s">
        <v>755</v>
      </c>
      <c r="B159" t="s">
        <v>756</v>
      </c>
      <c r="C159" t="s">
        <v>757</v>
      </c>
      <c r="D159" t="s">
        <v>381</v>
      </c>
      <c r="E159">
        <v>86</v>
      </c>
      <c r="F159">
        <v>325</v>
      </c>
      <c r="G159" t="s">
        <v>211</v>
      </c>
      <c r="H159" t="s">
        <v>382</v>
      </c>
      <c r="I159" t="s">
        <v>758</v>
      </c>
      <c r="K159" t="s">
        <v>5264</v>
      </c>
      <c r="L159" t="b">
        <v>1</v>
      </c>
      <c r="M159">
        <f t="shared" si="65"/>
        <v>1</v>
      </c>
      <c r="N159" t="str">
        <f t="shared" si="75"/>
        <v xml:space="preserve"> Philosophy - History  &amp; Political Science (UCBA)</v>
      </c>
      <c r="O159" t="str">
        <f t="shared" si="66"/>
        <v xml:space="preserve"> Philosophy - History  &amp; Political Science (UCBA)</v>
      </c>
      <c r="P159" t="s">
        <v>5264</v>
      </c>
      <c r="Q159" t="str">
        <f t="shared" si="76"/>
        <v>513-745-5645</v>
      </c>
      <c r="S159" s="3">
        <f t="shared" si="67"/>
        <v>86</v>
      </c>
      <c r="T159" t="b">
        <f t="shared" si="77"/>
        <v>1</v>
      </c>
      <c r="V159" s="3">
        <f t="shared" si="78"/>
        <v>325</v>
      </c>
      <c r="W159" t="b">
        <f t="shared" si="68"/>
        <v>1</v>
      </c>
      <c r="Y159" t="str">
        <f t="shared" si="79"/>
        <v>BAMUNTZ</v>
      </c>
      <c r="Z159" t="b">
        <f t="shared" si="69"/>
        <v>1</v>
      </c>
      <c r="AB159" t="b">
        <f t="shared" si="80"/>
        <v>1</v>
      </c>
      <c r="AD159" t="str">
        <f t="shared" si="81"/>
        <v>513-745-5771</v>
      </c>
      <c r="AE159" t="b">
        <f t="shared" si="70"/>
        <v>1</v>
      </c>
      <c r="AG159" t="str">
        <f t="shared" si="82"/>
        <v>http://www.ucblueash.edu/academics/departments/history.html</v>
      </c>
      <c r="AH159" t="b">
        <f t="shared" si="71"/>
        <v>1</v>
      </c>
      <c r="AJ159">
        <f t="shared" si="83"/>
        <v>0</v>
      </c>
      <c r="AK159" t="b">
        <f t="shared" si="72"/>
        <v>0</v>
      </c>
      <c r="AM159" s="4" t="str">
        <f t="shared" si="94"/>
        <v>"name":"Philosophy - History &amp; Political Science (UCBA)"</v>
      </c>
      <c r="AN159" s="5" t="str">
        <f t="shared" si="84"/>
        <v>,"phone":"513-745-5645"</v>
      </c>
      <c r="AO159" s="5" t="str">
        <f t="shared" si="85"/>
        <v>,"location":{</v>
      </c>
      <c r="AP159" s="5" t="str">
        <f t="shared" si="86"/>
        <v>"ML":"86"</v>
      </c>
      <c r="AQ159" s="5" t="str">
        <f t="shared" si="73"/>
        <v>,"RM":"325"</v>
      </c>
      <c r="AR159" s="5" t="str">
        <f t="shared" si="87"/>
        <v>,"building":"BAMUNTZ"</v>
      </c>
      <c r="AS159" s="5" t="str">
        <f t="shared" si="96"/>
        <v>}</v>
      </c>
      <c r="AT159" s="5" t="str">
        <f t="shared" si="88"/>
        <v>,"fax":"513-745-5771"</v>
      </c>
      <c r="AU159" s="5" t="str">
        <f t="shared" si="89"/>
        <v>,"website":"http://www.ucblueash.edu/academics/departments/history.html"</v>
      </c>
      <c r="AV159" s="10" t="str">
        <f t="shared" si="90"/>
        <v/>
      </c>
      <c r="AW159" s="6" t="str">
        <f t="shared" si="91"/>
        <v>{"name":"Philosophy - History &amp; Political Science (UCBA)","phone":"513-745-5645","location":{"ML":"86","RM":"325","building":"BAMUNTZ"},"fax":"513-745-5771","website":"http://www.ucblueash.edu/academics/departments/history.html"}</v>
      </c>
      <c r="AX159" t="str">
        <f t="shared" si="92"/>
        <v>db.directory.insert({"name":"Philosophy - History &amp; Political Science (UCBA)","phone":"513-745-5645","location":{"ML":"86","RM":"325","building":"BAMUNTZ"},"fax":"513-745-5771","website":"http://www.ucblueash.edu/academics/departments/history.html"})</v>
      </c>
      <c r="AY159">
        <f t="shared" si="95"/>
        <v>156</v>
      </c>
      <c r="AZ159" t="str">
        <f t="shared" si="93"/>
        <v>156 -  Philosophy - History  &amp; Political Science (UCBA)</v>
      </c>
      <c r="BA159" t="str">
        <f t="shared" si="74"/>
        <v>{"name":"Philosophy - History &amp; Political Science (UCBA)","phone":"513-745-5645","location":{"ML":"86","RM":"325","building":"BAMUNTZ"},"fax":"513-745-5771","website":"http://www.ucblueash.edu/academics/departments/history.html"},</v>
      </c>
    </row>
    <row r="160" spans="1:53" x14ac:dyDescent="0.25">
      <c r="A160" t="s">
        <v>759</v>
      </c>
      <c r="B160" t="s">
        <v>760</v>
      </c>
      <c r="C160" t="s">
        <v>761</v>
      </c>
      <c r="D160">
        <v>86</v>
      </c>
      <c r="E160">
        <v>110</v>
      </c>
      <c r="F160" t="s">
        <v>211</v>
      </c>
      <c r="H160" t="s">
        <v>762</v>
      </c>
      <c r="K160" t="s">
        <v>5264</v>
      </c>
      <c r="M160">
        <f t="shared" si="65"/>
        <v>0</v>
      </c>
      <c r="N160" t="str">
        <f t="shared" si="75"/>
        <v>Information Technology (UCBA)</v>
      </c>
      <c r="P160" t="s">
        <v>5264</v>
      </c>
      <c r="Q160" t="str">
        <f t="shared" si="76"/>
        <v>513-745-8308</v>
      </c>
      <c r="S160" s="3">
        <f t="shared" si="67"/>
        <v>86</v>
      </c>
      <c r="T160" t="b">
        <f t="shared" si="77"/>
        <v>1</v>
      </c>
      <c r="V160" s="3">
        <f t="shared" si="78"/>
        <v>110</v>
      </c>
      <c r="W160" t="b">
        <f t="shared" si="68"/>
        <v>1</v>
      </c>
      <c r="Y160" t="str">
        <f t="shared" si="79"/>
        <v>BAMUNTZ</v>
      </c>
      <c r="Z160" t="b">
        <f t="shared" si="69"/>
        <v>1</v>
      </c>
      <c r="AB160" t="b">
        <f t="shared" si="80"/>
        <v>1</v>
      </c>
      <c r="AD160">
        <f t="shared" si="81"/>
        <v>0</v>
      </c>
      <c r="AE160" t="b">
        <f t="shared" si="70"/>
        <v>0</v>
      </c>
      <c r="AG160" t="str">
        <f t="shared" si="82"/>
        <v>http://www.ucblueash.edu/offices/services/information-technology.html</v>
      </c>
      <c r="AH160" t="b">
        <f t="shared" si="71"/>
        <v>1</v>
      </c>
      <c r="AJ160">
        <f t="shared" si="83"/>
        <v>0</v>
      </c>
      <c r="AK160" t="b">
        <f t="shared" si="72"/>
        <v>0</v>
      </c>
      <c r="AM160" s="4" t="str">
        <f t="shared" si="94"/>
        <v>"name":"Information Technology (UCBA)"</v>
      </c>
      <c r="AN160" s="5" t="str">
        <f t="shared" si="84"/>
        <v>,"phone":"513-745-8308"</v>
      </c>
      <c r="AO160" s="5" t="str">
        <f t="shared" si="85"/>
        <v>,"location":{</v>
      </c>
      <c r="AP160" s="5" t="str">
        <f t="shared" si="86"/>
        <v>"ML":"86"</v>
      </c>
      <c r="AQ160" s="5" t="str">
        <f t="shared" si="73"/>
        <v>,"RM":"110"</v>
      </c>
      <c r="AR160" s="5" t="str">
        <f t="shared" si="87"/>
        <v>,"building":"BAMUNTZ"</v>
      </c>
      <c r="AS160" s="5" t="str">
        <f t="shared" si="96"/>
        <v>}</v>
      </c>
      <c r="AT160" s="5" t="str">
        <f t="shared" si="88"/>
        <v/>
      </c>
      <c r="AU160" s="5" t="str">
        <f t="shared" si="89"/>
        <v>,"website":"http://www.ucblueash.edu/offices/services/information-technology.html"</v>
      </c>
      <c r="AV160" s="10" t="str">
        <f t="shared" si="90"/>
        <v/>
      </c>
      <c r="AW160" s="6" t="str">
        <f t="shared" si="91"/>
        <v>{"name":"Information Technology (UCBA)","phone":"513-745-8308","location":{"ML":"86","RM":"110","building":"BAMUNTZ"},"website":"http://www.ucblueash.edu/offices/services/information-technology.html"}</v>
      </c>
      <c r="AX160" t="str">
        <f t="shared" si="92"/>
        <v>db.directory.insert({"name":"Information Technology (UCBA)","phone":"513-745-8308","location":{"ML":"86","RM":"110","building":"BAMUNTZ"},"website":"http://www.ucblueash.edu/offices/services/information-technology.html"})</v>
      </c>
      <c r="AY160">
        <f t="shared" si="95"/>
        <v>157</v>
      </c>
      <c r="AZ160" t="str">
        <f t="shared" si="93"/>
        <v>157 - Information Technology (UCBA)</v>
      </c>
      <c r="BA160" t="str">
        <f t="shared" si="74"/>
        <v>{"name":"Information Technology (UCBA)","phone":"513-745-8308","location":{"ML":"86","RM":"110","building":"BAMUNTZ"},"website":"http://www.ucblueash.edu/offices/services/information-technology.html"},</v>
      </c>
    </row>
    <row r="161" spans="1:53" x14ac:dyDescent="0.25">
      <c r="A161" t="s">
        <v>763</v>
      </c>
      <c r="B161" t="s">
        <v>764</v>
      </c>
      <c r="C161" t="s">
        <v>765</v>
      </c>
      <c r="D161">
        <v>86</v>
      </c>
      <c r="E161">
        <v>149</v>
      </c>
      <c r="F161" t="s">
        <v>211</v>
      </c>
      <c r="G161" t="s">
        <v>649</v>
      </c>
      <c r="H161" t="s">
        <v>766</v>
      </c>
      <c r="K161" t="s">
        <v>5264</v>
      </c>
      <c r="M161">
        <f t="shared" si="65"/>
        <v>0</v>
      </c>
      <c r="N161" t="str">
        <f t="shared" si="75"/>
        <v>Institutional Research (UCBA)</v>
      </c>
      <c r="P161" t="s">
        <v>5264</v>
      </c>
      <c r="Q161" t="str">
        <f t="shared" si="76"/>
        <v>513-745-5736</v>
      </c>
      <c r="S161" s="3">
        <f t="shared" si="67"/>
        <v>86</v>
      </c>
      <c r="T161" t="b">
        <f t="shared" si="77"/>
        <v>1</v>
      </c>
      <c r="V161" s="3">
        <f t="shared" si="78"/>
        <v>149</v>
      </c>
      <c r="W161" t="b">
        <f t="shared" si="68"/>
        <v>1</v>
      </c>
      <c r="Y161" t="str">
        <f t="shared" si="79"/>
        <v>BAMUNTZ</v>
      </c>
      <c r="Z161" t="b">
        <f t="shared" si="69"/>
        <v>1</v>
      </c>
      <c r="AB161" t="b">
        <f t="shared" si="80"/>
        <v>1</v>
      </c>
      <c r="AD161" t="str">
        <f t="shared" si="81"/>
        <v>513-745-5780</v>
      </c>
      <c r="AE161" t="b">
        <f t="shared" si="70"/>
        <v>1</v>
      </c>
      <c r="AG161" t="str">
        <f t="shared" si="82"/>
        <v>http://www.ucblueash.edu/offices/administrative/institutional-research.html</v>
      </c>
      <c r="AH161" t="b">
        <f t="shared" si="71"/>
        <v>1</v>
      </c>
      <c r="AJ161">
        <f t="shared" si="83"/>
        <v>0</v>
      </c>
      <c r="AK161" t="b">
        <f t="shared" si="72"/>
        <v>0</v>
      </c>
      <c r="AM161" s="4" t="str">
        <f t="shared" si="94"/>
        <v>"name":"Institutional Research (UCBA)"</v>
      </c>
      <c r="AN161" s="5" t="str">
        <f t="shared" si="84"/>
        <v>,"phone":"513-745-5736"</v>
      </c>
      <c r="AO161" s="5" t="str">
        <f t="shared" si="85"/>
        <v>,"location":{</v>
      </c>
      <c r="AP161" s="5" t="str">
        <f t="shared" si="86"/>
        <v>"ML":"86"</v>
      </c>
      <c r="AQ161" s="5" t="str">
        <f t="shared" si="73"/>
        <v>,"RM":"149"</v>
      </c>
      <c r="AR161" s="5" t="str">
        <f t="shared" si="87"/>
        <v>,"building":"BAMUNTZ"</v>
      </c>
      <c r="AS161" s="5" t="str">
        <f t="shared" si="96"/>
        <v>}</v>
      </c>
      <c r="AT161" s="5" t="str">
        <f t="shared" si="88"/>
        <v>,"fax":"513-745-5780"</v>
      </c>
      <c r="AU161" s="5" t="str">
        <f t="shared" si="89"/>
        <v>,"website":"http://www.ucblueash.edu/offices/administrative/institutional-research.html"</v>
      </c>
      <c r="AV161" s="10" t="str">
        <f t="shared" si="90"/>
        <v/>
      </c>
      <c r="AW161" s="6" t="str">
        <f t="shared" si="91"/>
        <v>{"name":"Institutional Research (UCBA)","phone":"513-745-5736","location":{"ML":"86","RM":"149","building":"BAMUNTZ"},"fax":"513-745-5780","website":"http://www.ucblueash.edu/offices/administrative/institutional-research.html"}</v>
      </c>
      <c r="AX161" t="str">
        <f t="shared" si="92"/>
        <v>db.directory.insert({"name":"Institutional Research (UCBA)","phone":"513-745-5736","location":{"ML":"86","RM":"149","building":"BAMUNTZ"},"fax":"513-745-5780","website":"http://www.ucblueash.edu/offices/administrative/institutional-research.html"})</v>
      </c>
      <c r="AY161">
        <f t="shared" si="95"/>
        <v>158</v>
      </c>
      <c r="AZ161" t="str">
        <f t="shared" si="93"/>
        <v>158 - Institutional Research (UCBA)</v>
      </c>
      <c r="BA161" t="str">
        <f t="shared" si="74"/>
        <v>{"name":"Institutional Research (UCBA)","phone":"513-745-5736","location":{"ML":"86","RM":"149","building":"BAMUNTZ"},"fax":"513-745-5780","website":"http://www.ucblueash.edu/offices/administrative/institutional-research.html"},</v>
      </c>
    </row>
    <row r="162" spans="1:53" x14ac:dyDescent="0.25">
      <c r="A162" t="s">
        <v>767</v>
      </c>
      <c r="B162" t="s">
        <v>768</v>
      </c>
      <c r="C162" t="s">
        <v>769</v>
      </c>
      <c r="D162">
        <v>86</v>
      </c>
      <c r="E162">
        <v>127</v>
      </c>
      <c r="F162" t="s">
        <v>211</v>
      </c>
      <c r="G162" t="s">
        <v>654</v>
      </c>
      <c r="H162" t="s">
        <v>770</v>
      </c>
      <c r="I162" t="s">
        <v>771</v>
      </c>
      <c r="K162" t="s">
        <v>5264</v>
      </c>
      <c r="M162">
        <f t="shared" si="65"/>
        <v>0</v>
      </c>
      <c r="N162" t="str">
        <f t="shared" si="75"/>
        <v>International Students (UCBA)</v>
      </c>
      <c r="P162" t="s">
        <v>5264</v>
      </c>
      <c r="Q162" t="str">
        <f t="shared" si="76"/>
        <v>513-745-5691</v>
      </c>
      <c r="S162" s="3">
        <f t="shared" si="67"/>
        <v>86</v>
      </c>
      <c r="T162" t="b">
        <f t="shared" si="77"/>
        <v>1</v>
      </c>
      <c r="V162" s="3">
        <f t="shared" si="78"/>
        <v>127</v>
      </c>
      <c r="W162" t="b">
        <f t="shared" si="68"/>
        <v>1</v>
      </c>
      <c r="Y162" t="str">
        <f t="shared" si="79"/>
        <v>BAMUNTZ</v>
      </c>
      <c r="Z162" t="b">
        <f t="shared" si="69"/>
        <v>1</v>
      </c>
      <c r="AB162" t="b">
        <f t="shared" si="80"/>
        <v>1</v>
      </c>
      <c r="AD162" t="str">
        <f t="shared" si="81"/>
        <v>513-745-5768</v>
      </c>
      <c r="AE162" t="b">
        <f t="shared" si="70"/>
        <v>1</v>
      </c>
      <c r="AG162" t="str">
        <f t="shared" si="82"/>
        <v>http://www.ucblueash.edu/admissions/steps/international.html</v>
      </c>
      <c r="AH162" t="b">
        <f t="shared" si="71"/>
        <v>1</v>
      </c>
      <c r="AJ162" t="str">
        <f t="shared" si="83"/>
        <v>Helen.Kegler@UC.Edu</v>
      </c>
      <c r="AK162" t="b">
        <f t="shared" si="72"/>
        <v>1</v>
      </c>
      <c r="AM162" s="4" t="str">
        <f t="shared" si="94"/>
        <v>"name":"International Students (UCBA)"</v>
      </c>
      <c r="AN162" s="5" t="str">
        <f t="shared" si="84"/>
        <v>,"phone":"513-745-5691"</v>
      </c>
      <c r="AO162" s="5" t="str">
        <f t="shared" si="85"/>
        <v>,"location":{</v>
      </c>
      <c r="AP162" s="5" t="str">
        <f t="shared" si="86"/>
        <v>"ML":"86"</v>
      </c>
      <c r="AQ162" s="5" t="str">
        <f t="shared" si="73"/>
        <v>,"RM":"127"</v>
      </c>
      <c r="AR162" s="5" t="str">
        <f t="shared" si="87"/>
        <v>,"building":"BAMUNTZ"</v>
      </c>
      <c r="AS162" s="5" t="str">
        <f t="shared" si="96"/>
        <v>}</v>
      </c>
      <c r="AT162" s="5" t="str">
        <f t="shared" si="88"/>
        <v>,"fax":"513-745-5768"</v>
      </c>
      <c r="AU162" s="5" t="str">
        <f t="shared" si="89"/>
        <v>,"website":"http://www.ucblueash.edu/admissions/steps/international.html"</v>
      </c>
      <c r="AV162" s="10" t="str">
        <f t="shared" si="90"/>
        <v>,"email":"Helen.Kegler@UC.Edu"</v>
      </c>
      <c r="AW162" s="6" t="str">
        <f t="shared" si="91"/>
        <v>{"name":"International Students (UCBA)","phone":"513-745-5691","location":{"ML":"86","RM":"127","building":"BAMUNTZ"},"fax":"513-745-5768","website":"http://www.ucblueash.edu/admissions/steps/international.html","email":"Helen.Kegler@UC.Edu"}</v>
      </c>
      <c r="AX162" t="str">
        <f t="shared" si="92"/>
        <v>db.directory.insert({"name":"International Students (UCBA)","phone":"513-745-5691","location":{"ML":"86","RM":"127","building":"BAMUNTZ"},"fax":"513-745-5768","website":"http://www.ucblueash.edu/admissions/steps/international.html","email":"Helen.Kegler@UC.Edu"})</v>
      </c>
      <c r="AY162">
        <f t="shared" si="95"/>
        <v>159</v>
      </c>
      <c r="AZ162" t="str">
        <f t="shared" si="93"/>
        <v>159 - International Students (UCBA)</v>
      </c>
      <c r="BA162" t="str">
        <f t="shared" si="74"/>
        <v>{"name":"International Students (UCBA)","phone":"513-745-5691","location":{"ML":"86","RM":"127","building":"BAMUNTZ"},"fax":"513-745-5768","website":"http://www.ucblueash.edu/admissions/steps/international.html","email":"Helen.Kegler@UC.Edu"},</v>
      </c>
    </row>
    <row r="163" spans="1:53" x14ac:dyDescent="0.25">
      <c r="A163" t="s">
        <v>772</v>
      </c>
      <c r="B163" t="s">
        <v>773</v>
      </c>
      <c r="C163" t="s">
        <v>701</v>
      </c>
      <c r="D163">
        <v>86</v>
      </c>
      <c r="F163" t="s">
        <v>774</v>
      </c>
      <c r="H163" t="s">
        <v>775</v>
      </c>
      <c r="K163" t="s">
        <v>5264</v>
      </c>
      <c r="M163">
        <f t="shared" si="65"/>
        <v>0</v>
      </c>
      <c r="N163" t="str">
        <f t="shared" si="75"/>
        <v>Internships (UCBA)</v>
      </c>
      <c r="P163" t="s">
        <v>5264</v>
      </c>
      <c r="Q163" t="str">
        <f t="shared" si="76"/>
        <v>513-745-5671</v>
      </c>
      <c r="S163" s="3">
        <f t="shared" si="67"/>
        <v>86</v>
      </c>
      <c r="T163" t="b">
        <f t="shared" si="77"/>
        <v>1</v>
      </c>
      <c r="V163" s="3">
        <f t="shared" si="78"/>
        <v>0</v>
      </c>
      <c r="W163" t="b">
        <f t="shared" si="68"/>
        <v>0</v>
      </c>
      <c r="Y163" t="str">
        <f t="shared" si="79"/>
        <v>BAFLORY</v>
      </c>
      <c r="Z163" t="b">
        <f t="shared" si="69"/>
        <v>1</v>
      </c>
      <c r="AB163" t="b">
        <f t="shared" si="80"/>
        <v>1</v>
      </c>
      <c r="AD163">
        <f t="shared" si="81"/>
        <v>0</v>
      </c>
      <c r="AE163" t="b">
        <f t="shared" si="70"/>
        <v>0</v>
      </c>
      <c r="AG163" t="str">
        <f t="shared" si="82"/>
        <v>http://www.ucblueash.edu/academics/experiential/internships.html</v>
      </c>
      <c r="AH163" t="b">
        <f t="shared" si="71"/>
        <v>1</v>
      </c>
      <c r="AJ163">
        <f t="shared" si="83"/>
        <v>0</v>
      </c>
      <c r="AK163" t="b">
        <f t="shared" si="72"/>
        <v>0</v>
      </c>
      <c r="AM163" s="4" t="str">
        <f t="shared" si="94"/>
        <v>"name":"Internships (UCBA)"</v>
      </c>
      <c r="AN163" s="5" t="str">
        <f t="shared" si="84"/>
        <v>,"phone":"513-745-5671"</v>
      </c>
      <c r="AO163" s="5" t="str">
        <f t="shared" si="85"/>
        <v>,"location":{</v>
      </c>
      <c r="AP163" s="5" t="str">
        <f t="shared" si="86"/>
        <v>"ML":"86"</v>
      </c>
      <c r="AQ163" s="5" t="str">
        <f t="shared" si="73"/>
        <v/>
      </c>
      <c r="AR163" s="5" t="str">
        <f t="shared" si="87"/>
        <v>,"building":"BAFLORY"</v>
      </c>
      <c r="AS163" s="5" t="str">
        <f t="shared" si="96"/>
        <v>}</v>
      </c>
      <c r="AT163" s="5" t="str">
        <f t="shared" si="88"/>
        <v/>
      </c>
      <c r="AU163" s="5" t="str">
        <f t="shared" si="89"/>
        <v>,"website":"http://www.ucblueash.edu/academics/experiential/internships.html"</v>
      </c>
      <c r="AV163" s="10" t="str">
        <f t="shared" si="90"/>
        <v/>
      </c>
      <c r="AW163" s="6" t="str">
        <f t="shared" si="91"/>
        <v>{"name":"Internships (UCBA)","phone":"513-745-5671","location":{"ML":"86","building":"BAFLORY"},"website":"http://www.ucblueash.edu/academics/experiential/internships.html"}</v>
      </c>
      <c r="AX163" t="str">
        <f t="shared" si="92"/>
        <v>db.directory.insert({"name":"Internships (UCBA)","phone":"513-745-5671","location":{"ML":"86","building":"BAFLORY"},"website":"http://www.ucblueash.edu/academics/experiential/internships.html"})</v>
      </c>
      <c r="AY163">
        <f t="shared" si="95"/>
        <v>160</v>
      </c>
      <c r="AZ163" t="str">
        <f t="shared" si="93"/>
        <v>160 - Internships (UCBA)</v>
      </c>
      <c r="BA163" t="str">
        <f t="shared" si="74"/>
        <v>{"name":"Internships (UCBA)","phone":"513-745-5671","location":{"ML":"86","building":"BAFLORY"},"website":"http://www.ucblueash.edu/academics/experiential/internships.html"},</v>
      </c>
    </row>
    <row r="164" spans="1:53" x14ac:dyDescent="0.25">
      <c r="A164" t="s">
        <v>776</v>
      </c>
      <c r="B164" t="s">
        <v>777</v>
      </c>
      <c r="C164" t="s">
        <v>778</v>
      </c>
      <c r="D164" t="s">
        <v>779</v>
      </c>
      <c r="E164">
        <v>86</v>
      </c>
      <c r="F164">
        <v>117</v>
      </c>
      <c r="G164" t="s">
        <v>211</v>
      </c>
      <c r="H164" t="s">
        <v>780</v>
      </c>
      <c r="I164" t="s">
        <v>781</v>
      </c>
      <c r="K164" t="s">
        <v>5264</v>
      </c>
      <c r="L164" t="b">
        <v>1</v>
      </c>
      <c r="M164">
        <f t="shared" ref="M164:M201" si="97">IF(L164, 1,0)</f>
        <v>1</v>
      </c>
      <c r="N164" t="str">
        <f t="shared" si="75"/>
        <v>Library  UCBA</v>
      </c>
      <c r="O164" t="str">
        <f t="shared" ref="O164:O201" si="98">CONCATENATE(B164," ",C164)</f>
        <v>Library  UCBA</v>
      </c>
      <c r="P164" t="s">
        <v>5264</v>
      </c>
      <c r="Q164" t="str">
        <f t="shared" si="76"/>
        <v>513-745-5710</v>
      </c>
      <c r="S164" s="3">
        <f t="shared" si="67"/>
        <v>86</v>
      </c>
      <c r="T164" t="b">
        <f t="shared" si="77"/>
        <v>1</v>
      </c>
      <c r="V164" s="3">
        <f t="shared" si="78"/>
        <v>117</v>
      </c>
      <c r="W164" t="b">
        <f t="shared" si="68"/>
        <v>1</v>
      </c>
      <c r="Y164" t="str">
        <f t="shared" si="79"/>
        <v>BAMUNTZ</v>
      </c>
      <c r="Z164" t="b">
        <f t="shared" si="69"/>
        <v>1</v>
      </c>
      <c r="AB164" t="b">
        <f t="shared" si="80"/>
        <v>1</v>
      </c>
      <c r="AD164" t="str">
        <f t="shared" si="81"/>
        <v>513-745-5767</v>
      </c>
      <c r="AE164" t="b">
        <f t="shared" si="70"/>
        <v>1</v>
      </c>
      <c r="AG164" t="str">
        <f t="shared" si="82"/>
        <v>http://www.libraries.uc.edu/ucba.html</v>
      </c>
      <c r="AH164" t="b">
        <f t="shared" si="71"/>
        <v>1</v>
      </c>
      <c r="AJ164">
        <f t="shared" si="83"/>
        <v>0</v>
      </c>
      <c r="AK164" t="b">
        <f t="shared" si="72"/>
        <v>0</v>
      </c>
      <c r="AM164" s="4" t="str">
        <f t="shared" si="94"/>
        <v>"name":"Library UCBA"</v>
      </c>
      <c r="AN164" s="5" t="str">
        <f t="shared" si="84"/>
        <v>,"phone":"513-745-5710"</v>
      </c>
      <c r="AO164" s="5" t="str">
        <f t="shared" si="85"/>
        <v>,"location":{</v>
      </c>
      <c r="AP164" s="5" t="str">
        <f t="shared" si="86"/>
        <v>"ML":"86"</v>
      </c>
      <c r="AQ164" s="5" t="str">
        <f t="shared" si="73"/>
        <v>,"RM":"117"</v>
      </c>
      <c r="AR164" s="5" t="str">
        <f t="shared" si="87"/>
        <v>,"building":"BAMUNTZ"</v>
      </c>
      <c r="AS164" s="5" t="str">
        <f t="shared" si="96"/>
        <v>}</v>
      </c>
      <c r="AT164" s="5" t="str">
        <f t="shared" si="88"/>
        <v>,"fax":"513-745-5767"</v>
      </c>
      <c r="AU164" s="5" t="str">
        <f t="shared" si="89"/>
        <v>,"website":"http://www.libraries.uc.edu/ucba.html"</v>
      </c>
      <c r="AV164" s="10" t="str">
        <f t="shared" si="90"/>
        <v/>
      </c>
      <c r="AW164" s="6" t="str">
        <f t="shared" si="91"/>
        <v>{"name":"Library UCBA","phone":"513-745-5710","location":{"ML":"86","RM":"117","building":"BAMUNTZ"},"fax":"513-745-5767","website":"http://www.libraries.uc.edu/ucba.html"}</v>
      </c>
      <c r="AX164" t="str">
        <f t="shared" si="92"/>
        <v>db.directory.insert({"name":"Library UCBA","phone":"513-745-5710","location":{"ML":"86","RM":"117","building":"BAMUNTZ"},"fax":"513-745-5767","website":"http://www.libraries.uc.edu/ucba.html"})</v>
      </c>
      <c r="AY164">
        <f t="shared" si="95"/>
        <v>161</v>
      </c>
      <c r="AZ164" t="str">
        <f t="shared" si="93"/>
        <v>161 - Library  UCBA</v>
      </c>
      <c r="BA164" t="str">
        <f t="shared" si="74"/>
        <v>{"name":"Library UCBA","phone":"513-745-5710","location":{"ML":"86","RM":"117","building":"BAMUNTZ"},"fax":"513-745-5767","website":"http://www.libraries.uc.edu/ucba.html"},</v>
      </c>
    </row>
    <row r="165" spans="1:53" x14ac:dyDescent="0.25">
      <c r="A165" t="s">
        <v>782</v>
      </c>
      <c r="B165" t="s">
        <v>783</v>
      </c>
      <c r="C165" t="s">
        <v>784</v>
      </c>
      <c r="D165" t="s">
        <v>785</v>
      </c>
      <c r="E165">
        <v>86</v>
      </c>
      <c r="F165">
        <v>325</v>
      </c>
      <c r="G165" t="s">
        <v>664</v>
      </c>
      <c r="H165" t="s">
        <v>382</v>
      </c>
      <c r="I165" t="s">
        <v>786</v>
      </c>
      <c r="K165" t="s">
        <v>5264</v>
      </c>
      <c r="L165" t="b">
        <v>1</v>
      </c>
      <c r="M165">
        <f t="shared" si="97"/>
        <v>1</v>
      </c>
      <c r="N165" t="str">
        <f t="shared" si="75"/>
        <v>Math  Physics &amp; Computer Science (UCBA)</v>
      </c>
      <c r="O165" t="str">
        <f t="shared" si="98"/>
        <v>Math  Physics &amp; Computer Science (UCBA)</v>
      </c>
      <c r="P165" t="s">
        <v>5264</v>
      </c>
      <c r="Q165" t="str">
        <f t="shared" si="76"/>
        <v>513-745-5625</v>
      </c>
      <c r="S165" s="3">
        <f t="shared" si="67"/>
        <v>86</v>
      </c>
      <c r="T165" t="b">
        <f t="shared" si="77"/>
        <v>1</v>
      </c>
      <c r="V165" s="3">
        <f t="shared" si="78"/>
        <v>325</v>
      </c>
      <c r="W165" t="b">
        <f t="shared" si="68"/>
        <v>1</v>
      </c>
      <c r="Y165" t="str">
        <f t="shared" si="79"/>
        <v>BAWALT</v>
      </c>
      <c r="Z165" t="b">
        <f t="shared" si="69"/>
        <v>1</v>
      </c>
      <c r="AB165" t="b">
        <f t="shared" si="80"/>
        <v>1</v>
      </c>
      <c r="AD165" t="str">
        <f t="shared" si="81"/>
        <v>513-745-5771</v>
      </c>
      <c r="AE165" t="b">
        <f t="shared" si="70"/>
        <v>1</v>
      </c>
      <c r="AG165" t="str">
        <f t="shared" si="82"/>
        <v>http://www.ucblueash.edu/academics/departments/math-physics-cs.html</v>
      </c>
      <c r="AH165" t="b">
        <f t="shared" si="71"/>
        <v>1</v>
      </c>
      <c r="AJ165">
        <f t="shared" si="83"/>
        <v>0</v>
      </c>
      <c r="AK165" t="b">
        <f t="shared" si="72"/>
        <v>0</v>
      </c>
      <c r="AM165" s="4" t="str">
        <f t="shared" si="94"/>
        <v>"name":"Math Physics &amp; Computer Science (UCBA)"</v>
      </c>
      <c r="AN165" s="5" t="str">
        <f t="shared" si="84"/>
        <v>,"phone":"513-745-5625"</v>
      </c>
      <c r="AO165" s="5" t="str">
        <f t="shared" si="85"/>
        <v>,"location":{</v>
      </c>
      <c r="AP165" s="5" t="str">
        <f t="shared" si="86"/>
        <v>"ML":"86"</v>
      </c>
      <c r="AQ165" s="5" t="str">
        <f t="shared" si="73"/>
        <v>,"RM":"325"</v>
      </c>
      <c r="AR165" s="5" t="str">
        <f t="shared" si="87"/>
        <v>,"building":"BAWALT"</v>
      </c>
      <c r="AS165" s="5" t="str">
        <f t="shared" si="96"/>
        <v>}</v>
      </c>
      <c r="AT165" s="5" t="str">
        <f t="shared" si="88"/>
        <v>,"fax":"513-745-5771"</v>
      </c>
      <c r="AU165" s="5" t="str">
        <f t="shared" si="89"/>
        <v>,"website":"http://www.ucblueash.edu/academics/departments/math-physics-cs.html"</v>
      </c>
      <c r="AV165" s="10" t="str">
        <f t="shared" si="90"/>
        <v/>
      </c>
      <c r="AW165" s="6" t="str">
        <f t="shared" si="91"/>
        <v>{"name":"Math Physics &amp; Computer Science (UCBA)","phone":"513-745-5625","location":{"ML":"86","RM":"325","building":"BAWALT"},"fax":"513-745-5771","website":"http://www.ucblueash.edu/academics/departments/math-physics-cs.html"}</v>
      </c>
      <c r="AX165" t="str">
        <f t="shared" si="92"/>
        <v>db.directory.insert({"name":"Math Physics &amp; Computer Science (UCBA)","phone":"513-745-5625","location":{"ML":"86","RM":"325","building":"BAWALT"},"fax":"513-745-5771","website":"http://www.ucblueash.edu/academics/departments/math-physics-cs.html"})</v>
      </c>
      <c r="AY165">
        <f t="shared" si="95"/>
        <v>162</v>
      </c>
      <c r="AZ165" t="str">
        <f t="shared" si="93"/>
        <v>162 - Math  Physics &amp; Computer Science (UCBA)</v>
      </c>
      <c r="BA165" t="str">
        <f t="shared" si="74"/>
        <v>{"name":"Math Physics &amp; Computer Science (UCBA)","phone":"513-745-5625","location":{"ML":"86","RM":"325","building":"BAWALT"},"fax":"513-745-5771","website":"http://www.ucblueash.edu/academics/departments/math-physics-cs.html"},</v>
      </c>
    </row>
    <row r="166" spans="1:53" x14ac:dyDescent="0.25">
      <c r="A166" t="s">
        <v>787</v>
      </c>
      <c r="B166" t="s">
        <v>788</v>
      </c>
      <c r="C166" t="s">
        <v>769</v>
      </c>
      <c r="D166">
        <v>86</v>
      </c>
      <c r="E166">
        <v>127</v>
      </c>
      <c r="F166" t="s">
        <v>211</v>
      </c>
      <c r="H166" t="s">
        <v>789</v>
      </c>
      <c r="K166" t="s">
        <v>5264</v>
      </c>
      <c r="M166">
        <f t="shared" si="97"/>
        <v>0</v>
      </c>
      <c r="N166" t="str">
        <f t="shared" si="75"/>
        <v>Multicultural Affairs (UCBA)</v>
      </c>
      <c r="P166" t="s">
        <v>5264</v>
      </c>
      <c r="Q166" t="str">
        <f t="shared" si="76"/>
        <v>513-745-5691</v>
      </c>
      <c r="S166" s="3">
        <f t="shared" si="67"/>
        <v>86</v>
      </c>
      <c r="T166" t="b">
        <f t="shared" si="77"/>
        <v>1</v>
      </c>
      <c r="V166" s="3">
        <f t="shared" si="78"/>
        <v>127</v>
      </c>
      <c r="W166" t="b">
        <f t="shared" si="68"/>
        <v>1</v>
      </c>
      <c r="Y166" t="str">
        <f t="shared" si="79"/>
        <v>BAMUNTZ</v>
      </c>
      <c r="Z166" t="b">
        <f t="shared" si="69"/>
        <v>1</v>
      </c>
      <c r="AB166" t="b">
        <f t="shared" si="80"/>
        <v>1</v>
      </c>
      <c r="AD166">
        <f t="shared" si="81"/>
        <v>0</v>
      </c>
      <c r="AE166" t="b">
        <f t="shared" si="70"/>
        <v>0</v>
      </c>
      <c r="AG166" t="str">
        <f t="shared" si="82"/>
        <v>http://www.ucblueash.edu/offices/services/multicultural-affairs.html</v>
      </c>
      <c r="AH166" t="b">
        <f t="shared" si="71"/>
        <v>1</v>
      </c>
      <c r="AJ166">
        <f t="shared" si="83"/>
        <v>0</v>
      </c>
      <c r="AK166" t="b">
        <f t="shared" si="72"/>
        <v>0</v>
      </c>
      <c r="AM166" s="4" t="str">
        <f t="shared" si="94"/>
        <v>"name":"Multicultural Affairs (UCBA)"</v>
      </c>
      <c r="AN166" s="5" t="str">
        <f t="shared" si="84"/>
        <v>,"phone":"513-745-5691"</v>
      </c>
      <c r="AO166" s="5" t="str">
        <f t="shared" si="85"/>
        <v>,"location":{</v>
      </c>
      <c r="AP166" s="5" t="str">
        <f t="shared" si="86"/>
        <v>"ML":"86"</v>
      </c>
      <c r="AQ166" s="5" t="str">
        <f t="shared" si="73"/>
        <v>,"RM":"127"</v>
      </c>
      <c r="AR166" s="5" t="str">
        <f t="shared" si="87"/>
        <v>,"building":"BAMUNTZ"</v>
      </c>
      <c r="AS166" s="5" t="str">
        <f t="shared" si="96"/>
        <v>}</v>
      </c>
      <c r="AT166" s="5" t="str">
        <f t="shared" si="88"/>
        <v/>
      </c>
      <c r="AU166" s="5" t="str">
        <f t="shared" si="89"/>
        <v>,"website":"http://www.ucblueash.edu/offices/services/multicultural-affairs.html"</v>
      </c>
      <c r="AV166" s="10" t="str">
        <f t="shared" si="90"/>
        <v/>
      </c>
      <c r="AW166" s="6" t="str">
        <f t="shared" si="91"/>
        <v>{"name":"Multicultural Affairs (UCBA)","phone":"513-745-5691","location":{"ML":"86","RM":"127","building":"BAMUNTZ"},"website":"http://www.ucblueash.edu/offices/services/multicultural-affairs.html"}</v>
      </c>
      <c r="AX166" t="str">
        <f t="shared" si="92"/>
        <v>db.directory.insert({"name":"Multicultural Affairs (UCBA)","phone":"513-745-5691","location":{"ML":"86","RM":"127","building":"BAMUNTZ"},"website":"http://www.ucblueash.edu/offices/services/multicultural-affairs.html"})</v>
      </c>
      <c r="AY166">
        <f t="shared" si="95"/>
        <v>163</v>
      </c>
      <c r="AZ166" t="str">
        <f t="shared" si="93"/>
        <v>163 - Multicultural Affairs (UCBA)</v>
      </c>
      <c r="BA166" t="str">
        <f t="shared" si="74"/>
        <v>{"name":"Multicultural Affairs (UCBA)","phone":"513-745-5691","location":{"ML":"86","RM":"127","building":"BAMUNTZ"},"website":"http://www.ucblueash.edu/offices/services/multicultural-affairs.html"},</v>
      </c>
    </row>
    <row r="167" spans="1:53" x14ac:dyDescent="0.25">
      <c r="A167" t="s">
        <v>790</v>
      </c>
      <c r="B167" t="s">
        <v>687</v>
      </c>
      <c r="C167" t="s">
        <v>791</v>
      </c>
      <c r="D167" t="s">
        <v>371</v>
      </c>
      <c r="E167">
        <v>86</v>
      </c>
      <c r="G167" t="s">
        <v>211</v>
      </c>
      <c r="I167" t="s">
        <v>792</v>
      </c>
      <c r="K167" t="s">
        <v>5264</v>
      </c>
      <c r="L167" t="b">
        <v>1</v>
      </c>
      <c r="M167">
        <f t="shared" si="97"/>
        <v>1</v>
      </c>
      <c r="N167" t="str">
        <f t="shared" si="75"/>
        <v>UCBA  Non Matriculated Students</v>
      </c>
      <c r="O167" t="str">
        <f t="shared" si="98"/>
        <v>UCBA  Non Matriculated Students</v>
      </c>
      <c r="P167" t="s">
        <v>5264</v>
      </c>
      <c r="Q167" t="str">
        <f t="shared" si="76"/>
        <v>513-745-5600</v>
      </c>
      <c r="S167" s="3">
        <f t="shared" si="67"/>
        <v>86</v>
      </c>
      <c r="T167" t="b">
        <f t="shared" si="77"/>
        <v>1</v>
      </c>
      <c r="V167" s="3">
        <f t="shared" si="78"/>
        <v>0</v>
      </c>
      <c r="W167" t="b">
        <f t="shared" si="68"/>
        <v>0</v>
      </c>
      <c r="Y167" t="str">
        <f t="shared" si="79"/>
        <v>BAMUNTZ</v>
      </c>
      <c r="Z167" t="b">
        <f t="shared" si="69"/>
        <v>1</v>
      </c>
      <c r="AB167" t="b">
        <f t="shared" si="80"/>
        <v>1</v>
      </c>
      <c r="AD167">
        <f t="shared" si="81"/>
        <v>0</v>
      </c>
      <c r="AE167" t="b">
        <f t="shared" si="70"/>
        <v>0</v>
      </c>
      <c r="AG167" t="str">
        <f t="shared" si="82"/>
        <v>http://www.ucblueash.edu/admissions/steps/non-degree.html</v>
      </c>
      <c r="AH167" t="b">
        <f t="shared" si="71"/>
        <v>1</v>
      </c>
      <c r="AJ167">
        <f t="shared" si="83"/>
        <v>0</v>
      </c>
      <c r="AK167" t="b">
        <f t="shared" si="72"/>
        <v>0</v>
      </c>
      <c r="AM167" s="4" t="str">
        <f t="shared" si="94"/>
        <v>"name":"UCBA Non Matriculated Students"</v>
      </c>
      <c r="AN167" s="5" t="str">
        <f t="shared" si="84"/>
        <v>,"phone":"513-745-5600"</v>
      </c>
      <c r="AO167" s="5" t="str">
        <f t="shared" si="85"/>
        <v>,"location":{</v>
      </c>
      <c r="AP167" s="5" t="str">
        <f t="shared" si="86"/>
        <v>"ML":"86"</v>
      </c>
      <c r="AQ167" s="5" t="str">
        <f t="shared" si="73"/>
        <v/>
      </c>
      <c r="AR167" s="5" t="str">
        <f t="shared" si="87"/>
        <v>,"building":"BAMUNTZ"</v>
      </c>
      <c r="AS167" s="5" t="str">
        <f t="shared" si="96"/>
        <v>}</v>
      </c>
      <c r="AT167" s="5" t="str">
        <f t="shared" si="88"/>
        <v/>
      </c>
      <c r="AU167" s="5" t="str">
        <f t="shared" si="89"/>
        <v>,"website":"http://www.ucblueash.edu/admissions/steps/non-degree.html"</v>
      </c>
      <c r="AV167" s="10" t="str">
        <f t="shared" si="90"/>
        <v/>
      </c>
      <c r="AW167" s="6" t="str">
        <f t="shared" si="91"/>
        <v>{"name":"UCBA Non Matriculated Students","phone":"513-745-5600","location":{"ML":"86","building":"BAMUNTZ"},"website":"http://www.ucblueash.edu/admissions/steps/non-degree.html"}</v>
      </c>
      <c r="AX167" t="str">
        <f t="shared" si="92"/>
        <v>db.directory.insert({"name":"UCBA Non Matriculated Students","phone":"513-745-5600","location":{"ML":"86","building":"BAMUNTZ"},"website":"http://www.ucblueash.edu/admissions/steps/non-degree.html"})</v>
      </c>
      <c r="AY167">
        <f t="shared" si="95"/>
        <v>164</v>
      </c>
      <c r="AZ167" t="str">
        <f t="shared" si="93"/>
        <v>164 - UCBA  Non Matriculated Students</v>
      </c>
      <c r="BA167" t="str">
        <f t="shared" si="74"/>
        <v>{"name":"UCBA Non Matriculated Students","phone":"513-745-5600","location":{"ML":"86","building":"BAMUNTZ"},"website":"http://www.ucblueash.edu/admissions/steps/non-degree.html"},</v>
      </c>
    </row>
    <row r="168" spans="1:53" x14ac:dyDescent="0.25">
      <c r="A168" t="s">
        <v>793</v>
      </c>
      <c r="B168" t="s">
        <v>794</v>
      </c>
      <c r="C168" t="s">
        <v>795</v>
      </c>
      <c r="D168">
        <v>86</v>
      </c>
      <c r="E168">
        <v>289</v>
      </c>
      <c r="F168" t="s">
        <v>664</v>
      </c>
      <c r="G168" t="s">
        <v>665</v>
      </c>
      <c r="H168" t="s">
        <v>796</v>
      </c>
      <c r="K168" t="s">
        <v>5264</v>
      </c>
      <c r="M168">
        <f t="shared" si="97"/>
        <v>0</v>
      </c>
      <c r="N168" t="str">
        <f t="shared" si="75"/>
        <v>Nursing (UCBA)</v>
      </c>
      <c r="P168" t="s">
        <v>5264</v>
      </c>
      <c r="Q168" t="str">
        <f t="shared" si="76"/>
        <v>513-745-5665</v>
      </c>
      <c r="S168" s="3">
        <f t="shared" si="67"/>
        <v>86</v>
      </c>
      <c r="T168" t="b">
        <f t="shared" si="77"/>
        <v>1</v>
      </c>
      <c r="V168" s="3">
        <f t="shared" si="78"/>
        <v>289</v>
      </c>
      <c r="W168" t="b">
        <f t="shared" si="68"/>
        <v>1</v>
      </c>
      <c r="Y168" t="str">
        <f t="shared" si="79"/>
        <v>BAWALT</v>
      </c>
      <c r="Z168" t="b">
        <f t="shared" si="69"/>
        <v>1</v>
      </c>
      <c r="AB168" t="b">
        <f t="shared" si="80"/>
        <v>1</v>
      </c>
      <c r="AD168" t="str">
        <f t="shared" si="81"/>
        <v>513-936-7113</v>
      </c>
      <c r="AE168" t="b">
        <f t="shared" si="70"/>
        <v>1</v>
      </c>
      <c r="AG168" t="str">
        <f t="shared" si="82"/>
        <v>http://www.ucblueash.edu/academics/departments/nursing.html</v>
      </c>
      <c r="AH168" t="b">
        <f t="shared" si="71"/>
        <v>1</v>
      </c>
      <c r="AJ168">
        <f t="shared" si="83"/>
        <v>0</v>
      </c>
      <c r="AK168" t="b">
        <f t="shared" si="72"/>
        <v>0</v>
      </c>
      <c r="AM168" s="4" t="str">
        <f t="shared" si="94"/>
        <v>"name":"Nursing (UCBA)"</v>
      </c>
      <c r="AN168" s="5" t="str">
        <f t="shared" si="84"/>
        <v>,"phone":"513-745-5665"</v>
      </c>
      <c r="AO168" s="5" t="str">
        <f t="shared" si="85"/>
        <v>,"location":{</v>
      </c>
      <c r="AP168" s="5" t="str">
        <f t="shared" si="86"/>
        <v>"ML":"86"</v>
      </c>
      <c r="AQ168" s="5" t="str">
        <f t="shared" si="73"/>
        <v>,"RM":"289"</v>
      </c>
      <c r="AR168" s="5" t="str">
        <f t="shared" si="87"/>
        <v>,"building":"BAWALT"</v>
      </c>
      <c r="AS168" s="5" t="str">
        <f t="shared" si="96"/>
        <v>}</v>
      </c>
      <c r="AT168" s="5" t="str">
        <f t="shared" si="88"/>
        <v>,"fax":"513-936-7113"</v>
      </c>
      <c r="AU168" s="5" t="str">
        <f t="shared" si="89"/>
        <v>,"website":"http://www.ucblueash.edu/academics/departments/nursing.html"</v>
      </c>
      <c r="AV168" s="10" t="str">
        <f t="shared" si="90"/>
        <v/>
      </c>
      <c r="AW168" s="6" t="str">
        <f t="shared" si="91"/>
        <v>{"name":"Nursing (UCBA)","phone":"513-745-5665","location":{"ML":"86","RM":"289","building":"BAWALT"},"fax":"513-936-7113","website":"http://www.ucblueash.edu/academics/departments/nursing.html"}</v>
      </c>
      <c r="AX168" t="str">
        <f t="shared" si="92"/>
        <v>db.directory.insert({"name":"Nursing (UCBA)","phone":"513-745-5665","location":{"ML":"86","RM":"289","building":"BAWALT"},"fax":"513-936-7113","website":"http://www.ucblueash.edu/academics/departments/nursing.html"})</v>
      </c>
      <c r="AY168">
        <f t="shared" si="95"/>
        <v>165</v>
      </c>
      <c r="AZ168" t="str">
        <f t="shared" si="93"/>
        <v>165 - Nursing (UCBA)</v>
      </c>
      <c r="BA168" t="str">
        <f t="shared" si="74"/>
        <v>{"name":"Nursing (UCBA)","phone":"513-745-5665","location":{"ML":"86","RM":"289","building":"BAWALT"},"fax":"513-936-7113","website":"http://www.ucblueash.edu/academics/departments/nursing.html"},</v>
      </c>
    </row>
    <row r="169" spans="1:53" x14ac:dyDescent="0.25">
      <c r="A169" t="s">
        <v>797</v>
      </c>
      <c r="B169" t="s">
        <v>798</v>
      </c>
      <c r="C169" t="s">
        <v>799</v>
      </c>
      <c r="D169">
        <v>86</v>
      </c>
      <c r="F169" t="s">
        <v>211</v>
      </c>
      <c r="H169" t="s">
        <v>800</v>
      </c>
      <c r="K169" t="s">
        <v>5264</v>
      </c>
      <c r="M169">
        <f t="shared" si="97"/>
        <v>0</v>
      </c>
      <c r="N169" t="str">
        <f t="shared" si="75"/>
        <v>Orientation (UCBA)</v>
      </c>
      <c r="P169" t="s">
        <v>5264</v>
      </c>
      <c r="Q169" t="str">
        <f t="shared" si="76"/>
        <v>513-745-5773</v>
      </c>
      <c r="S169" s="3">
        <f t="shared" si="67"/>
        <v>86</v>
      </c>
      <c r="T169" t="b">
        <f t="shared" si="77"/>
        <v>1</v>
      </c>
      <c r="V169" s="3">
        <f t="shared" si="78"/>
        <v>0</v>
      </c>
      <c r="W169" t="b">
        <f t="shared" si="68"/>
        <v>0</v>
      </c>
      <c r="Y169" t="str">
        <f t="shared" si="79"/>
        <v>BAMUNTZ</v>
      </c>
      <c r="Z169" t="b">
        <f t="shared" si="69"/>
        <v>1</v>
      </c>
      <c r="AB169" t="b">
        <f t="shared" si="80"/>
        <v>1</v>
      </c>
      <c r="AD169">
        <f t="shared" si="81"/>
        <v>0</v>
      </c>
      <c r="AE169" t="b">
        <f t="shared" si="70"/>
        <v>0</v>
      </c>
      <c r="AG169" t="str">
        <f t="shared" si="82"/>
        <v>http://www.ucblueash.edu/students/new/orientation.html</v>
      </c>
      <c r="AH169" t="b">
        <f t="shared" si="71"/>
        <v>1</v>
      </c>
      <c r="AJ169">
        <f t="shared" si="83"/>
        <v>0</v>
      </c>
      <c r="AK169" t="b">
        <f t="shared" si="72"/>
        <v>0</v>
      </c>
      <c r="AM169" s="4" t="str">
        <f t="shared" si="94"/>
        <v>"name":"Orientation (UCBA)"</v>
      </c>
      <c r="AN169" s="5" t="str">
        <f t="shared" si="84"/>
        <v>,"phone":"513-745-5773"</v>
      </c>
      <c r="AO169" s="5" t="str">
        <f t="shared" si="85"/>
        <v>,"location":{</v>
      </c>
      <c r="AP169" s="5" t="str">
        <f t="shared" si="86"/>
        <v>"ML":"86"</v>
      </c>
      <c r="AQ169" s="5" t="str">
        <f t="shared" si="73"/>
        <v/>
      </c>
      <c r="AR169" s="5" t="str">
        <f t="shared" si="87"/>
        <v>,"building":"BAMUNTZ"</v>
      </c>
      <c r="AS169" s="5" t="str">
        <f t="shared" si="96"/>
        <v>}</v>
      </c>
      <c r="AT169" s="5" t="str">
        <f t="shared" si="88"/>
        <v/>
      </c>
      <c r="AU169" s="5" t="str">
        <f t="shared" si="89"/>
        <v>,"website":"http://www.ucblueash.edu/students/new/orientation.html"</v>
      </c>
      <c r="AV169" s="10" t="str">
        <f t="shared" si="90"/>
        <v/>
      </c>
      <c r="AW169" s="6" t="str">
        <f t="shared" si="91"/>
        <v>{"name":"Orientation (UCBA)","phone":"513-745-5773","location":{"ML":"86","building":"BAMUNTZ"},"website":"http://www.ucblueash.edu/students/new/orientation.html"}</v>
      </c>
      <c r="AX169" t="str">
        <f t="shared" si="92"/>
        <v>db.directory.insert({"name":"Orientation (UCBA)","phone":"513-745-5773","location":{"ML":"86","building":"BAMUNTZ"},"website":"http://www.ucblueash.edu/students/new/orientation.html"})</v>
      </c>
      <c r="AY169">
        <f t="shared" si="95"/>
        <v>166</v>
      </c>
      <c r="AZ169" t="str">
        <f t="shared" si="93"/>
        <v>166 - Orientation (UCBA)</v>
      </c>
      <c r="BA169" t="str">
        <f t="shared" si="74"/>
        <v>{"name":"Orientation (UCBA)","phone":"513-745-5773","location":{"ML":"86","building":"BAMUNTZ"},"website":"http://www.ucblueash.edu/students/new/orientation.html"},</v>
      </c>
    </row>
    <row r="170" spans="1:53" x14ac:dyDescent="0.25">
      <c r="A170" t="s">
        <v>801</v>
      </c>
      <c r="B170" t="s">
        <v>802</v>
      </c>
      <c r="C170" t="s">
        <v>803</v>
      </c>
      <c r="D170">
        <v>86</v>
      </c>
      <c r="F170" t="s">
        <v>211</v>
      </c>
      <c r="H170" t="s">
        <v>804</v>
      </c>
      <c r="K170" t="s">
        <v>5264</v>
      </c>
      <c r="M170">
        <f t="shared" si="97"/>
        <v>0</v>
      </c>
      <c r="N170" t="str">
        <f t="shared" si="75"/>
        <v>Placement Testing (UCBA)</v>
      </c>
      <c r="P170" t="s">
        <v>5264</v>
      </c>
      <c r="Q170" t="str">
        <f t="shared" si="76"/>
        <v>513-745-5783</v>
      </c>
      <c r="S170" s="3">
        <f t="shared" si="67"/>
        <v>86</v>
      </c>
      <c r="T170" t="b">
        <f t="shared" si="77"/>
        <v>1</v>
      </c>
      <c r="V170" s="3">
        <f t="shared" si="78"/>
        <v>0</v>
      </c>
      <c r="W170" t="b">
        <f t="shared" si="68"/>
        <v>0</v>
      </c>
      <c r="Y170" t="str">
        <f t="shared" si="79"/>
        <v>BAMUNTZ</v>
      </c>
      <c r="Z170" t="b">
        <f t="shared" si="69"/>
        <v>1</v>
      </c>
      <c r="AB170" t="b">
        <f t="shared" si="80"/>
        <v>1</v>
      </c>
      <c r="AD170">
        <f t="shared" si="81"/>
        <v>0</v>
      </c>
      <c r="AE170" t="b">
        <f t="shared" si="70"/>
        <v>0</v>
      </c>
      <c r="AG170" t="str">
        <f t="shared" si="82"/>
        <v>http://www.ucblueash.edu/admissions/placement.html</v>
      </c>
      <c r="AH170" t="b">
        <f t="shared" si="71"/>
        <v>1</v>
      </c>
      <c r="AJ170">
        <f t="shared" si="83"/>
        <v>0</v>
      </c>
      <c r="AK170" t="b">
        <f t="shared" si="72"/>
        <v>0</v>
      </c>
      <c r="AM170" s="4" t="str">
        <f t="shared" si="94"/>
        <v>"name":"Placement Testing (UCBA)"</v>
      </c>
      <c r="AN170" s="5" t="str">
        <f t="shared" si="84"/>
        <v>,"phone":"513-745-5783"</v>
      </c>
      <c r="AO170" s="5" t="str">
        <f t="shared" si="85"/>
        <v>,"location":{</v>
      </c>
      <c r="AP170" s="5" t="str">
        <f t="shared" si="86"/>
        <v>"ML":"86"</v>
      </c>
      <c r="AQ170" s="5" t="str">
        <f t="shared" si="73"/>
        <v/>
      </c>
      <c r="AR170" s="5" t="str">
        <f t="shared" si="87"/>
        <v>,"building":"BAMUNTZ"</v>
      </c>
      <c r="AS170" s="5" t="str">
        <f t="shared" si="96"/>
        <v>}</v>
      </c>
      <c r="AT170" s="5" t="str">
        <f t="shared" si="88"/>
        <v/>
      </c>
      <c r="AU170" s="5" t="str">
        <f t="shared" si="89"/>
        <v>,"website":"http://www.ucblueash.edu/admissions/placement.html"</v>
      </c>
      <c r="AV170" s="10" t="str">
        <f t="shared" si="90"/>
        <v/>
      </c>
      <c r="AW170" s="6" t="str">
        <f t="shared" si="91"/>
        <v>{"name":"Placement Testing (UCBA)","phone":"513-745-5783","location":{"ML":"86","building":"BAMUNTZ"},"website":"http://www.ucblueash.edu/admissions/placement.html"}</v>
      </c>
      <c r="AX170" t="str">
        <f t="shared" si="92"/>
        <v>db.directory.insert({"name":"Placement Testing (UCBA)","phone":"513-745-5783","location":{"ML":"86","building":"BAMUNTZ"},"website":"http://www.ucblueash.edu/admissions/placement.html"})</v>
      </c>
      <c r="AY170">
        <f t="shared" si="95"/>
        <v>167</v>
      </c>
      <c r="AZ170" t="str">
        <f t="shared" si="93"/>
        <v>167 - Placement Testing (UCBA)</v>
      </c>
      <c r="BA170" t="str">
        <f t="shared" si="74"/>
        <v>{"name":"Placement Testing (UCBA)","phone":"513-745-5783","location":{"ML":"86","building":"BAMUNTZ"},"website":"http://www.ucblueash.edu/admissions/placement.html"},</v>
      </c>
    </row>
    <row r="171" spans="1:53" x14ac:dyDescent="0.25">
      <c r="A171" t="s">
        <v>805</v>
      </c>
      <c r="B171" t="s">
        <v>806</v>
      </c>
      <c r="C171" t="s">
        <v>653</v>
      </c>
      <c r="D171">
        <v>86</v>
      </c>
      <c r="E171">
        <v>150</v>
      </c>
      <c r="F171" t="s">
        <v>211</v>
      </c>
      <c r="H171" t="s">
        <v>807</v>
      </c>
      <c r="K171" t="s">
        <v>5264</v>
      </c>
      <c r="M171">
        <f t="shared" si="97"/>
        <v>0</v>
      </c>
      <c r="N171" t="str">
        <f t="shared" si="75"/>
        <v>Post Secondary Enrollment Options Program (PSEOP)(UCBA)</v>
      </c>
      <c r="P171" t="s">
        <v>5264</v>
      </c>
      <c r="Q171" t="str">
        <f t="shared" si="76"/>
        <v>513-745-5700</v>
      </c>
      <c r="S171" s="3">
        <f t="shared" si="67"/>
        <v>86</v>
      </c>
      <c r="T171" t="b">
        <f t="shared" si="77"/>
        <v>1</v>
      </c>
      <c r="V171" s="3">
        <f t="shared" si="78"/>
        <v>150</v>
      </c>
      <c r="W171" t="b">
        <f t="shared" si="68"/>
        <v>1</v>
      </c>
      <c r="Y171" t="str">
        <f t="shared" si="79"/>
        <v>BAMUNTZ</v>
      </c>
      <c r="Z171" t="b">
        <f t="shared" si="69"/>
        <v>1</v>
      </c>
      <c r="AB171" t="b">
        <f t="shared" si="80"/>
        <v>1</v>
      </c>
      <c r="AD171">
        <f t="shared" si="81"/>
        <v>0</v>
      </c>
      <c r="AE171" t="b">
        <f t="shared" si="70"/>
        <v>0</v>
      </c>
      <c r="AG171" t="str">
        <f t="shared" si="82"/>
        <v>http://www.ucblueash.edu/admissions/collegecreditplus.html</v>
      </c>
      <c r="AH171" t="b">
        <f t="shared" si="71"/>
        <v>1</v>
      </c>
      <c r="AJ171">
        <f t="shared" si="83"/>
        <v>0</v>
      </c>
      <c r="AK171" t="b">
        <f t="shared" si="72"/>
        <v>0</v>
      </c>
      <c r="AM171" s="4" t="str">
        <f t="shared" si="94"/>
        <v>"name":"Post Secondary Enrollment Options Program (PSEOP)(UCBA)"</v>
      </c>
      <c r="AN171" s="5" t="str">
        <f t="shared" si="84"/>
        <v>,"phone":"513-745-5700"</v>
      </c>
      <c r="AO171" s="5" t="str">
        <f t="shared" si="85"/>
        <v>,"location":{</v>
      </c>
      <c r="AP171" s="5" t="str">
        <f t="shared" si="86"/>
        <v>"ML":"86"</v>
      </c>
      <c r="AQ171" s="5" t="str">
        <f t="shared" si="73"/>
        <v>,"RM":"150"</v>
      </c>
      <c r="AR171" s="5" t="str">
        <f t="shared" si="87"/>
        <v>,"building":"BAMUNTZ"</v>
      </c>
      <c r="AS171" s="5" t="str">
        <f t="shared" si="96"/>
        <v>}</v>
      </c>
      <c r="AT171" s="5" t="str">
        <f t="shared" si="88"/>
        <v/>
      </c>
      <c r="AU171" s="5" t="str">
        <f t="shared" si="89"/>
        <v>,"website":"http://www.ucblueash.edu/admissions/collegecreditplus.html"</v>
      </c>
      <c r="AV171" s="10" t="str">
        <f t="shared" si="90"/>
        <v/>
      </c>
      <c r="AW171" s="6" t="str">
        <f t="shared" si="91"/>
        <v>{"name":"Post Secondary Enrollment Options Program (PSEOP)(UCBA)","phone":"513-745-5700","location":{"ML":"86","RM":"150","building":"BAMUNTZ"},"website":"http://www.ucblueash.edu/admissions/collegecreditplus.html"}</v>
      </c>
      <c r="AX171" t="str">
        <f t="shared" si="92"/>
        <v>db.directory.insert({"name":"Post Secondary Enrollment Options Program (PSEOP)(UCBA)","phone":"513-745-5700","location":{"ML":"86","RM":"150","building":"BAMUNTZ"},"website":"http://www.ucblueash.edu/admissions/collegecreditplus.html"})</v>
      </c>
      <c r="AY171">
        <f t="shared" si="95"/>
        <v>168</v>
      </c>
      <c r="AZ171" t="str">
        <f t="shared" si="93"/>
        <v>168 - Post Secondary Enrollment Options Program (PSEOP)(UCBA)</v>
      </c>
      <c r="BA171" t="str">
        <f t="shared" si="74"/>
        <v>{"name":"Post Secondary Enrollment Options Program (PSEOP)(UCBA)","phone":"513-745-5700","location":{"ML":"86","RM":"150","building":"BAMUNTZ"},"website":"http://www.ucblueash.edu/admissions/collegecreditplus.html"},</v>
      </c>
    </row>
    <row r="172" spans="1:53" x14ac:dyDescent="0.25">
      <c r="A172" t="s">
        <v>808</v>
      </c>
      <c r="B172" t="s">
        <v>809</v>
      </c>
      <c r="C172" t="s">
        <v>810</v>
      </c>
      <c r="D172">
        <v>86</v>
      </c>
      <c r="E172">
        <v>150</v>
      </c>
      <c r="F172" t="s">
        <v>211</v>
      </c>
      <c r="G172" t="s">
        <v>654</v>
      </c>
      <c r="H172" t="s">
        <v>811</v>
      </c>
      <c r="K172" t="s">
        <v>5264</v>
      </c>
      <c r="M172">
        <f t="shared" si="97"/>
        <v>0</v>
      </c>
      <c r="N172" t="str">
        <f t="shared" si="75"/>
        <v>Registration/Records (UCBA)</v>
      </c>
      <c r="P172" t="s">
        <v>5264</v>
      </c>
      <c r="Q172" t="str">
        <f t="shared" si="76"/>
        <v>513-745-5650</v>
      </c>
      <c r="S172" s="3">
        <f t="shared" si="67"/>
        <v>86</v>
      </c>
      <c r="T172" t="b">
        <f t="shared" si="77"/>
        <v>1</v>
      </c>
      <c r="V172" s="3">
        <f t="shared" si="78"/>
        <v>150</v>
      </c>
      <c r="W172" t="b">
        <f t="shared" si="68"/>
        <v>1</v>
      </c>
      <c r="Y172" t="str">
        <f t="shared" si="79"/>
        <v>BAMUNTZ</v>
      </c>
      <c r="Z172" t="b">
        <f t="shared" si="69"/>
        <v>1</v>
      </c>
      <c r="AB172" t="b">
        <f t="shared" si="80"/>
        <v>1</v>
      </c>
      <c r="AD172" t="str">
        <f t="shared" si="81"/>
        <v>513-745-5768</v>
      </c>
      <c r="AE172" t="b">
        <f t="shared" si="70"/>
        <v>1</v>
      </c>
      <c r="AG172" t="str">
        <f t="shared" si="82"/>
        <v>http://www.ucblueash.edu/students/one-stop/class-registration.html</v>
      </c>
      <c r="AH172" t="b">
        <f t="shared" si="71"/>
        <v>1</v>
      </c>
      <c r="AJ172">
        <f t="shared" si="83"/>
        <v>0</v>
      </c>
      <c r="AK172" t="b">
        <f t="shared" si="72"/>
        <v>0</v>
      </c>
      <c r="AM172" s="4" t="str">
        <f t="shared" si="94"/>
        <v>"name":"Registration/Records (UCBA)"</v>
      </c>
      <c r="AN172" s="5" t="str">
        <f t="shared" si="84"/>
        <v>,"phone":"513-745-5650"</v>
      </c>
      <c r="AO172" s="5" t="str">
        <f t="shared" si="85"/>
        <v>,"location":{</v>
      </c>
      <c r="AP172" s="5" t="str">
        <f t="shared" si="86"/>
        <v>"ML":"86"</v>
      </c>
      <c r="AQ172" s="5" t="str">
        <f t="shared" si="73"/>
        <v>,"RM":"150"</v>
      </c>
      <c r="AR172" s="5" t="str">
        <f t="shared" si="87"/>
        <v>,"building":"BAMUNTZ"</v>
      </c>
      <c r="AS172" s="5" t="str">
        <f t="shared" si="96"/>
        <v>}</v>
      </c>
      <c r="AT172" s="5" t="str">
        <f t="shared" si="88"/>
        <v>,"fax":"513-745-5768"</v>
      </c>
      <c r="AU172" s="5" t="str">
        <f t="shared" si="89"/>
        <v>,"website":"http://www.ucblueash.edu/students/one-stop/class-registration.html"</v>
      </c>
      <c r="AV172" s="10" t="str">
        <f t="shared" si="90"/>
        <v/>
      </c>
      <c r="AW172" s="6" t="str">
        <f t="shared" si="91"/>
        <v>{"name":"Registration/Records (UCBA)","phone":"513-745-5650","location":{"ML":"86","RM":"150","building":"BAMUNTZ"},"fax":"513-745-5768","website":"http://www.ucblueash.edu/students/one-stop/class-registration.html"}</v>
      </c>
      <c r="AX172" t="str">
        <f t="shared" si="92"/>
        <v>db.directory.insert({"name":"Registration/Records (UCBA)","phone":"513-745-5650","location":{"ML":"86","RM":"150","building":"BAMUNTZ"},"fax":"513-745-5768","website":"http://www.ucblueash.edu/students/one-stop/class-registration.html"})</v>
      </c>
      <c r="AY172">
        <f t="shared" si="95"/>
        <v>169</v>
      </c>
      <c r="AZ172" t="str">
        <f t="shared" si="93"/>
        <v>169 - Registration/Records (UCBA)</v>
      </c>
      <c r="BA172" t="str">
        <f t="shared" si="74"/>
        <v>{"name":"Registration/Records (UCBA)","phone":"513-745-5650","location":{"ML":"86","RM":"150","building":"BAMUNTZ"},"fax":"513-745-5768","website":"http://www.ucblueash.edu/students/one-stop/class-registration.html"},</v>
      </c>
    </row>
    <row r="173" spans="1:53" x14ac:dyDescent="0.25">
      <c r="A173" t="s">
        <v>812</v>
      </c>
      <c r="B173" t="s">
        <v>813</v>
      </c>
      <c r="C173" t="s">
        <v>750</v>
      </c>
      <c r="D173">
        <v>86</v>
      </c>
      <c r="E173">
        <v>150</v>
      </c>
      <c r="F173" t="s">
        <v>211</v>
      </c>
      <c r="G173" t="s">
        <v>654</v>
      </c>
      <c r="H173" t="s">
        <v>814</v>
      </c>
      <c r="K173" t="s">
        <v>5264</v>
      </c>
      <c r="M173">
        <f t="shared" si="97"/>
        <v>0</v>
      </c>
      <c r="N173" t="str">
        <f t="shared" si="75"/>
        <v>Scholarships (UCBA)</v>
      </c>
      <c r="P173" t="s">
        <v>5264</v>
      </c>
      <c r="Q173" t="str">
        <f t="shared" si="76"/>
        <v>513-745-5740</v>
      </c>
      <c r="S173" s="3">
        <f t="shared" si="67"/>
        <v>86</v>
      </c>
      <c r="T173" t="b">
        <f t="shared" si="77"/>
        <v>1</v>
      </c>
      <c r="V173" s="3">
        <f t="shared" si="78"/>
        <v>150</v>
      </c>
      <c r="W173" t="b">
        <f t="shared" si="68"/>
        <v>1</v>
      </c>
      <c r="Y173" t="str">
        <f t="shared" si="79"/>
        <v>BAMUNTZ</v>
      </c>
      <c r="Z173" t="b">
        <f t="shared" si="69"/>
        <v>1</v>
      </c>
      <c r="AB173" t="b">
        <f t="shared" si="80"/>
        <v>1</v>
      </c>
      <c r="AD173" t="str">
        <f t="shared" si="81"/>
        <v>513-745-5768</v>
      </c>
      <c r="AE173" t="b">
        <f t="shared" si="70"/>
        <v>1</v>
      </c>
      <c r="AG173" t="str">
        <f t="shared" si="82"/>
        <v>http://www.ucblueash.edu/admissions/financial/scholarships.html</v>
      </c>
      <c r="AH173" t="b">
        <f t="shared" si="71"/>
        <v>1</v>
      </c>
      <c r="AJ173">
        <f t="shared" si="83"/>
        <v>0</v>
      </c>
      <c r="AK173" t="b">
        <f t="shared" si="72"/>
        <v>0</v>
      </c>
      <c r="AM173" s="4" t="str">
        <f t="shared" si="94"/>
        <v>"name":"Scholarships (UCBA)"</v>
      </c>
      <c r="AN173" s="5" t="str">
        <f t="shared" si="84"/>
        <v>,"phone":"513-745-5740"</v>
      </c>
      <c r="AO173" s="5" t="str">
        <f t="shared" si="85"/>
        <v>,"location":{</v>
      </c>
      <c r="AP173" s="5" t="str">
        <f t="shared" si="86"/>
        <v>"ML":"86"</v>
      </c>
      <c r="AQ173" s="5" t="str">
        <f t="shared" si="73"/>
        <v>,"RM":"150"</v>
      </c>
      <c r="AR173" s="5" t="str">
        <f t="shared" si="87"/>
        <v>,"building":"BAMUNTZ"</v>
      </c>
      <c r="AS173" s="5" t="str">
        <f t="shared" si="96"/>
        <v>}</v>
      </c>
      <c r="AT173" s="5" t="str">
        <f t="shared" si="88"/>
        <v>,"fax":"513-745-5768"</v>
      </c>
      <c r="AU173" s="5" t="str">
        <f t="shared" si="89"/>
        <v>,"website":"http://www.ucblueash.edu/admissions/financial/scholarships.html"</v>
      </c>
      <c r="AV173" s="10" t="str">
        <f t="shared" si="90"/>
        <v/>
      </c>
      <c r="AW173" s="6" t="str">
        <f t="shared" si="91"/>
        <v>{"name":"Scholarships (UCBA)","phone":"513-745-5740","location":{"ML":"86","RM":"150","building":"BAMUNTZ"},"fax":"513-745-5768","website":"http://www.ucblueash.edu/admissions/financial/scholarships.html"}</v>
      </c>
      <c r="AX173" t="str">
        <f t="shared" si="92"/>
        <v>db.directory.insert({"name":"Scholarships (UCBA)","phone":"513-745-5740","location":{"ML":"86","RM":"150","building":"BAMUNTZ"},"fax":"513-745-5768","website":"http://www.ucblueash.edu/admissions/financial/scholarships.html"})</v>
      </c>
      <c r="AY173">
        <f t="shared" si="95"/>
        <v>170</v>
      </c>
      <c r="AZ173" t="str">
        <f t="shared" si="93"/>
        <v>170 - Scholarships (UCBA)</v>
      </c>
      <c r="BA173" t="str">
        <f t="shared" si="74"/>
        <v>{"name":"Scholarships (UCBA)","phone":"513-745-5740","location":{"ML":"86","RM":"150","building":"BAMUNTZ"},"fax":"513-745-5768","website":"http://www.ucblueash.edu/admissions/financial/scholarships.html"},</v>
      </c>
    </row>
    <row r="174" spans="1:53" x14ac:dyDescent="0.25">
      <c r="A174" t="s">
        <v>815</v>
      </c>
      <c r="B174" t="s">
        <v>816</v>
      </c>
      <c r="C174" t="s">
        <v>817</v>
      </c>
      <c r="D174">
        <v>86</v>
      </c>
      <c r="F174" t="s">
        <v>211</v>
      </c>
      <c r="H174" t="s">
        <v>818</v>
      </c>
      <c r="K174" t="s">
        <v>5264</v>
      </c>
      <c r="M174">
        <f t="shared" si="97"/>
        <v>0</v>
      </c>
      <c r="N174" t="str">
        <f t="shared" si="75"/>
        <v>Science Lab (UCBA)</v>
      </c>
      <c r="P174" t="s">
        <v>5264</v>
      </c>
      <c r="Q174" t="str">
        <f t="shared" si="76"/>
        <v>513-936-1705</v>
      </c>
      <c r="S174" s="3">
        <f t="shared" si="67"/>
        <v>86</v>
      </c>
      <c r="T174" t="b">
        <f t="shared" si="77"/>
        <v>1</v>
      </c>
      <c r="V174" s="3">
        <f t="shared" si="78"/>
        <v>0</v>
      </c>
      <c r="W174" t="b">
        <f t="shared" si="68"/>
        <v>0</v>
      </c>
      <c r="Y174" t="str">
        <f t="shared" si="79"/>
        <v>BAMUNTZ</v>
      </c>
      <c r="Z174" t="b">
        <f t="shared" si="69"/>
        <v>1</v>
      </c>
      <c r="AB174" t="b">
        <f t="shared" si="80"/>
        <v>1</v>
      </c>
      <c r="AD174">
        <f t="shared" si="81"/>
        <v>0</v>
      </c>
      <c r="AE174" t="b">
        <f t="shared" si="70"/>
        <v>0</v>
      </c>
      <c r="AG174" t="str">
        <f t="shared" si="82"/>
        <v>http://www.ucblueash.edu/students/services/labs/science-lab.html</v>
      </c>
      <c r="AH174" t="b">
        <f t="shared" si="71"/>
        <v>1</v>
      </c>
      <c r="AJ174">
        <f t="shared" si="83"/>
        <v>0</v>
      </c>
      <c r="AK174" t="b">
        <f t="shared" si="72"/>
        <v>0</v>
      </c>
      <c r="AM174" s="4" t="str">
        <f t="shared" si="94"/>
        <v>"name":"Science Lab (UCBA)"</v>
      </c>
      <c r="AN174" s="5" t="str">
        <f t="shared" si="84"/>
        <v>,"phone":"513-936-1705"</v>
      </c>
      <c r="AO174" s="5" t="str">
        <f t="shared" si="85"/>
        <v>,"location":{</v>
      </c>
      <c r="AP174" s="5" t="str">
        <f t="shared" si="86"/>
        <v>"ML":"86"</v>
      </c>
      <c r="AQ174" s="5" t="str">
        <f t="shared" si="73"/>
        <v/>
      </c>
      <c r="AR174" s="5" t="str">
        <f t="shared" si="87"/>
        <v>,"building":"BAMUNTZ"</v>
      </c>
      <c r="AS174" s="5" t="str">
        <f t="shared" si="96"/>
        <v>}</v>
      </c>
      <c r="AT174" s="5" t="str">
        <f t="shared" si="88"/>
        <v/>
      </c>
      <c r="AU174" s="5" t="str">
        <f t="shared" si="89"/>
        <v>,"website":"http://www.ucblueash.edu/students/services/labs/science-lab.html"</v>
      </c>
      <c r="AV174" s="10" t="str">
        <f t="shared" si="90"/>
        <v/>
      </c>
      <c r="AW174" s="6" t="str">
        <f t="shared" si="91"/>
        <v>{"name":"Science Lab (UCBA)","phone":"513-936-1705","location":{"ML":"86","building":"BAMUNTZ"},"website":"http://www.ucblueash.edu/students/services/labs/science-lab.html"}</v>
      </c>
      <c r="AX174" t="str">
        <f t="shared" si="92"/>
        <v>db.directory.insert({"name":"Science Lab (UCBA)","phone":"513-936-1705","location":{"ML":"86","building":"BAMUNTZ"},"website":"http://www.ucblueash.edu/students/services/labs/science-lab.html"})</v>
      </c>
      <c r="AY174">
        <f t="shared" si="95"/>
        <v>171</v>
      </c>
      <c r="AZ174" t="str">
        <f t="shared" si="93"/>
        <v>171 - Science Lab (UCBA)</v>
      </c>
      <c r="BA174" t="str">
        <f t="shared" si="74"/>
        <v>{"name":"Science Lab (UCBA)","phone":"513-936-1705","location":{"ML":"86","building":"BAMUNTZ"},"website":"http://www.ucblueash.edu/students/services/labs/science-lab.html"},</v>
      </c>
    </row>
    <row r="175" spans="1:53" x14ac:dyDescent="0.25">
      <c r="A175" t="s">
        <v>819</v>
      </c>
      <c r="B175" t="s">
        <v>820</v>
      </c>
      <c r="C175" t="s">
        <v>821</v>
      </c>
      <c r="D175">
        <v>86</v>
      </c>
      <c r="E175">
        <v>134</v>
      </c>
      <c r="F175" t="s">
        <v>211</v>
      </c>
      <c r="G175" t="s">
        <v>654</v>
      </c>
      <c r="H175" t="s">
        <v>822</v>
      </c>
      <c r="K175" t="s">
        <v>5264</v>
      </c>
      <c r="M175">
        <f t="shared" si="97"/>
        <v>0</v>
      </c>
      <c r="N175" t="str">
        <f t="shared" si="75"/>
        <v>Security (UCBA)</v>
      </c>
      <c r="P175" t="s">
        <v>5264</v>
      </c>
      <c r="Q175" t="str">
        <f t="shared" si="76"/>
        <v>513-745-5707</v>
      </c>
      <c r="S175" s="3">
        <f t="shared" si="67"/>
        <v>86</v>
      </c>
      <c r="T175" t="b">
        <f t="shared" si="77"/>
        <v>1</v>
      </c>
      <c r="V175" s="3">
        <f t="shared" si="78"/>
        <v>134</v>
      </c>
      <c r="W175" t="b">
        <f t="shared" si="68"/>
        <v>1</v>
      </c>
      <c r="Y175" t="str">
        <f t="shared" si="79"/>
        <v>BAMUNTZ</v>
      </c>
      <c r="Z175" t="b">
        <f t="shared" si="69"/>
        <v>1</v>
      </c>
      <c r="AB175" t="b">
        <f t="shared" si="80"/>
        <v>1</v>
      </c>
      <c r="AD175" t="str">
        <f t="shared" si="81"/>
        <v>513-745-5768</v>
      </c>
      <c r="AE175" t="b">
        <f t="shared" si="70"/>
        <v>1</v>
      </c>
      <c r="AG175" t="str">
        <f t="shared" si="82"/>
        <v>http://www.ucblueash.edu/safety_security/</v>
      </c>
      <c r="AH175" t="b">
        <f t="shared" si="71"/>
        <v>1</v>
      </c>
      <c r="AJ175">
        <f t="shared" si="83"/>
        <v>0</v>
      </c>
      <c r="AK175" t="b">
        <f t="shared" si="72"/>
        <v>0</v>
      </c>
      <c r="AM175" s="4" t="str">
        <f t="shared" si="94"/>
        <v>"name":"Security (UCBA)"</v>
      </c>
      <c r="AN175" s="5" t="str">
        <f t="shared" si="84"/>
        <v>,"phone":"513-745-5707"</v>
      </c>
      <c r="AO175" s="5" t="str">
        <f t="shared" si="85"/>
        <v>,"location":{</v>
      </c>
      <c r="AP175" s="5" t="str">
        <f t="shared" si="86"/>
        <v>"ML":"86"</v>
      </c>
      <c r="AQ175" s="5" t="str">
        <f t="shared" si="73"/>
        <v>,"RM":"134"</v>
      </c>
      <c r="AR175" s="5" t="str">
        <f t="shared" si="87"/>
        <v>,"building":"BAMUNTZ"</v>
      </c>
      <c r="AS175" s="5" t="str">
        <f t="shared" si="96"/>
        <v>}</v>
      </c>
      <c r="AT175" s="5" t="str">
        <f t="shared" si="88"/>
        <v>,"fax":"513-745-5768"</v>
      </c>
      <c r="AU175" s="5" t="str">
        <f t="shared" si="89"/>
        <v>,"website":"http://www.ucblueash.edu/safety_security/"</v>
      </c>
      <c r="AV175" s="10" t="str">
        <f t="shared" si="90"/>
        <v/>
      </c>
      <c r="AW175" s="6" t="str">
        <f t="shared" si="91"/>
        <v>{"name":"Security (UCBA)","phone":"513-745-5707","location":{"ML":"86","RM":"134","building":"BAMUNTZ"},"fax":"513-745-5768","website":"http://www.ucblueash.edu/safety_security/"}</v>
      </c>
      <c r="AX175" t="str">
        <f t="shared" si="92"/>
        <v>db.directory.insert({"name":"Security (UCBA)","phone":"513-745-5707","location":{"ML":"86","RM":"134","building":"BAMUNTZ"},"fax":"513-745-5768","website":"http://www.ucblueash.edu/safety_security/"})</v>
      </c>
      <c r="AY175">
        <f t="shared" si="95"/>
        <v>172</v>
      </c>
      <c r="AZ175" t="str">
        <f t="shared" si="93"/>
        <v>172 - Security (UCBA)</v>
      </c>
      <c r="BA175" t="str">
        <f t="shared" si="74"/>
        <v>{"name":"Security (UCBA)","phone":"513-745-5707","location":{"ML":"86","RM":"134","building":"BAMUNTZ"},"fax":"513-745-5768","website":"http://www.ucblueash.edu/safety_security/"},</v>
      </c>
    </row>
    <row r="176" spans="1:53" x14ac:dyDescent="0.25">
      <c r="A176" t="s">
        <v>823</v>
      </c>
      <c r="B176" t="s">
        <v>824</v>
      </c>
      <c r="C176" t="s">
        <v>825</v>
      </c>
      <c r="D176">
        <v>86</v>
      </c>
      <c r="H176" t="s">
        <v>826</v>
      </c>
      <c r="K176" t="s">
        <v>5264</v>
      </c>
      <c r="M176">
        <f t="shared" si="97"/>
        <v>0</v>
      </c>
      <c r="N176" t="str">
        <f t="shared" si="75"/>
        <v>Service Learning (UCBA)</v>
      </c>
      <c r="P176" t="s">
        <v>5264</v>
      </c>
      <c r="Q176" t="str">
        <f t="shared" si="76"/>
        <v>513-936-7125</v>
      </c>
      <c r="S176" s="3">
        <f t="shared" si="67"/>
        <v>86</v>
      </c>
      <c r="T176" t="b">
        <f t="shared" si="77"/>
        <v>1</v>
      </c>
      <c r="V176" s="3">
        <f t="shared" si="78"/>
        <v>0</v>
      </c>
      <c r="W176" t="b">
        <f t="shared" si="68"/>
        <v>0</v>
      </c>
      <c r="Y176">
        <f t="shared" si="79"/>
        <v>0</v>
      </c>
      <c r="Z176" t="b">
        <f t="shared" si="69"/>
        <v>0</v>
      </c>
      <c r="AB176" t="b">
        <f t="shared" si="80"/>
        <v>1</v>
      </c>
      <c r="AD176">
        <f t="shared" si="81"/>
        <v>0</v>
      </c>
      <c r="AE176" t="b">
        <f t="shared" si="70"/>
        <v>0</v>
      </c>
      <c r="AG176" t="str">
        <f t="shared" si="82"/>
        <v>http://www.ucblueash.edu/academics/experiential/service.html</v>
      </c>
      <c r="AH176" t="b">
        <f t="shared" si="71"/>
        <v>1</v>
      </c>
      <c r="AJ176">
        <f t="shared" si="83"/>
        <v>0</v>
      </c>
      <c r="AK176" t="b">
        <f t="shared" si="72"/>
        <v>0</v>
      </c>
      <c r="AM176" s="4" t="str">
        <f t="shared" si="94"/>
        <v>"name":"Service Learning (UCBA)"</v>
      </c>
      <c r="AN176" s="5" t="str">
        <f t="shared" si="84"/>
        <v>,"phone":"513-936-7125"</v>
      </c>
      <c r="AO176" s="5" t="str">
        <f t="shared" si="85"/>
        <v>,"location":{</v>
      </c>
      <c r="AP176" s="5" t="str">
        <f t="shared" si="86"/>
        <v>"ML":"86"</v>
      </c>
      <c r="AQ176" s="5" t="str">
        <f t="shared" si="73"/>
        <v/>
      </c>
      <c r="AR176" s="5" t="str">
        <f t="shared" si="87"/>
        <v/>
      </c>
      <c r="AS176" s="5" t="str">
        <f t="shared" si="96"/>
        <v>}</v>
      </c>
      <c r="AT176" s="5" t="str">
        <f t="shared" si="88"/>
        <v/>
      </c>
      <c r="AU176" s="5" t="str">
        <f t="shared" si="89"/>
        <v>,"website":"http://www.ucblueash.edu/academics/experiential/service.html"</v>
      </c>
      <c r="AV176" s="10" t="str">
        <f t="shared" si="90"/>
        <v/>
      </c>
      <c r="AW176" s="6" t="str">
        <f t="shared" si="91"/>
        <v>{"name":"Service Learning (UCBA)","phone":"513-936-7125","location":{"ML":"86"},"website":"http://www.ucblueash.edu/academics/experiential/service.html"}</v>
      </c>
      <c r="AX176" t="str">
        <f t="shared" si="92"/>
        <v>db.directory.insert({"name":"Service Learning (UCBA)","phone":"513-936-7125","location":{"ML":"86"},"website":"http://www.ucblueash.edu/academics/experiential/service.html"})</v>
      </c>
      <c r="AY176">
        <f t="shared" si="95"/>
        <v>173</v>
      </c>
      <c r="AZ176" t="str">
        <f t="shared" si="93"/>
        <v>173 - Service Learning (UCBA)</v>
      </c>
      <c r="BA176" t="str">
        <f t="shared" si="74"/>
        <v>{"name":"Service Learning (UCBA)","phone":"513-936-7125","location":{"ML":"86"},"website":"http://www.ucblueash.edu/academics/experiential/service.html"},</v>
      </c>
    </row>
    <row r="177" spans="1:53" x14ac:dyDescent="0.25">
      <c r="A177" t="s">
        <v>827</v>
      </c>
      <c r="B177" t="s">
        <v>828</v>
      </c>
      <c r="C177" t="s">
        <v>829</v>
      </c>
      <c r="D177">
        <v>86</v>
      </c>
      <c r="E177">
        <v>265</v>
      </c>
      <c r="F177" t="s">
        <v>211</v>
      </c>
      <c r="G177" t="s">
        <v>654</v>
      </c>
      <c r="H177" t="s">
        <v>830</v>
      </c>
      <c r="K177" t="s">
        <v>5264</v>
      </c>
      <c r="M177">
        <f t="shared" si="97"/>
        <v>0</v>
      </c>
      <c r="N177" t="str">
        <f t="shared" si="75"/>
        <v>Student Government (UCBA)</v>
      </c>
      <c r="P177" t="s">
        <v>5264</v>
      </c>
      <c r="Q177" t="str">
        <f t="shared" si="76"/>
        <v>513-745-5738</v>
      </c>
      <c r="S177" s="3">
        <f t="shared" si="67"/>
        <v>86</v>
      </c>
      <c r="T177" t="b">
        <f t="shared" si="77"/>
        <v>1</v>
      </c>
      <c r="V177" s="3">
        <f t="shared" si="78"/>
        <v>265</v>
      </c>
      <c r="W177" t="b">
        <f t="shared" si="68"/>
        <v>1</v>
      </c>
      <c r="Y177" t="str">
        <f t="shared" si="79"/>
        <v>BAMUNTZ</v>
      </c>
      <c r="Z177" t="b">
        <f t="shared" si="69"/>
        <v>1</v>
      </c>
      <c r="AB177" t="b">
        <f t="shared" si="80"/>
        <v>1</v>
      </c>
      <c r="AD177" t="str">
        <f t="shared" si="81"/>
        <v>513-745-5768</v>
      </c>
      <c r="AE177" t="b">
        <f t="shared" si="70"/>
        <v>1</v>
      </c>
      <c r="AG177" t="str">
        <f t="shared" si="82"/>
        <v>http://www.ucblueash.edu/students/experience/organizations/government.html</v>
      </c>
      <c r="AH177" t="b">
        <f t="shared" si="71"/>
        <v>1</v>
      </c>
      <c r="AJ177">
        <f t="shared" si="83"/>
        <v>0</v>
      </c>
      <c r="AK177" t="b">
        <f t="shared" si="72"/>
        <v>0</v>
      </c>
      <c r="AM177" s="4" t="str">
        <f t="shared" si="94"/>
        <v>"name":"Student Government (UCBA)"</v>
      </c>
      <c r="AN177" s="5" t="str">
        <f t="shared" si="84"/>
        <v>,"phone":"513-745-5738"</v>
      </c>
      <c r="AO177" s="5" t="str">
        <f t="shared" si="85"/>
        <v>,"location":{</v>
      </c>
      <c r="AP177" s="5" t="str">
        <f t="shared" si="86"/>
        <v>"ML":"86"</v>
      </c>
      <c r="AQ177" s="5" t="str">
        <f t="shared" si="73"/>
        <v>,"RM":"265"</v>
      </c>
      <c r="AR177" s="5" t="str">
        <f t="shared" si="87"/>
        <v>,"building":"BAMUNTZ"</v>
      </c>
      <c r="AS177" s="5" t="str">
        <f t="shared" si="96"/>
        <v>}</v>
      </c>
      <c r="AT177" s="5" t="str">
        <f t="shared" si="88"/>
        <v>,"fax":"513-745-5768"</v>
      </c>
      <c r="AU177" s="5" t="str">
        <f t="shared" si="89"/>
        <v>,"website":"http://www.ucblueash.edu/students/experience/organizations/government.html"</v>
      </c>
      <c r="AV177" s="10" t="str">
        <f t="shared" si="90"/>
        <v/>
      </c>
      <c r="AW177" s="6" t="str">
        <f t="shared" si="91"/>
        <v>{"name":"Student Government (UCBA)","phone":"513-745-5738","location":{"ML":"86","RM":"265","building":"BAMUNTZ"},"fax":"513-745-5768","website":"http://www.ucblueash.edu/students/experience/organizations/government.html"}</v>
      </c>
      <c r="AX177" t="str">
        <f t="shared" si="92"/>
        <v>db.directory.insert({"name":"Student Government (UCBA)","phone":"513-745-5738","location":{"ML":"86","RM":"265","building":"BAMUNTZ"},"fax":"513-745-5768","website":"http://www.ucblueash.edu/students/experience/organizations/government.html"})</v>
      </c>
      <c r="AY177">
        <f t="shared" si="95"/>
        <v>174</v>
      </c>
      <c r="AZ177" t="str">
        <f t="shared" si="93"/>
        <v>174 - Student Government (UCBA)</v>
      </c>
      <c r="BA177" t="str">
        <f t="shared" si="74"/>
        <v>{"name":"Student Government (UCBA)","phone":"513-745-5738","location":{"ML":"86","RM":"265","building":"BAMUNTZ"},"fax":"513-745-5768","website":"http://www.ucblueash.edu/students/experience/organizations/government.html"},</v>
      </c>
    </row>
    <row r="178" spans="1:53" x14ac:dyDescent="0.25">
      <c r="A178" t="s">
        <v>831</v>
      </c>
      <c r="B178" t="s">
        <v>832</v>
      </c>
      <c r="C178" t="s">
        <v>799</v>
      </c>
      <c r="D178">
        <v>86</v>
      </c>
      <c r="E178">
        <v>127</v>
      </c>
      <c r="F178" t="s">
        <v>211</v>
      </c>
      <c r="G178" t="s">
        <v>654</v>
      </c>
      <c r="H178" t="s">
        <v>833</v>
      </c>
      <c r="K178" t="s">
        <v>5264</v>
      </c>
      <c r="M178">
        <f t="shared" si="97"/>
        <v>0</v>
      </c>
      <c r="N178" t="str">
        <f t="shared" si="75"/>
        <v>Student Life (UCBA)</v>
      </c>
      <c r="P178" t="s">
        <v>5264</v>
      </c>
      <c r="Q178" t="str">
        <f t="shared" si="76"/>
        <v>513-745-5773</v>
      </c>
      <c r="S178" s="3">
        <f t="shared" si="67"/>
        <v>86</v>
      </c>
      <c r="T178" t="b">
        <f t="shared" si="77"/>
        <v>1</v>
      </c>
      <c r="V178" s="3">
        <f t="shared" si="78"/>
        <v>127</v>
      </c>
      <c r="W178" t="b">
        <f t="shared" si="68"/>
        <v>1</v>
      </c>
      <c r="Y178" t="str">
        <f t="shared" si="79"/>
        <v>BAMUNTZ</v>
      </c>
      <c r="Z178" t="b">
        <f t="shared" si="69"/>
        <v>1</v>
      </c>
      <c r="AB178" t="b">
        <f t="shared" si="80"/>
        <v>1</v>
      </c>
      <c r="AD178" t="str">
        <f t="shared" si="81"/>
        <v>513-745-5768</v>
      </c>
      <c r="AE178" t="b">
        <f t="shared" si="70"/>
        <v>1</v>
      </c>
      <c r="AG178" t="str">
        <f t="shared" si="82"/>
        <v>http://www.ucblueash.edu/offices/services/student-life.html</v>
      </c>
      <c r="AH178" t="b">
        <f t="shared" si="71"/>
        <v>1</v>
      </c>
      <c r="AJ178">
        <f t="shared" si="83"/>
        <v>0</v>
      </c>
      <c r="AK178" t="b">
        <f t="shared" si="72"/>
        <v>0</v>
      </c>
      <c r="AM178" s="4" t="str">
        <f t="shared" si="94"/>
        <v>"name":"Student Life (UCBA)"</v>
      </c>
      <c r="AN178" s="5" t="str">
        <f t="shared" si="84"/>
        <v>,"phone":"513-745-5773"</v>
      </c>
      <c r="AO178" s="5" t="str">
        <f t="shared" si="85"/>
        <v>,"location":{</v>
      </c>
      <c r="AP178" s="5" t="str">
        <f t="shared" si="86"/>
        <v>"ML":"86"</v>
      </c>
      <c r="AQ178" s="5" t="str">
        <f t="shared" si="73"/>
        <v>,"RM":"127"</v>
      </c>
      <c r="AR178" s="5" t="str">
        <f t="shared" si="87"/>
        <v>,"building":"BAMUNTZ"</v>
      </c>
      <c r="AS178" s="5" t="str">
        <f t="shared" si="96"/>
        <v>}</v>
      </c>
      <c r="AT178" s="5" t="str">
        <f t="shared" si="88"/>
        <v>,"fax":"513-745-5768"</v>
      </c>
      <c r="AU178" s="5" t="str">
        <f t="shared" si="89"/>
        <v>,"website":"http://www.ucblueash.edu/offices/services/student-life.html"</v>
      </c>
      <c r="AV178" s="10" t="str">
        <f t="shared" si="90"/>
        <v/>
      </c>
      <c r="AW178" s="6" t="str">
        <f t="shared" si="91"/>
        <v>{"name":"Student Life (UCBA)","phone":"513-745-5773","location":{"ML":"86","RM":"127","building":"BAMUNTZ"},"fax":"513-745-5768","website":"http://www.ucblueash.edu/offices/services/student-life.html"}</v>
      </c>
      <c r="AX178" t="str">
        <f t="shared" si="92"/>
        <v>db.directory.insert({"name":"Student Life (UCBA)","phone":"513-745-5773","location":{"ML":"86","RM":"127","building":"BAMUNTZ"},"fax":"513-745-5768","website":"http://www.ucblueash.edu/offices/services/student-life.html"})</v>
      </c>
      <c r="AY178">
        <f t="shared" si="95"/>
        <v>175</v>
      </c>
      <c r="AZ178" t="str">
        <f t="shared" si="93"/>
        <v>175 - Student Life (UCBA)</v>
      </c>
      <c r="BA178" t="str">
        <f t="shared" si="74"/>
        <v>{"name":"Student Life (UCBA)","phone":"513-745-5773","location":{"ML":"86","RM":"127","building":"BAMUNTZ"},"fax":"513-745-5768","website":"http://www.ucblueash.edu/offices/services/student-life.html"},</v>
      </c>
    </row>
    <row r="179" spans="1:53" x14ac:dyDescent="0.25">
      <c r="A179" t="s">
        <v>834</v>
      </c>
      <c r="B179" t="s">
        <v>835</v>
      </c>
      <c r="C179" t="s">
        <v>836</v>
      </c>
      <c r="D179">
        <v>86</v>
      </c>
      <c r="F179" t="s">
        <v>211</v>
      </c>
      <c r="H179" t="s">
        <v>837</v>
      </c>
      <c r="I179" t="s">
        <v>838</v>
      </c>
      <c r="K179" t="s">
        <v>5264</v>
      </c>
      <c r="M179">
        <f t="shared" si="97"/>
        <v>0</v>
      </c>
      <c r="N179" t="str">
        <f t="shared" si="75"/>
        <v>Study Abroad (UCBA)</v>
      </c>
      <c r="P179" t="s">
        <v>5264</v>
      </c>
      <c r="Q179" t="str">
        <f t="shared" si="76"/>
        <v>513-745-5764</v>
      </c>
      <c r="S179" s="3">
        <f t="shared" si="67"/>
        <v>86</v>
      </c>
      <c r="T179" t="b">
        <f t="shared" si="77"/>
        <v>1</v>
      </c>
      <c r="V179" s="3">
        <f t="shared" si="78"/>
        <v>0</v>
      </c>
      <c r="W179" t="b">
        <f t="shared" si="68"/>
        <v>0</v>
      </c>
      <c r="Y179" t="str">
        <f t="shared" si="79"/>
        <v>BAMUNTZ</v>
      </c>
      <c r="Z179" t="b">
        <f t="shared" si="69"/>
        <v>1</v>
      </c>
      <c r="AB179" t="b">
        <f t="shared" si="80"/>
        <v>1</v>
      </c>
      <c r="AD179">
        <f t="shared" si="81"/>
        <v>0</v>
      </c>
      <c r="AE179" t="b">
        <f t="shared" si="70"/>
        <v>0</v>
      </c>
      <c r="AG179" t="str">
        <f t="shared" si="82"/>
        <v>http://www.ucblueash.edu/academics/study-abroad.html</v>
      </c>
      <c r="AH179" t="b">
        <f t="shared" si="71"/>
        <v>1</v>
      </c>
      <c r="AJ179" t="str">
        <f t="shared" si="83"/>
        <v>michael.roos@uc.edu</v>
      </c>
      <c r="AK179" t="b">
        <f t="shared" si="72"/>
        <v>1</v>
      </c>
      <c r="AM179" s="4" t="str">
        <f t="shared" si="94"/>
        <v>"name":"Study Abroad (UCBA)"</v>
      </c>
      <c r="AN179" s="5" t="str">
        <f t="shared" si="84"/>
        <v>,"phone":"513-745-5764"</v>
      </c>
      <c r="AO179" s="5" t="str">
        <f t="shared" si="85"/>
        <v>,"location":{</v>
      </c>
      <c r="AP179" s="5" t="str">
        <f t="shared" si="86"/>
        <v>"ML":"86"</v>
      </c>
      <c r="AQ179" s="5" t="str">
        <f t="shared" si="73"/>
        <v/>
      </c>
      <c r="AR179" s="5" t="str">
        <f t="shared" si="87"/>
        <v>,"building":"BAMUNTZ"</v>
      </c>
      <c r="AS179" s="5" t="str">
        <f t="shared" si="96"/>
        <v>}</v>
      </c>
      <c r="AT179" s="5" t="str">
        <f t="shared" si="88"/>
        <v/>
      </c>
      <c r="AU179" s="5" t="str">
        <f t="shared" si="89"/>
        <v>,"website":"http://www.ucblueash.edu/academics/study-abroad.html"</v>
      </c>
      <c r="AV179" s="10" t="str">
        <f t="shared" si="90"/>
        <v>,"email":"michael.roos@uc.edu"</v>
      </c>
      <c r="AW179" s="6" t="str">
        <f t="shared" si="91"/>
        <v>{"name":"Study Abroad (UCBA)","phone":"513-745-5764","location":{"ML":"86","building":"BAMUNTZ"},"website":"http://www.ucblueash.edu/academics/study-abroad.html","email":"michael.roos@uc.edu"}</v>
      </c>
      <c r="AX179" t="str">
        <f t="shared" si="92"/>
        <v>db.directory.insert({"name":"Study Abroad (UCBA)","phone":"513-745-5764","location":{"ML":"86","building":"BAMUNTZ"},"website":"http://www.ucblueash.edu/academics/study-abroad.html","email":"michael.roos@uc.edu"})</v>
      </c>
      <c r="AY179">
        <f t="shared" si="95"/>
        <v>176</v>
      </c>
      <c r="AZ179" t="str">
        <f t="shared" si="93"/>
        <v>176 - Study Abroad (UCBA)</v>
      </c>
      <c r="BA179" t="str">
        <f t="shared" si="74"/>
        <v>{"name":"Study Abroad (UCBA)","phone":"513-745-5764","location":{"ML":"86","building":"BAMUNTZ"},"website":"http://www.ucblueash.edu/academics/study-abroad.html","email":"michael.roos@uc.edu"},</v>
      </c>
    </row>
    <row r="180" spans="1:53" x14ac:dyDescent="0.25">
      <c r="A180" t="s">
        <v>839</v>
      </c>
      <c r="B180" t="s">
        <v>840</v>
      </c>
      <c r="C180" t="s">
        <v>841</v>
      </c>
      <c r="D180" t="s">
        <v>371</v>
      </c>
      <c r="E180">
        <v>86</v>
      </c>
      <c r="G180" t="s">
        <v>211</v>
      </c>
      <c r="I180" t="s">
        <v>842</v>
      </c>
      <c r="K180" t="s">
        <v>5264</v>
      </c>
      <c r="L180" t="b">
        <v>1</v>
      </c>
      <c r="M180">
        <f t="shared" si="97"/>
        <v>1</v>
      </c>
      <c r="N180" t="str">
        <f t="shared" si="75"/>
        <v>Tour  UC Blue Ash</v>
      </c>
      <c r="O180" t="str">
        <f t="shared" si="98"/>
        <v>Tour  UC Blue Ash</v>
      </c>
      <c r="P180" t="s">
        <v>5264</v>
      </c>
      <c r="Q180" t="str">
        <f t="shared" si="76"/>
        <v>513-745-5600</v>
      </c>
      <c r="S180" s="3">
        <f t="shared" si="67"/>
        <v>86</v>
      </c>
      <c r="T180" t="b">
        <f t="shared" si="77"/>
        <v>1</v>
      </c>
      <c r="V180" s="3">
        <f t="shared" si="78"/>
        <v>0</v>
      </c>
      <c r="W180" t="b">
        <f t="shared" si="68"/>
        <v>0</v>
      </c>
      <c r="Y180" t="str">
        <f t="shared" si="79"/>
        <v>BAMUNTZ</v>
      </c>
      <c r="Z180" t="b">
        <f t="shared" si="69"/>
        <v>1</v>
      </c>
      <c r="AB180" t="b">
        <f t="shared" si="80"/>
        <v>1</v>
      </c>
      <c r="AD180">
        <f t="shared" si="81"/>
        <v>0</v>
      </c>
      <c r="AE180" t="b">
        <f t="shared" si="70"/>
        <v>0</v>
      </c>
      <c r="AG180" t="str">
        <f t="shared" si="82"/>
        <v>http://www.ucblueash.edu/about/visit.html</v>
      </c>
      <c r="AH180" t="b">
        <f t="shared" si="71"/>
        <v>1</v>
      </c>
      <c r="AJ180">
        <f t="shared" si="83"/>
        <v>0</v>
      </c>
      <c r="AK180" t="b">
        <f t="shared" si="72"/>
        <v>0</v>
      </c>
      <c r="AM180" s="4" t="str">
        <f t="shared" si="94"/>
        <v>"name":"Tour UC Blue Ash"</v>
      </c>
      <c r="AN180" s="5" t="str">
        <f t="shared" si="84"/>
        <v>,"phone":"513-745-5600"</v>
      </c>
      <c r="AO180" s="5" t="str">
        <f t="shared" si="85"/>
        <v>,"location":{</v>
      </c>
      <c r="AP180" s="5" t="str">
        <f t="shared" si="86"/>
        <v>"ML":"86"</v>
      </c>
      <c r="AQ180" s="5" t="str">
        <f t="shared" si="73"/>
        <v/>
      </c>
      <c r="AR180" s="5" t="str">
        <f t="shared" si="87"/>
        <v>,"building":"BAMUNTZ"</v>
      </c>
      <c r="AS180" s="5" t="str">
        <f t="shared" si="96"/>
        <v>}</v>
      </c>
      <c r="AT180" s="5" t="str">
        <f t="shared" si="88"/>
        <v/>
      </c>
      <c r="AU180" s="5" t="str">
        <f t="shared" si="89"/>
        <v>,"website":"http://www.ucblueash.edu/about/visit.html"</v>
      </c>
      <c r="AV180" s="10" t="str">
        <f t="shared" si="90"/>
        <v/>
      </c>
      <c r="AW180" s="6" t="str">
        <f t="shared" si="91"/>
        <v>{"name":"Tour UC Blue Ash","phone":"513-745-5600","location":{"ML":"86","building":"BAMUNTZ"},"website":"http://www.ucblueash.edu/about/visit.html"}</v>
      </c>
      <c r="AX180" t="str">
        <f t="shared" si="92"/>
        <v>db.directory.insert({"name":"Tour UC Blue Ash","phone":"513-745-5600","location":{"ML":"86","building":"BAMUNTZ"},"website":"http://www.ucblueash.edu/about/visit.html"})</v>
      </c>
      <c r="AY180">
        <f t="shared" si="95"/>
        <v>177</v>
      </c>
      <c r="AZ180" t="str">
        <f t="shared" si="93"/>
        <v>177 - Tour  UC Blue Ash</v>
      </c>
      <c r="BA180" t="str">
        <f t="shared" si="74"/>
        <v>{"name":"Tour UC Blue Ash","phone":"513-745-5600","location":{"ML":"86","building":"BAMUNTZ"},"website":"http://www.ucblueash.edu/about/visit.html"},</v>
      </c>
    </row>
    <row r="181" spans="1:53" x14ac:dyDescent="0.25">
      <c r="A181" t="s">
        <v>843</v>
      </c>
      <c r="B181" t="s">
        <v>844</v>
      </c>
      <c r="C181" t="s">
        <v>799</v>
      </c>
      <c r="D181">
        <v>86</v>
      </c>
      <c r="F181" t="s">
        <v>211</v>
      </c>
      <c r="H181" t="s">
        <v>845</v>
      </c>
      <c r="K181" t="s">
        <v>5264</v>
      </c>
      <c r="M181">
        <f t="shared" si="97"/>
        <v>0</v>
      </c>
      <c r="N181" t="str">
        <f t="shared" si="75"/>
        <v>Transfer Students (UCBA)</v>
      </c>
      <c r="P181" t="s">
        <v>5264</v>
      </c>
      <c r="Q181" t="str">
        <f t="shared" si="76"/>
        <v>513-745-5773</v>
      </c>
      <c r="S181" s="3">
        <f t="shared" si="67"/>
        <v>86</v>
      </c>
      <c r="T181" t="b">
        <f t="shared" si="77"/>
        <v>1</v>
      </c>
      <c r="V181" s="3">
        <f t="shared" si="78"/>
        <v>0</v>
      </c>
      <c r="W181" t="b">
        <f t="shared" si="68"/>
        <v>0</v>
      </c>
      <c r="Y181" t="str">
        <f t="shared" si="79"/>
        <v>BAMUNTZ</v>
      </c>
      <c r="Z181" t="b">
        <f t="shared" si="69"/>
        <v>1</v>
      </c>
      <c r="AB181" t="b">
        <f t="shared" si="80"/>
        <v>1</v>
      </c>
      <c r="AD181">
        <f t="shared" si="81"/>
        <v>0</v>
      </c>
      <c r="AE181" t="b">
        <f t="shared" si="70"/>
        <v>0</v>
      </c>
      <c r="AG181" t="str">
        <f t="shared" si="82"/>
        <v>http://www.ucblueash.edu/students/new/transfer.html</v>
      </c>
      <c r="AH181" t="b">
        <f t="shared" si="71"/>
        <v>1</v>
      </c>
      <c r="AJ181">
        <f t="shared" si="83"/>
        <v>0</v>
      </c>
      <c r="AK181" t="b">
        <f t="shared" si="72"/>
        <v>0</v>
      </c>
      <c r="AM181" s="4" t="str">
        <f t="shared" si="94"/>
        <v>"name":"Transfer Students (UCBA)"</v>
      </c>
      <c r="AN181" s="5" t="str">
        <f t="shared" si="84"/>
        <v>,"phone":"513-745-5773"</v>
      </c>
      <c r="AO181" s="5" t="str">
        <f t="shared" si="85"/>
        <v>,"location":{</v>
      </c>
      <c r="AP181" s="5" t="str">
        <f t="shared" si="86"/>
        <v>"ML":"86"</v>
      </c>
      <c r="AQ181" s="5" t="str">
        <f t="shared" si="73"/>
        <v/>
      </c>
      <c r="AR181" s="5" t="str">
        <f t="shared" si="87"/>
        <v>,"building":"BAMUNTZ"</v>
      </c>
      <c r="AS181" s="5" t="str">
        <f t="shared" si="96"/>
        <v>}</v>
      </c>
      <c r="AT181" s="5" t="str">
        <f t="shared" si="88"/>
        <v/>
      </c>
      <c r="AU181" s="5" t="str">
        <f t="shared" si="89"/>
        <v>,"website":"http://www.ucblueash.edu/students/new/transfer.html"</v>
      </c>
      <c r="AV181" s="10" t="str">
        <f t="shared" si="90"/>
        <v/>
      </c>
      <c r="AW181" s="6" t="str">
        <f t="shared" si="91"/>
        <v>{"name":"Transfer Students (UCBA)","phone":"513-745-5773","location":{"ML":"86","building":"BAMUNTZ"},"website":"http://www.ucblueash.edu/students/new/transfer.html"}</v>
      </c>
      <c r="AX181" t="str">
        <f t="shared" si="92"/>
        <v>db.directory.insert({"name":"Transfer Students (UCBA)","phone":"513-745-5773","location":{"ML":"86","building":"BAMUNTZ"},"website":"http://www.ucblueash.edu/students/new/transfer.html"})</v>
      </c>
      <c r="AY181">
        <f t="shared" si="95"/>
        <v>178</v>
      </c>
      <c r="AZ181" t="str">
        <f t="shared" si="93"/>
        <v>178 - Transfer Students (UCBA)</v>
      </c>
      <c r="BA181" t="str">
        <f t="shared" si="74"/>
        <v>{"name":"Transfer Students (UCBA)","phone":"513-745-5773","location":{"ML":"86","building":"BAMUNTZ"},"website":"http://www.ucblueash.edu/students/new/transfer.html"},</v>
      </c>
    </row>
    <row r="182" spans="1:53" x14ac:dyDescent="0.25">
      <c r="A182" t="s">
        <v>846</v>
      </c>
      <c r="B182" t="s">
        <v>847</v>
      </c>
      <c r="C182" t="s">
        <v>36</v>
      </c>
      <c r="D182">
        <v>162</v>
      </c>
      <c r="E182">
        <v>18</v>
      </c>
      <c r="F182" t="s">
        <v>37</v>
      </c>
      <c r="G182" t="s">
        <v>38</v>
      </c>
      <c r="H182" t="s">
        <v>848</v>
      </c>
      <c r="K182" t="s">
        <v>5264</v>
      </c>
      <c r="M182">
        <f t="shared" si="97"/>
        <v>0</v>
      </c>
      <c r="N182" t="str">
        <f t="shared" si="75"/>
        <v>UCC-IT Pros (CLER)</v>
      </c>
      <c r="P182" t="s">
        <v>5264</v>
      </c>
      <c r="Q182" t="str">
        <f t="shared" si="76"/>
        <v>513-732-5221</v>
      </c>
      <c r="S182" s="3">
        <f t="shared" si="67"/>
        <v>162</v>
      </c>
      <c r="T182" t="b">
        <f t="shared" si="77"/>
        <v>1</v>
      </c>
      <c r="V182" s="3">
        <f t="shared" si="78"/>
        <v>18</v>
      </c>
      <c r="W182" t="b">
        <f t="shared" si="68"/>
        <v>1</v>
      </c>
      <c r="Y182" t="str">
        <f t="shared" si="79"/>
        <v>CLERJONES</v>
      </c>
      <c r="Z182" t="b">
        <f t="shared" si="69"/>
        <v>1</v>
      </c>
      <c r="AB182" t="b">
        <f t="shared" si="80"/>
        <v>1</v>
      </c>
      <c r="AD182" t="str">
        <f t="shared" si="81"/>
        <v>513-732-5303</v>
      </c>
      <c r="AE182" t="b">
        <f t="shared" si="70"/>
        <v>1</v>
      </c>
      <c r="AG182" t="str">
        <f t="shared" si="82"/>
        <v>http://www.ucclermont.edu/students/student_org.html</v>
      </c>
      <c r="AH182" t="b">
        <f t="shared" si="71"/>
        <v>1</v>
      </c>
      <c r="AJ182">
        <f t="shared" si="83"/>
        <v>0</v>
      </c>
      <c r="AK182" t="b">
        <f t="shared" si="72"/>
        <v>0</v>
      </c>
      <c r="AM182" s="4" t="str">
        <f t="shared" si="94"/>
        <v>"name":"UCC-IT Pros (CLER)"</v>
      </c>
      <c r="AN182" s="5" t="str">
        <f t="shared" si="84"/>
        <v>,"phone":"513-732-5221"</v>
      </c>
      <c r="AO182" s="5" t="str">
        <f t="shared" si="85"/>
        <v>,"location":{</v>
      </c>
      <c r="AP182" s="5" t="str">
        <f t="shared" si="86"/>
        <v>"ML":"162"</v>
      </c>
      <c r="AQ182" s="5" t="str">
        <f t="shared" si="73"/>
        <v>,"RM":"18"</v>
      </c>
      <c r="AR182" s="5" t="str">
        <f t="shared" si="87"/>
        <v>,"building":"CLERJONES"</v>
      </c>
      <c r="AS182" s="5" t="str">
        <f t="shared" si="96"/>
        <v>}</v>
      </c>
      <c r="AT182" s="5" t="str">
        <f t="shared" si="88"/>
        <v>,"fax":"513-732-5303"</v>
      </c>
      <c r="AU182" s="5" t="str">
        <f t="shared" si="89"/>
        <v>,"website":"http://www.ucclermont.edu/students/student_org.html"</v>
      </c>
      <c r="AV182" s="10" t="str">
        <f t="shared" si="90"/>
        <v/>
      </c>
      <c r="AW182" s="6" t="str">
        <f t="shared" si="91"/>
        <v>{"name":"UCC-IT Pros (CLER)","phone":"513-732-5221","location":{"ML":"162","RM":"18","building":"CLERJONES"},"fax":"513-732-5303","website":"http://www.ucclermont.edu/students/student_org.html"}</v>
      </c>
      <c r="AX182" t="str">
        <f t="shared" si="92"/>
        <v>db.directory.insert({"name":"UCC-IT Pros (CLER)","phone":"513-732-5221","location":{"ML":"162","RM":"18","building":"CLERJONES"},"fax":"513-732-5303","website":"http://www.ucclermont.edu/students/student_org.html"})</v>
      </c>
      <c r="AY182">
        <f t="shared" si="95"/>
        <v>179</v>
      </c>
      <c r="AZ182" t="str">
        <f t="shared" si="93"/>
        <v>179 - UCC-IT Pros (CLER)</v>
      </c>
      <c r="BA182" t="str">
        <f t="shared" si="74"/>
        <v>{"name":"UCC-IT Pros (CLER)","phone":"513-732-5221","location":{"ML":"162","RM":"18","building":"CLERJONES"},"fax":"513-732-5303","website":"http://www.ucclermont.edu/students/student_org.html"},</v>
      </c>
    </row>
    <row r="183" spans="1:53" x14ac:dyDescent="0.25">
      <c r="A183" t="s">
        <v>849</v>
      </c>
      <c r="B183" t="s">
        <v>850</v>
      </c>
      <c r="C183" t="s">
        <v>851</v>
      </c>
      <c r="D183">
        <v>389</v>
      </c>
      <c r="E183">
        <v>566</v>
      </c>
      <c r="F183" t="s">
        <v>852</v>
      </c>
      <c r="H183" t="s">
        <v>853</v>
      </c>
      <c r="K183" t="s">
        <v>5264</v>
      </c>
      <c r="M183">
        <f t="shared" si="97"/>
        <v>0</v>
      </c>
      <c r="N183" t="str">
        <f t="shared" si="75"/>
        <v>Corrections Institute (CECH)</v>
      </c>
      <c r="P183" t="s">
        <v>5264</v>
      </c>
      <c r="Q183" t="str">
        <f t="shared" si="76"/>
        <v>513-556-1913</v>
      </c>
      <c r="S183" s="3">
        <f t="shared" si="67"/>
        <v>389</v>
      </c>
      <c r="T183" t="b">
        <f t="shared" si="77"/>
        <v>1</v>
      </c>
      <c r="V183" s="3">
        <f t="shared" si="78"/>
        <v>566</v>
      </c>
      <c r="W183" t="b">
        <f t="shared" si="68"/>
        <v>1</v>
      </c>
      <c r="Y183" t="str">
        <f t="shared" si="79"/>
        <v>DYER</v>
      </c>
      <c r="Z183" t="b">
        <f t="shared" si="69"/>
        <v>1</v>
      </c>
      <c r="AB183" t="b">
        <f t="shared" si="80"/>
        <v>1</v>
      </c>
      <c r="AD183">
        <f t="shared" si="81"/>
        <v>0</v>
      </c>
      <c r="AE183" t="b">
        <f t="shared" si="70"/>
        <v>0</v>
      </c>
      <c r="AG183" t="str">
        <f t="shared" si="82"/>
        <v>http://www.uc.edu/corrections.html</v>
      </c>
      <c r="AH183" t="b">
        <f t="shared" si="71"/>
        <v>1</v>
      </c>
      <c r="AJ183">
        <f t="shared" si="83"/>
        <v>0</v>
      </c>
      <c r="AK183" t="b">
        <f t="shared" si="72"/>
        <v>0</v>
      </c>
      <c r="AM183" s="4" t="str">
        <f t="shared" si="94"/>
        <v>"name":"Corrections Institute (CECH)"</v>
      </c>
      <c r="AN183" s="5" t="str">
        <f t="shared" si="84"/>
        <v>,"phone":"513-556-1913"</v>
      </c>
      <c r="AO183" s="5" t="str">
        <f t="shared" si="85"/>
        <v>,"location":{</v>
      </c>
      <c r="AP183" s="5" t="str">
        <f t="shared" si="86"/>
        <v>"ML":"389"</v>
      </c>
      <c r="AQ183" s="5" t="str">
        <f t="shared" si="73"/>
        <v>,"RM":"566"</v>
      </c>
      <c r="AR183" s="5" t="str">
        <f t="shared" si="87"/>
        <v>,"building":"DYER"</v>
      </c>
      <c r="AS183" s="5" t="str">
        <f t="shared" si="96"/>
        <v>}</v>
      </c>
      <c r="AT183" s="5" t="str">
        <f t="shared" si="88"/>
        <v/>
      </c>
      <c r="AU183" s="5" t="str">
        <f t="shared" si="89"/>
        <v>,"website":"http://www.uc.edu/corrections.html"</v>
      </c>
      <c r="AV183" s="10" t="str">
        <f t="shared" si="90"/>
        <v/>
      </c>
      <c r="AW183" s="6" t="str">
        <f t="shared" si="91"/>
        <v>{"name":"Corrections Institute (CECH)","phone":"513-556-1913","location":{"ML":"389","RM":"566","building":"DYER"},"website":"http://www.uc.edu/corrections.html"}</v>
      </c>
      <c r="AX183" t="str">
        <f t="shared" si="92"/>
        <v>db.directory.insert({"name":"Corrections Institute (CECH)","phone":"513-556-1913","location":{"ML":"389","RM":"566","building":"DYER"},"website":"http://www.uc.edu/corrections.html"})</v>
      </c>
      <c r="AY183">
        <f t="shared" si="95"/>
        <v>180</v>
      </c>
      <c r="AZ183" t="str">
        <f t="shared" si="93"/>
        <v>180 - Corrections Institute (CECH)</v>
      </c>
      <c r="BA183" t="str">
        <f t="shared" si="74"/>
        <v>{"name":"Corrections Institute (CECH)","phone":"513-556-1913","location":{"ML":"389","RM":"566","building":"DYER"},"website":"http://www.uc.edu/corrections.html"},</v>
      </c>
    </row>
    <row r="184" spans="1:53" x14ac:dyDescent="0.25">
      <c r="A184" t="s">
        <v>854</v>
      </c>
      <c r="B184" t="s">
        <v>855</v>
      </c>
      <c r="C184" t="s">
        <v>248</v>
      </c>
      <c r="D184">
        <v>157</v>
      </c>
      <c r="E184">
        <v>620</v>
      </c>
      <c r="F184" t="s">
        <v>68</v>
      </c>
      <c r="G184" t="s">
        <v>249</v>
      </c>
      <c r="H184" t="s">
        <v>856</v>
      </c>
      <c r="I184" t="s">
        <v>251</v>
      </c>
      <c r="K184" t="s">
        <v>5264</v>
      </c>
      <c r="M184">
        <f t="shared" si="97"/>
        <v>0</v>
      </c>
      <c r="N184" t="str">
        <f t="shared" si="75"/>
        <v>Uptown Crossing Community Urban Redevelopment Corporation (UCCURC)</v>
      </c>
      <c r="P184" t="s">
        <v>5264</v>
      </c>
      <c r="Q184" t="str">
        <f t="shared" si="76"/>
        <v>513-556-5948</v>
      </c>
      <c r="S184" s="3">
        <f t="shared" si="67"/>
        <v>157</v>
      </c>
      <c r="T184" t="b">
        <f t="shared" si="77"/>
        <v>1</v>
      </c>
      <c r="V184" s="3">
        <f t="shared" si="78"/>
        <v>620</v>
      </c>
      <c r="W184" t="b">
        <f t="shared" si="68"/>
        <v>1</v>
      </c>
      <c r="Y184" t="str">
        <f t="shared" si="79"/>
        <v>UNIVHALL</v>
      </c>
      <c r="Z184" t="b">
        <f t="shared" si="69"/>
        <v>1</v>
      </c>
      <c r="AB184" t="b">
        <f t="shared" si="80"/>
        <v>1</v>
      </c>
      <c r="AD184" t="str">
        <f t="shared" si="81"/>
        <v>513-556-4885</v>
      </c>
      <c r="AE184" t="b">
        <f t="shared" si="70"/>
        <v>1</v>
      </c>
      <c r="AG184" t="str">
        <f t="shared" si="82"/>
        <v>http://www.uc.edu/af/commdev/UCCURC.html</v>
      </c>
      <c r="AH184" t="b">
        <f t="shared" si="71"/>
        <v>1</v>
      </c>
      <c r="AJ184" t="str">
        <f t="shared" si="83"/>
        <v>cynthia.dreyer@uc.edu</v>
      </c>
      <c r="AK184" t="b">
        <f t="shared" si="72"/>
        <v>1</v>
      </c>
      <c r="AM184" s="4" t="str">
        <f t="shared" si="94"/>
        <v>"name":"Uptown Crossing Community Urban Redevelopment Corporation (UCCURC)"</v>
      </c>
      <c r="AN184" s="5" t="str">
        <f t="shared" si="84"/>
        <v>,"phone":"513-556-5948"</v>
      </c>
      <c r="AO184" s="5" t="str">
        <f t="shared" si="85"/>
        <v>,"location":{</v>
      </c>
      <c r="AP184" s="5" t="str">
        <f t="shared" si="86"/>
        <v>"ML":"157"</v>
      </c>
      <c r="AQ184" s="5" t="str">
        <f t="shared" si="73"/>
        <v>,"RM":"620"</v>
      </c>
      <c r="AR184" s="5" t="str">
        <f t="shared" si="87"/>
        <v>,"building":"UNIVHALL"</v>
      </c>
      <c r="AS184" s="5" t="str">
        <f t="shared" si="96"/>
        <v>}</v>
      </c>
      <c r="AT184" s="5" t="str">
        <f t="shared" si="88"/>
        <v>,"fax":"513-556-4885"</v>
      </c>
      <c r="AU184" s="5" t="str">
        <f t="shared" si="89"/>
        <v>,"website":"http://www.uc.edu/af/commdev/UCCURC.html"</v>
      </c>
      <c r="AV184" s="10" t="str">
        <f t="shared" si="90"/>
        <v>,"email":"cynthia.dreyer@uc.edu"</v>
      </c>
      <c r="AW184" s="6" t="str">
        <f t="shared" si="91"/>
        <v>{"name":"Uptown Crossing Community Urban Redevelopment Corporation (UCCURC)","phone":"513-556-5948","location":{"ML":"157","RM":"620","building":"UNIVHALL"},"fax":"513-556-4885","website":"http://www.uc.edu/af/commdev/UCCURC.html","email":"cynthia.dreyer@uc.edu"}</v>
      </c>
      <c r="AX184" t="str">
        <f t="shared" si="92"/>
        <v>db.directory.insert({"name":"Uptown Crossing Community Urban Redevelopment Corporation (UCCURC)","phone":"513-556-5948","location":{"ML":"157","RM":"620","building":"UNIVHALL"},"fax":"513-556-4885","website":"http://www.uc.edu/af/commdev/UCCURC.html","email":"cynthia.dreyer@uc.edu"})</v>
      </c>
      <c r="AY184">
        <f t="shared" si="95"/>
        <v>181</v>
      </c>
      <c r="AZ184" t="str">
        <f t="shared" si="93"/>
        <v>181 - Uptown Crossing Community Urban Redevelopment Corporation (UCCURC)</v>
      </c>
      <c r="BA184" t="str">
        <f t="shared" si="74"/>
        <v>{"name":"Uptown Crossing Community Urban Redevelopment Corporation (UCCURC)","phone":"513-556-5948","location":{"ML":"157","RM":"620","building":"UNIVHALL"},"fax":"513-556-4885","website":"http://www.uc.edu/af/commdev/UCCURC.html","email":"cynthia.dreyer@uc.edu"},</v>
      </c>
    </row>
    <row r="185" spans="1:53" x14ac:dyDescent="0.25">
      <c r="A185" t="s">
        <v>857</v>
      </c>
      <c r="B185" t="s">
        <v>858</v>
      </c>
      <c r="C185" t="s">
        <v>493</v>
      </c>
      <c r="D185">
        <v>658</v>
      </c>
      <c r="E185" t="s">
        <v>99</v>
      </c>
      <c r="F185" t="s">
        <v>68</v>
      </c>
      <c r="H185" t="s">
        <v>859</v>
      </c>
      <c r="I185" t="s">
        <v>860</v>
      </c>
      <c r="K185" t="s">
        <v>5264</v>
      </c>
      <c r="M185">
        <f t="shared" si="97"/>
        <v>0</v>
      </c>
      <c r="N185" t="str">
        <f t="shared" si="75"/>
        <v>UCFileSpace (UCIT)</v>
      </c>
      <c r="P185" t="s">
        <v>5264</v>
      </c>
      <c r="Q185" t="str">
        <f t="shared" si="76"/>
        <v>513-556-4357</v>
      </c>
      <c r="S185" s="3">
        <f t="shared" si="67"/>
        <v>658</v>
      </c>
      <c r="T185" t="b">
        <f t="shared" si="77"/>
        <v>1</v>
      </c>
      <c r="V185" s="3" t="str">
        <f t="shared" si="78"/>
        <v>4thFl</v>
      </c>
      <c r="W185" t="b">
        <f t="shared" si="68"/>
        <v>1</v>
      </c>
      <c r="Y185" t="str">
        <f t="shared" si="79"/>
        <v>UNIVHALL</v>
      </c>
      <c r="Z185" t="b">
        <f t="shared" si="69"/>
        <v>1</v>
      </c>
      <c r="AB185" t="b">
        <f t="shared" si="80"/>
        <v>1</v>
      </c>
      <c r="AD185">
        <f t="shared" si="81"/>
        <v>0</v>
      </c>
      <c r="AE185" t="b">
        <f t="shared" si="70"/>
        <v>0</v>
      </c>
      <c r="AG185" t="str">
        <f t="shared" si="82"/>
        <v>https://ucfilespace.uc.edu/</v>
      </c>
      <c r="AH185" t="b">
        <f t="shared" si="71"/>
        <v>1</v>
      </c>
      <c r="AJ185" t="str">
        <f t="shared" si="83"/>
        <v>UCFShelp@UC.Edu</v>
      </c>
      <c r="AK185" t="b">
        <f t="shared" si="72"/>
        <v>1</v>
      </c>
      <c r="AM185" s="4" t="str">
        <f t="shared" si="94"/>
        <v>"name":"UCFileSpace (UCIT)"</v>
      </c>
      <c r="AN185" s="5" t="str">
        <f t="shared" si="84"/>
        <v>,"phone":"513-556-4357"</v>
      </c>
      <c r="AO185" s="5" t="str">
        <f t="shared" si="85"/>
        <v>,"location":{</v>
      </c>
      <c r="AP185" s="5" t="str">
        <f t="shared" si="86"/>
        <v>"ML":"658"</v>
      </c>
      <c r="AQ185" s="5" t="str">
        <f t="shared" si="73"/>
        <v>,"RM":"4thFl"</v>
      </c>
      <c r="AR185" s="5" t="str">
        <f t="shared" si="87"/>
        <v>,"building":"UNIVHALL"</v>
      </c>
      <c r="AS185" s="5" t="str">
        <f t="shared" si="96"/>
        <v>}</v>
      </c>
      <c r="AT185" s="5" t="str">
        <f t="shared" si="88"/>
        <v/>
      </c>
      <c r="AU185" s="5" t="str">
        <f t="shared" si="89"/>
        <v>,"website":"https://ucfilespace.uc.edu/"</v>
      </c>
      <c r="AV185" s="10" t="str">
        <f t="shared" si="90"/>
        <v>,"email":"UCFShelp@UC.Edu"</v>
      </c>
      <c r="AW185" s="6" t="str">
        <f t="shared" si="91"/>
        <v>{"name":"UCFileSpace (UCIT)","phone":"513-556-4357","location":{"ML":"658","RM":"4thFl","building":"UNIVHALL"},"website":"https://ucfilespace.uc.edu/","email":"UCFShelp@UC.Edu"}</v>
      </c>
      <c r="AX185" t="str">
        <f t="shared" si="92"/>
        <v>db.directory.insert({"name":"UCFileSpace (UCIT)","phone":"513-556-4357","location":{"ML":"658","RM":"4thFl","building":"UNIVHALL"},"website":"https://ucfilespace.uc.edu/","email":"UCFShelp@UC.Edu"})</v>
      </c>
      <c r="AY185">
        <f t="shared" si="95"/>
        <v>182</v>
      </c>
      <c r="AZ185" t="str">
        <f t="shared" si="93"/>
        <v>182 - UCFileSpace (UCIT)</v>
      </c>
      <c r="BA185" t="str">
        <f t="shared" si="74"/>
        <v>{"name":"UCFileSpace (UCIT)","phone":"513-556-4357","location":{"ML":"658","RM":"4thFl","building":"UNIVHALL"},"website":"https://ucfilespace.uc.edu/","email":"UCFShelp@UC.Edu"},</v>
      </c>
    </row>
    <row r="186" spans="1:53" x14ac:dyDescent="0.25">
      <c r="A186" t="s">
        <v>861</v>
      </c>
      <c r="B186" t="s">
        <v>862</v>
      </c>
      <c r="C186" t="s">
        <v>493</v>
      </c>
      <c r="D186">
        <v>658</v>
      </c>
      <c r="E186" t="s">
        <v>99</v>
      </c>
      <c r="F186" t="s">
        <v>68</v>
      </c>
      <c r="H186" t="s">
        <v>863</v>
      </c>
      <c r="K186" t="s">
        <v>5264</v>
      </c>
      <c r="M186">
        <f t="shared" si="97"/>
        <v>0</v>
      </c>
      <c r="N186" t="str">
        <f t="shared" si="75"/>
        <v>UCIT</v>
      </c>
      <c r="P186" t="s">
        <v>5264</v>
      </c>
      <c r="Q186" t="str">
        <f t="shared" si="76"/>
        <v>513-556-4357</v>
      </c>
      <c r="S186" s="3">
        <f t="shared" si="67"/>
        <v>658</v>
      </c>
      <c r="T186" t="b">
        <f t="shared" si="77"/>
        <v>1</v>
      </c>
      <c r="V186" s="3" t="str">
        <f t="shared" si="78"/>
        <v>4thFl</v>
      </c>
      <c r="W186" t="b">
        <f t="shared" si="68"/>
        <v>1</v>
      </c>
      <c r="Y186" t="str">
        <f t="shared" si="79"/>
        <v>UNIVHALL</v>
      </c>
      <c r="Z186" t="b">
        <f t="shared" si="69"/>
        <v>1</v>
      </c>
      <c r="AB186" t="b">
        <f t="shared" si="80"/>
        <v>1</v>
      </c>
      <c r="AD186">
        <f t="shared" si="81"/>
        <v>0</v>
      </c>
      <c r="AE186" t="b">
        <f t="shared" si="70"/>
        <v>0</v>
      </c>
      <c r="AG186" t="str">
        <f t="shared" si="82"/>
        <v>http://www.uc.edu/ucit/</v>
      </c>
      <c r="AH186" t="b">
        <f t="shared" si="71"/>
        <v>1</v>
      </c>
      <c r="AJ186">
        <f t="shared" si="83"/>
        <v>0</v>
      </c>
      <c r="AK186" t="b">
        <f t="shared" si="72"/>
        <v>0</v>
      </c>
      <c r="AM186" s="4" t="str">
        <f t="shared" si="94"/>
        <v>"name":"UCIT"</v>
      </c>
      <c r="AN186" s="5" t="str">
        <f t="shared" si="84"/>
        <v>,"phone":"513-556-4357"</v>
      </c>
      <c r="AO186" s="5" t="str">
        <f t="shared" si="85"/>
        <v>,"location":{</v>
      </c>
      <c r="AP186" s="5" t="str">
        <f t="shared" si="86"/>
        <v>"ML":"658"</v>
      </c>
      <c r="AQ186" s="5" t="str">
        <f t="shared" si="73"/>
        <v>,"RM":"4thFl"</v>
      </c>
      <c r="AR186" s="5" t="str">
        <f t="shared" si="87"/>
        <v>,"building":"UNIVHALL"</v>
      </c>
      <c r="AS186" s="5" t="str">
        <f t="shared" si="96"/>
        <v>}</v>
      </c>
      <c r="AT186" s="5" t="str">
        <f t="shared" si="88"/>
        <v/>
      </c>
      <c r="AU186" s="5" t="str">
        <f t="shared" si="89"/>
        <v>,"website":"http://www.uc.edu/ucit/"</v>
      </c>
      <c r="AV186" s="10" t="str">
        <f t="shared" si="90"/>
        <v/>
      </c>
      <c r="AW186" s="6" t="str">
        <f t="shared" si="91"/>
        <v>{"name":"UCIT","phone":"513-556-4357","location":{"ML":"658","RM":"4thFl","building":"UNIVHALL"},"website":"http://www.uc.edu/ucit/"}</v>
      </c>
      <c r="AX186" t="str">
        <f t="shared" si="92"/>
        <v>db.directory.insert({"name":"UCIT","phone":"513-556-4357","location":{"ML":"658","RM":"4thFl","building":"UNIVHALL"},"website":"http://www.uc.edu/ucit/"})</v>
      </c>
      <c r="AY186">
        <f t="shared" si="95"/>
        <v>183</v>
      </c>
      <c r="AZ186" t="str">
        <f t="shared" si="93"/>
        <v>183 - UCIT</v>
      </c>
      <c r="BA186" t="str">
        <f t="shared" si="74"/>
        <v>{"name":"UCIT","phone":"513-556-4357","location":{"ML":"658","RM":"4thFl","building":"UNIVHALL"},"website":"http://www.uc.edu/ucit/"},</v>
      </c>
    </row>
    <row r="187" spans="1:53" x14ac:dyDescent="0.25">
      <c r="A187" t="s">
        <v>864</v>
      </c>
      <c r="B187" t="s">
        <v>865</v>
      </c>
      <c r="C187" t="s">
        <v>866</v>
      </c>
      <c r="D187" t="s">
        <v>867</v>
      </c>
      <c r="F187">
        <v>540</v>
      </c>
      <c r="G187" t="s">
        <v>868</v>
      </c>
      <c r="I187" t="s">
        <v>869</v>
      </c>
      <c r="K187" t="s">
        <v>5264</v>
      </c>
      <c r="L187" t="b">
        <v>1</v>
      </c>
      <c r="M187">
        <f t="shared" si="97"/>
        <v>1</v>
      </c>
      <c r="N187" t="str">
        <f t="shared" si="75"/>
        <v>Computer Lab  UCIT @ Langsam</v>
      </c>
      <c r="O187" t="str">
        <f t="shared" si="98"/>
        <v>Computer Lab  UCIT @ Langsam</v>
      </c>
      <c r="P187" t="s">
        <v>5264</v>
      </c>
      <c r="Q187" t="str">
        <f t="shared" si="76"/>
        <v>513-556-0168</v>
      </c>
      <c r="S187" s="3">
        <f t="shared" si="67"/>
        <v>0</v>
      </c>
      <c r="T187" t="b">
        <f t="shared" si="77"/>
        <v>0</v>
      </c>
      <c r="V187" s="3">
        <f t="shared" si="78"/>
        <v>540</v>
      </c>
      <c r="W187" t="b">
        <f t="shared" si="68"/>
        <v>1</v>
      </c>
      <c r="Y187" t="str">
        <f t="shared" si="79"/>
        <v>LANGSAM</v>
      </c>
      <c r="Z187" t="b">
        <f t="shared" si="69"/>
        <v>1</v>
      </c>
      <c r="AB187" t="b">
        <f t="shared" si="80"/>
        <v>1</v>
      </c>
      <c r="AD187">
        <f t="shared" si="81"/>
        <v>0</v>
      </c>
      <c r="AE187" t="b">
        <f t="shared" si="70"/>
        <v>0</v>
      </c>
      <c r="AG187" t="str">
        <f t="shared" si="82"/>
        <v>http://labs.uc.edu/labHours.php</v>
      </c>
      <c r="AH187" t="b">
        <f t="shared" si="71"/>
        <v>1</v>
      </c>
      <c r="AJ187">
        <f t="shared" si="83"/>
        <v>0</v>
      </c>
      <c r="AK187" t="b">
        <f t="shared" si="72"/>
        <v>0</v>
      </c>
      <c r="AM187" s="4" t="str">
        <f t="shared" si="94"/>
        <v>"name":"Computer Lab UCIT @ Langsam"</v>
      </c>
      <c r="AN187" s="5" t="str">
        <f t="shared" si="84"/>
        <v>,"phone":"513-556-0168"</v>
      </c>
      <c r="AO187" s="5" t="str">
        <f t="shared" si="85"/>
        <v>,"location":{</v>
      </c>
      <c r="AP187" s="5" t="str">
        <f t="shared" si="86"/>
        <v/>
      </c>
      <c r="AQ187" s="5" t="str">
        <f t="shared" si="73"/>
        <v/>
      </c>
      <c r="AR187" s="5" t="str">
        <f t="shared" si="87"/>
        <v>,"building":"LANGSAM"</v>
      </c>
      <c r="AS187" s="5" t="str">
        <f t="shared" si="96"/>
        <v>}</v>
      </c>
      <c r="AT187" s="5" t="str">
        <f t="shared" si="88"/>
        <v/>
      </c>
      <c r="AU187" s="5" t="str">
        <f t="shared" si="89"/>
        <v>,"website":"http://labs.uc.edu/labHours.php"</v>
      </c>
      <c r="AV187" s="10" t="str">
        <f t="shared" si="90"/>
        <v/>
      </c>
      <c r="AW187" s="6" t="str">
        <f t="shared" si="91"/>
        <v>{"name":"Computer Lab UCIT @ Langsam","phone":"513-556-0168","location":{,"building":"LANGSAM"},"website":"http://labs.uc.edu/labHours.php"}</v>
      </c>
      <c r="AX187" t="str">
        <f t="shared" si="92"/>
        <v>db.directory.insert({"name":"Computer Lab UCIT @ Langsam","phone":"513-556-0168","location":{,"building":"LANGSAM"},"website":"http://labs.uc.edu/labHours.php"})</v>
      </c>
      <c r="AY187">
        <f t="shared" si="95"/>
        <v>184</v>
      </c>
      <c r="AZ187" t="str">
        <f t="shared" si="93"/>
        <v>184 - Computer Lab  UCIT @ Langsam</v>
      </c>
      <c r="BA187" t="str">
        <f t="shared" si="74"/>
        <v>{"name":"Computer Lab UCIT @ Langsam","phone":"513-556-0168","location":{,"building":"LANGSAM"},"website":"http://labs.uc.edu/labHours.php"},</v>
      </c>
    </row>
    <row r="188" spans="1:53" x14ac:dyDescent="0.25">
      <c r="A188" t="s">
        <v>870</v>
      </c>
      <c r="B188" t="s">
        <v>871</v>
      </c>
      <c r="C188" t="s">
        <v>872</v>
      </c>
      <c r="D188">
        <v>26</v>
      </c>
      <c r="F188" t="s">
        <v>873</v>
      </c>
      <c r="K188" t="s">
        <v>5264</v>
      </c>
      <c r="M188">
        <f t="shared" si="97"/>
        <v>0</v>
      </c>
      <c r="N188" t="str">
        <f t="shared" si="75"/>
        <v>Academic Services (UCIT)</v>
      </c>
      <c r="P188" t="s">
        <v>5264</v>
      </c>
      <c r="Q188" t="str">
        <f t="shared" si="76"/>
        <v>513-556-1234</v>
      </c>
      <c r="S188" s="3">
        <f t="shared" si="67"/>
        <v>26</v>
      </c>
      <c r="T188" t="b">
        <f t="shared" si="77"/>
        <v>1</v>
      </c>
      <c r="V188" s="3">
        <f t="shared" si="78"/>
        <v>0</v>
      </c>
      <c r="W188" t="b">
        <f t="shared" si="68"/>
        <v>0</v>
      </c>
      <c r="Y188" t="str">
        <f t="shared" si="79"/>
        <v>Zimmer</v>
      </c>
      <c r="Z188" t="b">
        <f t="shared" si="69"/>
        <v>1</v>
      </c>
      <c r="AB188" t="b">
        <f t="shared" si="80"/>
        <v>1</v>
      </c>
      <c r="AD188">
        <f t="shared" si="81"/>
        <v>0</v>
      </c>
      <c r="AE188" t="b">
        <f t="shared" si="70"/>
        <v>0</v>
      </c>
      <c r="AG188">
        <f t="shared" si="82"/>
        <v>0</v>
      </c>
      <c r="AH188" t="b">
        <f t="shared" si="71"/>
        <v>0</v>
      </c>
      <c r="AJ188">
        <f t="shared" si="83"/>
        <v>0</v>
      </c>
      <c r="AK188" t="b">
        <f t="shared" si="72"/>
        <v>0</v>
      </c>
      <c r="AM188" s="4" t="str">
        <f t="shared" si="94"/>
        <v>"name":"Academic Services (UCIT)"</v>
      </c>
      <c r="AN188" s="5" t="str">
        <f t="shared" si="84"/>
        <v>,"phone":"513-556-1234"</v>
      </c>
      <c r="AO188" s="5" t="str">
        <f t="shared" si="85"/>
        <v>,"location":{</v>
      </c>
      <c r="AP188" s="5" t="str">
        <f t="shared" si="86"/>
        <v>"ML":"26"</v>
      </c>
      <c r="AQ188" s="5" t="str">
        <f t="shared" si="73"/>
        <v/>
      </c>
      <c r="AR188" s="5" t="str">
        <f t="shared" si="87"/>
        <v>,"building":"Zimmer"</v>
      </c>
      <c r="AS188" s="5" t="str">
        <f t="shared" si="96"/>
        <v>}</v>
      </c>
      <c r="AT188" s="5" t="str">
        <f t="shared" si="88"/>
        <v/>
      </c>
      <c r="AU188" s="5" t="str">
        <f t="shared" si="89"/>
        <v/>
      </c>
      <c r="AV188" s="10" t="str">
        <f t="shared" si="90"/>
        <v/>
      </c>
      <c r="AW188" s="6" t="str">
        <f t="shared" si="91"/>
        <v>{"name":"Academic Services (UCIT)","phone":"513-556-1234","location":{"ML":"26","building":"Zimmer"}}</v>
      </c>
      <c r="AX188" t="str">
        <f t="shared" si="92"/>
        <v>db.directory.insert({"name":"Academic Services (UCIT)","phone":"513-556-1234","location":{"ML":"26","building":"Zimmer"}})</v>
      </c>
      <c r="AY188">
        <f t="shared" si="95"/>
        <v>185</v>
      </c>
      <c r="AZ188" t="str">
        <f t="shared" si="93"/>
        <v>185 - Academic Services (UCIT)</v>
      </c>
      <c r="BA188" t="str">
        <f t="shared" si="74"/>
        <v>{"name":"Academic Services (UCIT)","phone":"513-556-1234","location":{"ML":"26","building":"Zimmer"}},</v>
      </c>
    </row>
    <row r="189" spans="1:53" x14ac:dyDescent="0.25">
      <c r="A189" t="s">
        <v>874</v>
      </c>
      <c r="B189" t="s">
        <v>875</v>
      </c>
      <c r="C189" t="s">
        <v>876</v>
      </c>
      <c r="D189">
        <v>658</v>
      </c>
      <c r="H189" t="s">
        <v>877</v>
      </c>
      <c r="K189" t="s">
        <v>5264</v>
      </c>
      <c r="M189">
        <f t="shared" si="97"/>
        <v>0</v>
      </c>
      <c r="N189" t="str">
        <f t="shared" si="75"/>
        <v>App Lab on Mainstreet (UCIT)</v>
      </c>
      <c r="P189" t="s">
        <v>5264</v>
      </c>
      <c r="Q189" t="str">
        <f t="shared" si="76"/>
        <v>513-558-2098</v>
      </c>
      <c r="S189" s="3">
        <f t="shared" si="67"/>
        <v>658</v>
      </c>
      <c r="T189" t="b">
        <f t="shared" si="77"/>
        <v>1</v>
      </c>
      <c r="V189" s="3">
        <f t="shared" si="78"/>
        <v>0</v>
      </c>
      <c r="W189" t="b">
        <f t="shared" si="68"/>
        <v>0</v>
      </c>
      <c r="Y189">
        <f t="shared" si="79"/>
        <v>0</v>
      </c>
      <c r="Z189" t="b">
        <f t="shared" si="69"/>
        <v>0</v>
      </c>
      <c r="AB189" t="b">
        <f t="shared" si="80"/>
        <v>1</v>
      </c>
      <c r="AD189">
        <f t="shared" si="81"/>
        <v>0</v>
      </c>
      <c r="AE189" t="b">
        <f t="shared" si="70"/>
        <v>0</v>
      </c>
      <c r="AG189" t="str">
        <f t="shared" si="82"/>
        <v>http://www.uc.edu/ucit/services/app-lab.html</v>
      </c>
      <c r="AH189" t="b">
        <f t="shared" si="71"/>
        <v>1</v>
      </c>
      <c r="AJ189">
        <f t="shared" si="83"/>
        <v>0</v>
      </c>
      <c r="AK189" t="b">
        <f t="shared" si="72"/>
        <v>0</v>
      </c>
      <c r="AM189" s="4" t="str">
        <f t="shared" si="94"/>
        <v>"name":"App Lab on Mainstreet (UCIT)"</v>
      </c>
      <c r="AN189" s="5" t="str">
        <f t="shared" si="84"/>
        <v>,"phone":"513-558-2098"</v>
      </c>
      <c r="AO189" s="5" t="str">
        <f t="shared" si="85"/>
        <v>,"location":{</v>
      </c>
      <c r="AP189" s="5" t="str">
        <f t="shared" si="86"/>
        <v>"ML":"658"</v>
      </c>
      <c r="AQ189" s="5" t="str">
        <f t="shared" si="73"/>
        <v/>
      </c>
      <c r="AR189" s="5" t="str">
        <f t="shared" si="87"/>
        <v/>
      </c>
      <c r="AS189" s="5" t="str">
        <f t="shared" si="96"/>
        <v>}</v>
      </c>
      <c r="AT189" s="5" t="str">
        <f t="shared" si="88"/>
        <v/>
      </c>
      <c r="AU189" s="5" t="str">
        <f t="shared" si="89"/>
        <v>,"website":"http://www.uc.edu/ucit/services/app-lab.html"</v>
      </c>
      <c r="AV189" s="10" t="str">
        <f t="shared" si="90"/>
        <v/>
      </c>
      <c r="AW189" s="6" t="str">
        <f t="shared" si="91"/>
        <v>{"name":"App Lab on Mainstreet (UCIT)","phone":"513-558-2098","location":{"ML":"658"},"website":"http://www.uc.edu/ucit/services/app-lab.html"}</v>
      </c>
      <c r="AX189" t="str">
        <f t="shared" si="92"/>
        <v>db.directory.insert({"name":"App Lab on Mainstreet (UCIT)","phone":"513-558-2098","location":{"ML":"658"},"website":"http://www.uc.edu/ucit/services/app-lab.html"})</v>
      </c>
      <c r="AY189">
        <f t="shared" si="95"/>
        <v>186</v>
      </c>
      <c r="AZ189" t="str">
        <f t="shared" si="93"/>
        <v>186 - App Lab on Mainstreet (UCIT)</v>
      </c>
      <c r="BA189" t="str">
        <f t="shared" si="74"/>
        <v>{"name":"App Lab on Mainstreet (UCIT)","phone":"513-558-2098","location":{"ML":"658"},"website":"http://www.uc.edu/ucit/services/app-lab.html"},</v>
      </c>
    </row>
    <row r="190" spans="1:53" x14ac:dyDescent="0.25">
      <c r="A190" t="s">
        <v>878</v>
      </c>
      <c r="B190" t="s">
        <v>879</v>
      </c>
      <c r="C190" t="s">
        <v>880</v>
      </c>
      <c r="D190">
        <v>658</v>
      </c>
      <c r="E190" t="s">
        <v>99</v>
      </c>
      <c r="F190" t="s">
        <v>68</v>
      </c>
      <c r="H190" t="s">
        <v>100</v>
      </c>
      <c r="K190" t="s">
        <v>5264</v>
      </c>
      <c r="M190">
        <f t="shared" si="97"/>
        <v>0</v>
      </c>
      <c r="N190" t="str">
        <f t="shared" si="75"/>
        <v>Data Warehouse (UCIT)</v>
      </c>
      <c r="P190" t="s">
        <v>5264</v>
      </c>
      <c r="Q190" t="str">
        <f t="shared" si="76"/>
        <v>513-556-9379</v>
      </c>
      <c r="S190" s="3">
        <f t="shared" si="67"/>
        <v>658</v>
      </c>
      <c r="T190" t="b">
        <f t="shared" si="77"/>
        <v>1</v>
      </c>
      <c r="V190" s="3" t="str">
        <f t="shared" si="78"/>
        <v>4thFl</v>
      </c>
      <c r="W190" t="b">
        <f t="shared" si="68"/>
        <v>1</v>
      </c>
      <c r="Y190" t="str">
        <f t="shared" si="79"/>
        <v>UNIVHALL</v>
      </c>
      <c r="Z190" t="b">
        <f t="shared" si="69"/>
        <v>1</v>
      </c>
      <c r="AB190" t="b">
        <f t="shared" si="80"/>
        <v>1</v>
      </c>
      <c r="AD190">
        <f t="shared" si="81"/>
        <v>0</v>
      </c>
      <c r="AE190" t="b">
        <f t="shared" si="70"/>
        <v>0</v>
      </c>
      <c r="AG190" t="str">
        <f t="shared" si="82"/>
        <v>http://www.uc.edu/ucit/services/applications-websites.html</v>
      </c>
      <c r="AH190" t="b">
        <f t="shared" si="71"/>
        <v>1</v>
      </c>
      <c r="AJ190">
        <f t="shared" si="83"/>
        <v>0</v>
      </c>
      <c r="AK190" t="b">
        <f t="shared" si="72"/>
        <v>0</v>
      </c>
      <c r="AM190" s="4" t="str">
        <f t="shared" si="94"/>
        <v>"name":"Data Warehouse (UCIT)"</v>
      </c>
      <c r="AN190" s="5" t="str">
        <f t="shared" si="84"/>
        <v>,"phone":"513-556-9379"</v>
      </c>
      <c r="AO190" s="5" t="str">
        <f t="shared" si="85"/>
        <v>,"location":{</v>
      </c>
      <c r="AP190" s="5" t="str">
        <f t="shared" si="86"/>
        <v>"ML":"658"</v>
      </c>
      <c r="AQ190" s="5" t="str">
        <f t="shared" si="73"/>
        <v>,"RM":"4thFl"</v>
      </c>
      <c r="AR190" s="5" t="str">
        <f t="shared" si="87"/>
        <v>,"building":"UNIVHALL"</v>
      </c>
      <c r="AS190" s="5" t="str">
        <f t="shared" si="96"/>
        <v>}</v>
      </c>
      <c r="AT190" s="5" t="str">
        <f t="shared" si="88"/>
        <v/>
      </c>
      <c r="AU190" s="5" t="str">
        <f t="shared" si="89"/>
        <v>,"website":"http://www.uc.edu/ucit/services/applications-websites.html"</v>
      </c>
      <c r="AV190" s="10" t="str">
        <f t="shared" si="90"/>
        <v/>
      </c>
      <c r="AW190" s="6" t="str">
        <f t="shared" si="91"/>
        <v>{"name":"Data Warehouse (UCIT)","phone":"513-556-9379","location":{"ML":"658","RM":"4thFl","building":"UNIVHALL"},"website":"http://www.uc.edu/ucit/services/applications-websites.html"}</v>
      </c>
      <c r="AX190" t="str">
        <f t="shared" si="92"/>
        <v>db.directory.insert({"name":"Data Warehouse (UCIT)","phone":"513-556-9379","location":{"ML":"658","RM":"4thFl","building":"UNIVHALL"},"website":"http://www.uc.edu/ucit/services/applications-websites.html"})</v>
      </c>
      <c r="AY190">
        <f t="shared" si="95"/>
        <v>187</v>
      </c>
      <c r="AZ190" t="str">
        <f t="shared" si="93"/>
        <v>187 - Data Warehouse (UCIT)</v>
      </c>
      <c r="BA190" t="str">
        <f t="shared" si="74"/>
        <v>{"name":"Data Warehouse (UCIT)","phone":"513-556-9379","location":{"ML":"658","RM":"4thFl","building":"UNIVHALL"},"website":"http://www.uc.edu/ucit/services/applications-websites.html"},</v>
      </c>
    </row>
    <row r="191" spans="1:53" x14ac:dyDescent="0.25">
      <c r="A191" t="s">
        <v>881</v>
      </c>
      <c r="B191" t="s">
        <v>882</v>
      </c>
      <c r="C191" t="s">
        <v>493</v>
      </c>
      <c r="H191" t="s">
        <v>883</v>
      </c>
      <c r="I191" t="s">
        <v>884</v>
      </c>
      <c r="K191" t="s">
        <v>5264</v>
      </c>
      <c r="M191">
        <f t="shared" si="97"/>
        <v>0</v>
      </c>
      <c r="N191" t="str">
        <f t="shared" si="75"/>
        <v>Blackboard (UCIT)</v>
      </c>
      <c r="P191" t="s">
        <v>5264</v>
      </c>
      <c r="Q191" t="str">
        <f t="shared" si="76"/>
        <v>513-556-4357</v>
      </c>
      <c r="S191" s="3">
        <f t="shared" si="67"/>
        <v>0</v>
      </c>
      <c r="T191" t="b">
        <f t="shared" si="77"/>
        <v>0</v>
      </c>
      <c r="V191" s="3">
        <f t="shared" si="78"/>
        <v>0</v>
      </c>
      <c r="W191" t="b">
        <f t="shared" si="68"/>
        <v>0</v>
      </c>
      <c r="Y191">
        <f t="shared" si="79"/>
        <v>0</v>
      </c>
      <c r="Z191" t="b">
        <f t="shared" si="69"/>
        <v>0</v>
      </c>
      <c r="AB191" t="b">
        <f t="shared" si="80"/>
        <v>0</v>
      </c>
      <c r="AD191">
        <f t="shared" si="81"/>
        <v>0</v>
      </c>
      <c r="AE191" t="b">
        <f t="shared" si="70"/>
        <v>0</v>
      </c>
      <c r="AG191" t="str">
        <f t="shared" si="82"/>
        <v>https://canopy.uc.edu/webapps/portal/frameset.jsp</v>
      </c>
      <c r="AH191" t="b">
        <f t="shared" si="71"/>
        <v>1</v>
      </c>
      <c r="AJ191" t="str">
        <f t="shared" si="83"/>
        <v>helpdesk@uc.edu</v>
      </c>
      <c r="AK191" t="b">
        <f t="shared" si="72"/>
        <v>1</v>
      </c>
      <c r="AM191" s="4" t="str">
        <f t="shared" si="94"/>
        <v>"name":"Blackboard (UCIT)"</v>
      </c>
      <c r="AN191" s="5" t="str">
        <f t="shared" si="84"/>
        <v>,"phone":"513-556-4357"</v>
      </c>
      <c r="AO191" s="5" t="str">
        <f t="shared" si="85"/>
        <v/>
      </c>
      <c r="AP191" s="5" t="str">
        <f t="shared" si="86"/>
        <v/>
      </c>
      <c r="AQ191" s="5" t="str">
        <f t="shared" si="73"/>
        <v>"RM":"0"</v>
      </c>
      <c r="AR191" s="5" t="str">
        <f t="shared" si="87"/>
        <v/>
      </c>
      <c r="AS191" s="5" t="str">
        <f t="shared" si="96"/>
        <v/>
      </c>
      <c r="AT191" s="5" t="str">
        <f t="shared" si="88"/>
        <v/>
      </c>
      <c r="AU191" s="5" t="str">
        <f t="shared" si="89"/>
        <v>,"website":"https://canopy.uc.edu/webapps/portal/frameset.jsp"</v>
      </c>
      <c r="AV191" s="10" t="str">
        <f t="shared" si="90"/>
        <v>,"email":"helpdesk@uc.edu"</v>
      </c>
      <c r="AW191" s="6" t="str">
        <f t="shared" si="91"/>
        <v>{"name":"Blackboard (UCIT)","phone":"513-556-4357""RM":"0","website":"https://canopy.uc.edu/webapps/portal/frameset.jsp","email":"helpdesk@uc.edu"}</v>
      </c>
      <c r="AX191" t="str">
        <f t="shared" si="92"/>
        <v>db.directory.insert({"name":"Blackboard (UCIT)","phone":"513-556-4357""RM":"0","website":"https://canopy.uc.edu/webapps/portal/frameset.jsp","email":"helpdesk@uc.edu"})</v>
      </c>
      <c r="AY191">
        <f t="shared" si="95"/>
        <v>188</v>
      </c>
      <c r="AZ191" t="str">
        <f t="shared" si="93"/>
        <v>188 - Blackboard (UCIT)</v>
      </c>
      <c r="BA191" t="str">
        <f t="shared" si="74"/>
        <v>{"name":"Blackboard (UCIT)","phone":"513-556-4357""RM":"0","website":"https://canopy.uc.edu/webapps/portal/frameset.jsp","email":"helpdesk@uc.edu"},</v>
      </c>
    </row>
    <row r="192" spans="1:53" x14ac:dyDescent="0.25">
      <c r="A192" t="s">
        <v>885</v>
      </c>
      <c r="B192" t="s">
        <v>886</v>
      </c>
      <c r="C192" t="s">
        <v>887</v>
      </c>
      <c r="D192">
        <v>658</v>
      </c>
      <c r="E192" t="s">
        <v>99</v>
      </c>
      <c r="F192" t="s">
        <v>68</v>
      </c>
      <c r="K192" t="s">
        <v>5264</v>
      </c>
      <c r="M192">
        <f t="shared" si="97"/>
        <v>0</v>
      </c>
      <c r="N192" t="str">
        <f t="shared" si="75"/>
        <v>Business Applications (UCIT)</v>
      </c>
      <c r="P192" t="s">
        <v>5264</v>
      </c>
      <c r="Q192" t="str">
        <f t="shared" si="76"/>
        <v>513-558-9869</v>
      </c>
      <c r="S192" s="3">
        <f t="shared" si="67"/>
        <v>658</v>
      </c>
      <c r="T192" t="b">
        <f t="shared" si="77"/>
        <v>1</v>
      </c>
      <c r="V192" s="3" t="str">
        <f t="shared" si="78"/>
        <v>4thFl</v>
      </c>
      <c r="W192" t="b">
        <f t="shared" si="68"/>
        <v>1</v>
      </c>
      <c r="Y192" t="str">
        <f t="shared" si="79"/>
        <v>UNIVHALL</v>
      </c>
      <c r="Z192" t="b">
        <f t="shared" si="69"/>
        <v>1</v>
      </c>
      <c r="AB192" t="b">
        <f t="shared" si="80"/>
        <v>1</v>
      </c>
      <c r="AD192">
        <f t="shared" si="81"/>
        <v>0</v>
      </c>
      <c r="AE192" t="b">
        <f t="shared" si="70"/>
        <v>0</v>
      </c>
      <c r="AG192">
        <f t="shared" si="82"/>
        <v>0</v>
      </c>
      <c r="AH192" t="b">
        <f t="shared" si="71"/>
        <v>0</v>
      </c>
      <c r="AJ192">
        <f t="shared" si="83"/>
        <v>0</v>
      </c>
      <c r="AK192" t="b">
        <f t="shared" si="72"/>
        <v>0</v>
      </c>
      <c r="AM192" s="4" t="str">
        <f t="shared" si="94"/>
        <v>"name":"Business Applications (UCIT)"</v>
      </c>
      <c r="AN192" s="5" t="str">
        <f t="shared" si="84"/>
        <v>,"phone":"513-558-9869"</v>
      </c>
      <c r="AO192" s="5" t="str">
        <f t="shared" si="85"/>
        <v>,"location":{</v>
      </c>
      <c r="AP192" s="5" t="str">
        <f t="shared" si="86"/>
        <v>"ML":"658"</v>
      </c>
      <c r="AQ192" s="5" t="str">
        <f t="shared" si="73"/>
        <v>,"RM":"4thFl"</v>
      </c>
      <c r="AR192" s="5" t="str">
        <f t="shared" si="87"/>
        <v>,"building":"UNIVHALL"</v>
      </c>
      <c r="AS192" s="5" t="str">
        <f t="shared" si="96"/>
        <v>}</v>
      </c>
      <c r="AT192" s="5" t="str">
        <f t="shared" si="88"/>
        <v/>
      </c>
      <c r="AU192" s="5" t="str">
        <f t="shared" si="89"/>
        <v/>
      </c>
      <c r="AV192" s="10" t="str">
        <f t="shared" si="90"/>
        <v/>
      </c>
      <c r="AW192" s="6" t="str">
        <f t="shared" si="91"/>
        <v>{"name":"Business Applications (UCIT)","phone":"513-558-9869","location":{"ML":"658","RM":"4thFl","building":"UNIVHALL"}}</v>
      </c>
      <c r="AX192" t="str">
        <f t="shared" si="92"/>
        <v>db.directory.insert({"name":"Business Applications (UCIT)","phone":"513-558-9869","location":{"ML":"658","RM":"4thFl","building":"UNIVHALL"}})</v>
      </c>
      <c r="AY192">
        <f t="shared" si="95"/>
        <v>189</v>
      </c>
      <c r="AZ192" t="str">
        <f t="shared" si="93"/>
        <v>189 - Business Applications (UCIT)</v>
      </c>
      <c r="BA192" t="str">
        <f t="shared" si="74"/>
        <v>{"name":"Business Applications (UCIT)","phone":"513-558-9869","location":{"ML":"658","RM":"4thFl","building":"UNIVHALL"}},</v>
      </c>
    </row>
    <row r="193" spans="1:53" x14ac:dyDescent="0.25">
      <c r="A193" t="s">
        <v>888</v>
      </c>
      <c r="B193" t="s">
        <v>889</v>
      </c>
      <c r="C193" t="s">
        <v>493</v>
      </c>
      <c r="D193">
        <v>658</v>
      </c>
      <c r="E193" t="s">
        <v>99</v>
      </c>
      <c r="F193" t="s">
        <v>68</v>
      </c>
      <c r="H193" t="s">
        <v>890</v>
      </c>
      <c r="I193" t="s">
        <v>884</v>
      </c>
      <c r="K193" t="s">
        <v>5264</v>
      </c>
      <c r="M193">
        <f t="shared" si="97"/>
        <v>0</v>
      </c>
      <c r="N193" t="str">
        <f t="shared" si="75"/>
        <v>Canopy (UCIT)</v>
      </c>
      <c r="P193" t="s">
        <v>5264</v>
      </c>
      <c r="Q193" t="str">
        <f t="shared" si="76"/>
        <v>513-556-4357</v>
      </c>
      <c r="S193" s="3">
        <f t="shared" si="67"/>
        <v>658</v>
      </c>
      <c r="T193" t="b">
        <f t="shared" si="77"/>
        <v>1</v>
      </c>
      <c r="V193" s="3" t="str">
        <f t="shared" si="78"/>
        <v>4thFl</v>
      </c>
      <c r="W193" t="b">
        <f t="shared" si="68"/>
        <v>1</v>
      </c>
      <c r="Y193" t="str">
        <f t="shared" si="79"/>
        <v>UNIVHALL</v>
      </c>
      <c r="Z193" t="b">
        <f t="shared" si="69"/>
        <v>1</v>
      </c>
      <c r="AB193" t="b">
        <f t="shared" si="80"/>
        <v>1</v>
      </c>
      <c r="AD193">
        <f t="shared" si="81"/>
        <v>0</v>
      </c>
      <c r="AE193" t="b">
        <f t="shared" si="70"/>
        <v>0</v>
      </c>
      <c r="AG193" t="str">
        <f t="shared" si="82"/>
        <v>https://www.uc.edu/canopy.html</v>
      </c>
      <c r="AH193" t="b">
        <f t="shared" si="71"/>
        <v>1</v>
      </c>
      <c r="AJ193" t="str">
        <f t="shared" si="83"/>
        <v>helpdesk@uc.edu</v>
      </c>
      <c r="AK193" t="b">
        <f t="shared" si="72"/>
        <v>1</v>
      </c>
      <c r="AM193" s="4" t="str">
        <f t="shared" si="94"/>
        <v>"name":"Canopy (UCIT)"</v>
      </c>
      <c r="AN193" s="5" t="str">
        <f t="shared" si="84"/>
        <v>,"phone":"513-556-4357"</v>
      </c>
      <c r="AO193" s="5" t="str">
        <f t="shared" si="85"/>
        <v>,"location":{</v>
      </c>
      <c r="AP193" s="5" t="str">
        <f t="shared" si="86"/>
        <v>"ML":"658"</v>
      </c>
      <c r="AQ193" s="5" t="str">
        <f t="shared" si="73"/>
        <v>,"RM":"4thFl"</v>
      </c>
      <c r="AR193" s="5" t="str">
        <f t="shared" si="87"/>
        <v>,"building":"UNIVHALL"</v>
      </c>
      <c r="AS193" s="5" t="str">
        <f t="shared" si="96"/>
        <v>}</v>
      </c>
      <c r="AT193" s="5" t="str">
        <f t="shared" si="88"/>
        <v/>
      </c>
      <c r="AU193" s="5" t="str">
        <f t="shared" si="89"/>
        <v>,"website":"https://www.uc.edu/canopy.html"</v>
      </c>
      <c r="AV193" s="10" t="str">
        <f t="shared" si="90"/>
        <v>,"email":"helpdesk@uc.edu"</v>
      </c>
      <c r="AW193" s="6" t="str">
        <f t="shared" si="91"/>
        <v>{"name":"Canopy (UCIT)","phone":"513-556-4357","location":{"ML":"658","RM":"4thFl","building":"UNIVHALL"},"website":"https://www.uc.edu/canopy.html","email":"helpdesk@uc.edu"}</v>
      </c>
      <c r="AX193" t="str">
        <f t="shared" si="92"/>
        <v>db.directory.insert({"name":"Canopy (UCIT)","phone":"513-556-4357","location":{"ML":"658","RM":"4thFl","building":"UNIVHALL"},"website":"https://www.uc.edu/canopy.html","email":"helpdesk@uc.edu"})</v>
      </c>
      <c r="AY193">
        <f t="shared" si="95"/>
        <v>190</v>
      </c>
      <c r="AZ193" t="str">
        <f t="shared" si="93"/>
        <v>190 - Canopy (UCIT)</v>
      </c>
      <c r="BA193" t="str">
        <f t="shared" si="74"/>
        <v>{"name":"Canopy (UCIT)","phone":"513-556-4357","location":{"ML":"658","RM":"4thFl","building":"UNIVHALL"},"website":"https://www.uc.edu/canopy.html","email":"helpdesk@uc.edu"},</v>
      </c>
    </row>
    <row r="194" spans="1:53" x14ac:dyDescent="0.25">
      <c r="A194" t="s">
        <v>891</v>
      </c>
      <c r="B194" t="s">
        <v>892</v>
      </c>
      <c r="C194" t="s">
        <v>893</v>
      </c>
      <c r="D194">
        <v>658</v>
      </c>
      <c r="E194">
        <v>400</v>
      </c>
      <c r="F194" t="s">
        <v>68</v>
      </c>
      <c r="H194" t="s">
        <v>894</v>
      </c>
      <c r="I194" t="s">
        <v>895</v>
      </c>
      <c r="K194" t="s">
        <v>5264</v>
      </c>
      <c r="M194">
        <f t="shared" si="97"/>
        <v>0</v>
      </c>
      <c r="N194" t="str">
        <f t="shared" si="75"/>
        <v>Center for Simulations &amp; Virtual Environments Research (UCSIM)(UCIT)</v>
      </c>
      <c r="P194" t="s">
        <v>5264</v>
      </c>
      <c r="Q194" t="str">
        <f t="shared" si="76"/>
        <v>513-556-8562</v>
      </c>
      <c r="S194" s="3">
        <f t="shared" si="67"/>
        <v>658</v>
      </c>
      <c r="T194" t="b">
        <f t="shared" si="77"/>
        <v>1</v>
      </c>
      <c r="V194" s="3">
        <f t="shared" si="78"/>
        <v>400</v>
      </c>
      <c r="W194" t="b">
        <f t="shared" si="68"/>
        <v>1</v>
      </c>
      <c r="Y194" t="str">
        <f t="shared" si="79"/>
        <v>UNIVHALL</v>
      </c>
      <c r="Z194" t="b">
        <f t="shared" si="69"/>
        <v>1</v>
      </c>
      <c r="AB194" t="b">
        <f t="shared" si="80"/>
        <v>1</v>
      </c>
      <c r="AD194">
        <f t="shared" si="81"/>
        <v>0</v>
      </c>
      <c r="AE194" t="b">
        <f t="shared" si="70"/>
        <v>0</v>
      </c>
      <c r="AG194" t="str">
        <f t="shared" si="82"/>
        <v>http://ucsim.uc.edu/</v>
      </c>
      <c r="AH194" t="b">
        <f t="shared" si="71"/>
        <v>1</v>
      </c>
      <c r="AJ194" t="str">
        <f t="shared" si="83"/>
        <v>ucsim@uc.edu</v>
      </c>
      <c r="AK194" t="b">
        <f t="shared" si="72"/>
        <v>1</v>
      </c>
      <c r="AM194" s="4" t="str">
        <f t="shared" si="94"/>
        <v>"name":"Center for Simulations &amp; Virtual Environments Research (UCSIM)(UCIT)"</v>
      </c>
      <c r="AN194" s="5" t="str">
        <f t="shared" si="84"/>
        <v>,"phone":"513-556-8562"</v>
      </c>
      <c r="AO194" s="5" t="str">
        <f t="shared" si="85"/>
        <v>,"location":{</v>
      </c>
      <c r="AP194" s="5" t="str">
        <f t="shared" si="86"/>
        <v>"ML":"658"</v>
      </c>
      <c r="AQ194" s="5" t="str">
        <f t="shared" si="73"/>
        <v>,"RM":"400"</v>
      </c>
      <c r="AR194" s="5" t="str">
        <f t="shared" si="87"/>
        <v>,"building":"UNIVHALL"</v>
      </c>
      <c r="AS194" s="5" t="str">
        <f t="shared" si="96"/>
        <v>}</v>
      </c>
      <c r="AT194" s="5" t="str">
        <f t="shared" si="88"/>
        <v/>
      </c>
      <c r="AU194" s="5" t="str">
        <f t="shared" si="89"/>
        <v>,"website":"http://ucsim.uc.edu/"</v>
      </c>
      <c r="AV194" s="10" t="str">
        <f t="shared" si="90"/>
        <v>,"email":"ucsim@uc.edu"</v>
      </c>
      <c r="AW194" s="6" t="str">
        <f t="shared" si="91"/>
        <v>{"name":"Center for Simulations &amp; Virtual Environments Research (UCSIM)(UCIT)","phone":"513-556-8562","location":{"ML":"658","RM":"400","building":"UNIVHALL"},"website":"http://ucsim.uc.edu/","email":"ucsim@uc.edu"}</v>
      </c>
      <c r="AX194" t="str">
        <f t="shared" si="92"/>
        <v>db.directory.insert({"name":"Center for Simulations &amp; Virtual Environments Research (UCSIM)(UCIT)","phone":"513-556-8562","location":{"ML":"658","RM":"400","building":"UNIVHALL"},"website":"http://ucsim.uc.edu/","email":"ucsim@uc.edu"})</v>
      </c>
      <c r="AY194">
        <f t="shared" si="95"/>
        <v>191</v>
      </c>
      <c r="AZ194" t="str">
        <f t="shared" si="93"/>
        <v>191 - Center for Simulations &amp; Virtual Environments Research (UCSIM)(UCIT)</v>
      </c>
      <c r="BA194" t="str">
        <f t="shared" si="74"/>
        <v>{"name":"Center for Simulations &amp; Virtual Environments Research (UCSIM)(UCIT)","phone":"513-556-8562","location":{"ML":"658","RM":"400","building":"UNIVHALL"},"website":"http://ucsim.uc.edu/","email":"ucsim@uc.edu"},</v>
      </c>
    </row>
    <row r="195" spans="1:53" x14ac:dyDescent="0.25">
      <c r="A195" t="s">
        <v>896</v>
      </c>
      <c r="B195" t="s">
        <v>865</v>
      </c>
      <c r="C195" t="s">
        <v>897</v>
      </c>
      <c r="D195" t="s">
        <v>898</v>
      </c>
      <c r="E195">
        <v>88</v>
      </c>
      <c r="F195">
        <v>31</v>
      </c>
      <c r="G195" t="s">
        <v>899</v>
      </c>
      <c r="I195" t="s">
        <v>869</v>
      </c>
      <c r="K195" t="s">
        <v>5264</v>
      </c>
      <c r="L195" t="b">
        <v>1</v>
      </c>
      <c r="M195">
        <f t="shared" si="97"/>
        <v>1</v>
      </c>
      <c r="N195" t="str">
        <f t="shared" si="75"/>
        <v>Computer Lab  31 MCMICKEN (UCIT)</v>
      </c>
      <c r="O195" t="str">
        <f t="shared" si="98"/>
        <v>Computer Lab  31 MCMICKEN (UCIT)</v>
      </c>
      <c r="P195" t="s">
        <v>5264</v>
      </c>
      <c r="Q195" t="str">
        <f t="shared" si="76"/>
        <v>513-556-3891</v>
      </c>
      <c r="S195" s="3">
        <f t="shared" ref="S195:S258" si="99">IF(L195,E195,D195)</f>
        <v>88</v>
      </c>
      <c r="T195" t="b">
        <f t="shared" si="77"/>
        <v>1</v>
      </c>
      <c r="V195" s="3">
        <f t="shared" si="78"/>
        <v>31</v>
      </c>
      <c r="W195" t="b">
        <f t="shared" si="68"/>
        <v>1</v>
      </c>
      <c r="Y195" t="str">
        <f t="shared" si="79"/>
        <v>MCMICKEN</v>
      </c>
      <c r="Z195" t="b">
        <f t="shared" si="69"/>
        <v>1</v>
      </c>
      <c r="AB195" t="b">
        <f t="shared" si="80"/>
        <v>1</v>
      </c>
      <c r="AD195">
        <f t="shared" si="81"/>
        <v>0</v>
      </c>
      <c r="AE195" t="b">
        <f t="shared" si="70"/>
        <v>0</v>
      </c>
      <c r="AG195" t="str">
        <f t="shared" si="82"/>
        <v>http://labs.uc.edu/labHours.php</v>
      </c>
      <c r="AH195" t="b">
        <f t="shared" si="71"/>
        <v>1</v>
      </c>
      <c r="AJ195">
        <f t="shared" si="83"/>
        <v>0</v>
      </c>
      <c r="AK195" t="b">
        <f t="shared" si="72"/>
        <v>0</v>
      </c>
      <c r="AM195" s="4" t="str">
        <f t="shared" si="94"/>
        <v>"name":"Computer Lab 31 MCMICKEN (UCIT)"</v>
      </c>
      <c r="AN195" s="5" t="str">
        <f t="shared" si="84"/>
        <v>,"phone":"513-556-3891"</v>
      </c>
      <c r="AO195" s="5" t="str">
        <f t="shared" si="85"/>
        <v>,"location":{</v>
      </c>
      <c r="AP195" s="5" t="str">
        <f t="shared" si="86"/>
        <v>"ML":"88"</v>
      </c>
      <c r="AQ195" s="5" t="str">
        <f t="shared" si="73"/>
        <v>,"RM":"31"</v>
      </c>
      <c r="AR195" s="5" t="str">
        <f t="shared" si="87"/>
        <v>,"building":"MCMICKEN"</v>
      </c>
      <c r="AS195" s="5" t="str">
        <f t="shared" si="96"/>
        <v>}</v>
      </c>
      <c r="AT195" s="5" t="str">
        <f t="shared" si="88"/>
        <v/>
      </c>
      <c r="AU195" s="5" t="str">
        <f t="shared" si="89"/>
        <v>,"website":"http://labs.uc.edu/labHours.php"</v>
      </c>
      <c r="AV195" s="10" t="str">
        <f t="shared" si="90"/>
        <v/>
      </c>
      <c r="AW195" s="6" t="str">
        <f t="shared" si="91"/>
        <v>{"name":"Computer Lab 31 MCMICKEN (UCIT)","phone":"513-556-3891","location":{"ML":"88","RM":"31","building":"MCMICKEN"},"website":"http://labs.uc.edu/labHours.php"}</v>
      </c>
      <c r="AX195" t="str">
        <f t="shared" si="92"/>
        <v>db.directory.insert({"name":"Computer Lab 31 MCMICKEN (UCIT)","phone":"513-556-3891","location":{"ML":"88","RM":"31","building":"MCMICKEN"},"website":"http://labs.uc.edu/labHours.php"})</v>
      </c>
      <c r="AY195">
        <f t="shared" si="95"/>
        <v>192</v>
      </c>
      <c r="AZ195" t="str">
        <f t="shared" si="93"/>
        <v>192 - Computer Lab  31 MCMICKEN (UCIT)</v>
      </c>
      <c r="BA195" t="str">
        <f t="shared" si="74"/>
        <v>{"name":"Computer Lab 31 MCMICKEN (UCIT)","phone":"513-556-3891","location":{"ML":"88","RM":"31","building":"MCMICKEN"},"website":"http://labs.uc.edu/labHours.php"},</v>
      </c>
    </row>
    <row r="196" spans="1:53" x14ac:dyDescent="0.25">
      <c r="A196" t="s">
        <v>900</v>
      </c>
      <c r="B196" t="s">
        <v>901</v>
      </c>
      <c r="C196" t="s">
        <v>5271</v>
      </c>
      <c r="D196" t="s">
        <v>902</v>
      </c>
      <c r="E196">
        <v>147</v>
      </c>
      <c r="F196" t="s">
        <v>903</v>
      </c>
      <c r="G196" t="s">
        <v>140</v>
      </c>
      <c r="K196" t="s">
        <v>5264</v>
      </c>
      <c r="L196" t="b">
        <v>1</v>
      </c>
      <c r="M196">
        <f t="shared" si="97"/>
        <v>1</v>
      </c>
      <c r="N196" t="str">
        <f t="shared" si="75"/>
        <v>Production Requests  Computer Oper Scheduling (UCIT)</v>
      </c>
      <c r="O196" t="str">
        <f t="shared" si="98"/>
        <v>Production Requests  Computer Oper Scheduling (UCIT)</v>
      </c>
      <c r="P196" t="s">
        <v>5264</v>
      </c>
      <c r="Q196" t="str">
        <f>IF(L196,D196,C196)</f>
        <v>513-556-0037</v>
      </c>
      <c r="S196" s="3">
        <f t="shared" si="99"/>
        <v>147</v>
      </c>
      <c r="T196" t="b">
        <f t="shared" si="77"/>
        <v>1</v>
      </c>
      <c r="V196" s="3" t="str">
        <f t="shared" si="78"/>
        <v>G-95</v>
      </c>
      <c r="W196" t="b">
        <f t="shared" ref="W196:W259" si="100">IF(V196=0,FALSE,TRUE)</f>
        <v>1</v>
      </c>
      <c r="Y196" t="str">
        <f t="shared" si="79"/>
        <v>MSB</v>
      </c>
      <c r="Z196" t="b">
        <f t="shared" ref="Z196:Z259" si="101">IF(Y196=0,FALSE,TRUE)</f>
        <v>1</v>
      </c>
      <c r="AB196" t="b">
        <f t="shared" si="80"/>
        <v>1</v>
      </c>
      <c r="AD196">
        <f t="shared" si="81"/>
        <v>0</v>
      </c>
      <c r="AE196" t="b">
        <f t="shared" ref="AE196:AE259" si="102">IF(AD196=0,FALSE,TRUE)</f>
        <v>0</v>
      </c>
      <c r="AG196">
        <f t="shared" si="82"/>
        <v>0</v>
      </c>
      <c r="AH196" t="b">
        <f t="shared" ref="AH196:AH259" si="103">IF(AG196=0,FALSE,TRUE)</f>
        <v>0</v>
      </c>
      <c r="AJ196">
        <f t="shared" si="83"/>
        <v>0</v>
      </c>
      <c r="AK196" t="b">
        <f t="shared" ref="AK196:AK259" si="104">IF(AJ196=0,FALSE,TRUE)</f>
        <v>0</v>
      </c>
      <c r="AM196" s="4" t="str">
        <f t="shared" si="94"/>
        <v>"name":"Production Requests Computer Oper Scheduling (UCIT)"</v>
      </c>
      <c r="AN196" s="5" t="str">
        <f t="shared" si="84"/>
        <v>,"phone":"513-556-0037"</v>
      </c>
      <c r="AO196" s="5" t="str">
        <f t="shared" si="85"/>
        <v>,"location":{</v>
      </c>
      <c r="AP196" s="5" t="str">
        <f t="shared" si="86"/>
        <v>"ML":"147"</v>
      </c>
      <c r="AQ196" s="5" t="str">
        <f t="shared" ref="AQ196:AQ259" si="105">IF(AND(W196=TRUE,T196=TRUE),CONCATENATE(",""RM"":""",TRIM(V196),""""),IF(AND(W196=FALSE, T196=FALSE),CONCATENATE("""RM"":""",TRIM(V196),""""),""))</f>
        <v>,"RM":"G-95"</v>
      </c>
      <c r="AR196" s="5" t="str">
        <f t="shared" si="87"/>
        <v>,"building":"MSB"</v>
      </c>
      <c r="AS196" s="5" t="str">
        <f t="shared" si="96"/>
        <v>}</v>
      </c>
      <c r="AT196" s="5" t="str">
        <f t="shared" si="88"/>
        <v/>
      </c>
      <c r="AU196" s="5" t="str">
        <f t="shared" si="89"/>
        <v/>
      </c>
      <c r="AV196" s="10" t="str">
        <f t="shared" si="90"/>
        <v/>
      </c>
      <c r="AW196" s="6" t="str">
        <f t="shared" si="91"/>
        <v>{"name":"Production Requests Computer Oper Scheduling (UCIT)","phone":"513-556-0037","location":{"ML":"147","RM":"G-95","building":"MSB"}}</v>
      </c>
      <c r="AX196" t="str">
        <f t="shared" si="92"/>
        <v>db.directory.insert({"name":"Production Requests Computer Oper Scheduling (UCIT)","phone":"513-556-0037","location":{"ML":"147","RM":"G-95","building":"MSB"}})</v>
      </c>
      <c r="AY196">
        <f t="shared" si="95"/>
        <v>193</v>
      </c>
      <c r="AZ196" t="str">
        <f t="shared" si="93"/>
        <v>193 - Production Requests  Computer Oper Scheduling (UCIT)</v>
      </c>
      <c r="BA196" t="str">
        <f t="shared" ref="BA196:BA259" si="106">CONCATENATE(AW196,",")</f>
        <v>{"name":"Production Requests Computer Oper Scheduling (UCIT)","phone":"513-556-0037","location":{"ML":"147","RM":"G-95","building":"MSB"}},</v>
      </c>
    </row>
    <row r="197" spans="1:53" x14ac:dyDescent="0.25">
      <c r="A197" t="s">
        <v>904</v>
      </c>
      <c r="B197" t="s">
        <v>905</v>
      </c>
      <c r="C197" t="s">
        <v>493</v>
      </c>
      <c r="D197">
        <v>26</v>
      </c>
      <c r="E197" t="s">
        <v>402</v>
      </c>
      <c r="F197" t="s">
        <v>68</v>
      </c>
      <c r="G197" t="s">
        <v>404</v>
      </c>
      <c r="H197" t="s">
        <v>884</v>
      </c>
      <c r="K197" t="s">
        <v>5264</v>
      </c>
      <c r="M197">
        <f t="shared" si="97"/>
        <v>0</v>
      </c>
      <c r="N197" t="str">
        <f t="shared" ref="N197:N201" si="107">IF(L197,O197,B197)</f>
        <v>Phone Services (UCIT)</v>
      </c>
      <c r="P197" t="s">
        <v>5264</v>
      </c>
      <c r="Q197" t="str">
        <f t="shared" ref="Q197:Q201" si="108">IF(L197,D197,C197)</f>
        <v>513-556-4357</v>
      </c>
      <c r="S197" s="3">
        <f t="shared" si="99"/>
        <v>26</v>
      </c>
      <c r="T197" t="b">
        <f t="shared" ref="T197:T260" si="109">IF(S197=0,FALSE,TRUE)</f>
        <v>1</v>
      </c>
      <c r="V197" s="3" t="str">
        <f t="shared" ref="V197:V260" si="110">IF(L197,F197,E197)</f>
        <v>1stFl</v>
      </c>
      <c r="W197" t="b">
        <f t="shared" si="100"/>
        <v>1</v>
      </c>
      <c r="Y197" t="str">
        <f t="shared" ref="Y197:Y260" si="111">IF(L197,G197,F197)</f>
        <v>UNIVHALL</v>
      </c>
      <c r="Z197" t="b">
        <f t="shared" si="101"/>
        <v>1</v>
      </c>
      <c r="AB197" t="b">
        <f t="shared" ref="AB197:AB260" si="112">IF(AND(AND(T197=FALSE,W197=FALSE),Z197=FALSE),FALSE,TRUE)</f>
        <v>1</v>
      </c>
      <c r="AD197" t="str">
        <f t="shared" ref="AD197:AD260" si="113">IF(L197,H197,G197)</f>
        <v>513-556-2010</v>
      </c>
      <c r="AE197" t="b">
        <f t="shared" si="102"/>
        <v>1</v>
      </c>
      <c r="AG197" t="str">
        <f t="shared" ref="AG197:AG260" si="114">IF(L197,I197,H197)</f>
        <v>helpdesk@uc.edu</v>
      </c>
      <c r="AH197" t="b">
        <f t="shared" si="103"/>
        <v>1</v>
      </c>
      <c r="AJ197">
        <f t="shared" ref="AJ197:AJ260" si="115">IF(L197,J197,I197)</f>
        <v>0</v>
      </c>
      <c r="AK197" t="b">
        <f t="shared" si="104"/>
        <v>0</v>
      </c>
      <c r="AM197" s="4" t="str">
        <f t="shared" si="94"/>
        <v>"name":"Phone Services (UCIT)"</v>
      </c>
      <c r="AN197" s="5" t="str">
        <f t="shared" ref="AN197:AN260" si="116">CONCATENATE(",""phone"":""",TRIM(Q197),"""")</f>
        <v>,"phone":"513-556-4357"</v>
      </c>
      <c r="AO197" s="5" t="str">
        <f t="shared" ref="AO197:AO260" si="117">IF(AB197,",""location"":{","")</f>
        <v>,"location":{</v>
      </c>
      <c r="AP197" s="5" t="str">
        <f t="shared" ref="AP197:AP260" si="118">IF(T197,CONCATENATE("""ML"":""",TRIM(S197),""""),"")</f>
        <v>"ML":"26"</v>
      </c>
      <c r="AQ197" s="5" t="str">
        <f t="shared" si="105"/>
        <v>,"RM":"1stFl"</v>
      </c>
      <c r="AR197" s="5" t="str">
        <f t="shared" ref="AR197:AR260" si="119">IF(Z197,CONCATENATE(",""building"":""",TRIM(Y197),""""),"")</f>
        <v>,"building":"UNIVHALL"</v>
      </c>
      <c r="AS197" s="5" t="str">
        <f t="shared" si="96"/>
        <v>}</v>
      </c>
      <c r="AT197" s="5" t="str">
        <f t="shared" ref="AT197:AT260" si="120">IF(AE197,CONCATENATE(",""fax"":""",TRIM(AD197),""""),"")</f>
        <v>,"fax":"513-556-2010"</v>
      </c>
      <c r="AU197" s="5" t="str">
        <f t="shared" ref="AU197:AU260" si="121">IF(AH197,CONCATENATE(",""website"":""",TRIM(AG197),""""),"")</f>
        <v>,"website":"helpdesk@uc.edu"</v>
      </c>
      <c r="AV197" s="10" t="str">
        <f t="shared" ref="AV197:AV260" si="122">IF(AK197,CONCATENATE(",""email"":""",TRIM(AJ197),""""),"")</f>
        <v/>
      </c>
      <c r="AW197" s="6" t="str">
        <f t="shared" ref="AW197:AW260" si="123">CONCATENATE("{",AM197,AN197,AO197,AP197,AQ197,AR197,AS197,AT197,AU197,AV197,"}")</f>
        <v>{"name":"Phone Services (UCIT)","phone":"513-556-4357","location":{"ML":"26","RM":"1stFl","building":"UNIVHALL"},"fax":"513-556-2010","website":"helpdesk@uc.edu"}</v>
      </c>
      <c r="AX197" t="str">
        <f t="shared" ref="AX197:AX260" si="124">CONCATENATE("db.directory.insert(",AW197,")")</f>
        <v>db.directory.insert({"name":"Phone Services (UCIT)","phone":"513-556-4357","location":{"ML":"26","RM":"1stFl","building":"UNIVHALL"},"fax":"513-556-2010","website":"helpdesk@uc.edu"})</v>
      </c>
      <c r="AY197">
        <f t="shared" si="95"/>
        <v>194</v>
      </c>
      <c r="AZ197" t="str">
        <f t="shared" ref="AZ197:AZ260" si="125">CONCATENATE(AY197," - ",N197)</f>
        <v>194 - Phone Services (UCIT)</v>
      </c>
      <c r="BA197" t="str">
        <f t="shared" si="106"/>
        <v>{"name":"Phone Services (UCIT)","phone":"513-556-4357","location":{"ML":"26","RM":"1stFl","building":"UNIVHALL"},"fax":"513-556-2010","website":"helpdesk@uc.edu"},</v>
      </c>
    </row>
    <row r="198" spans="1:53" x14ac:dyDescent="0.25">
      <c r="A198" t="s">
        <v>906</v>
      </c>
      <c r="B198" t="s">
        <v>907</v>
      </c>
      <c r="C198" t="s">
        <v>908</v>
      </c>
      <c r="D198">
        <v>388</v>
      </c>
      <c r="E198">
        <v>410</v>
      </c>
      <c r="F198" t="s">
        <v>403</v>
      </c>
      <c r="H198" t="s">
        <v>909</v>
      </c>
      <c r="I198" t="s">
        <v>910</v>
      </c>
      <c r="K198" t="s">
        <v>5264</v>
      </c>
      <c r="M198">
        <f t="shared" si="97"/>
        <v>0</v>
      </c>
      <c r="N198" t="str">
        <f t="shared" si="107"/>
        <v>Course Evaluations (UCIT)</v>
      </c>
      <c r="P198" t="s">
        <v>5264</v>
      </c>
      <c r="Q198" t="str">
        <f t="shared" si="108"/>
        <v>513-556-1602</v>
      </c>
      <c r="S198" s="3">
        <f t="shared" si="99"/>
        <v>388</v>
      </c>
      <c r="T198" t="b">
        <f t="shared" si="109"/>
        <v>1</v>
      </c>
      <c r="V198" s="3">
        <f t="shared" si="110"/>
        <v>410</v>
      </c>
      <c r="W198" t="b">
        <f t="shared" si="100"/>
        <v>1</v>
      </c>
      <c r="Y198" t="str">
        <f t="shared" si="111"/>
        <v>ZIMMER</v>
      </c>
      <c r="Z198" t="b">
        <f t="shared" si="101"/>
        <v>1</v>
      </c>
      <c r="AB198" t="b">
        <f t="shared" si="112"/>
        <v>1</v>
      </c>
      <c r="AD198">
        <f t="shared" si="113"/>
        <v>0</v>
      </c>
      <c r="AE198" t="b">
        <f t="shared" si="102"/>
        <v>0</v>
      </c>
      <c r="AG198" t="str">
        <f t="shared" si="114"/>
        <v>http://www.uc.edu/ucit/faculty-staff/course-evaluations.html</v>
      </c>
      <c r="AH198" t="b">
        <f t="shared" si="103"/>
        <v>1</v>
      </c>
      <c r="AJ198" t="str">
        <f t="shared" si="115"/>
        <v>blackboard@uc.edu</v>
      </c>
      <c r="AK198" t="b">
        <f t="shared" si="104"/>
        <v>1</v>
      </c>
      <c r="AM198" s="4" t="str">
        <f t="shared" ref="AM198:AM261" si="126">CONCATENATE("""name"":""",TRIM(N198),"""")</f>
        <v>"name":"Course Evaluations (UCIT)"</v>
      </c>
      <c r="AN198" s="5" t="str">
        <f t="shared" si="116"/>
        <v>,"phone":"513-556-1602"</v>
      </c>
      <c r="AO198" s="5" t="str">
        <f t="shared" si="117"/>
        <v>,"location":{</v>
      </c>
      <c r="AP198" s="5" t="str">
        <f t="shared" si="118"/>
        <v>"ML":"388"</v>
      </c>
      <c r="AQ198" s="5" t="str">
        <f t="shared" si="105"/>
        <v>,"RM":"410"</v>
      </c>
      <c r="AR198" s="5" t="str">
        <f t="shared" si="119"/>
        <v>,"building":"ZIMMER"</v>
      </c>
      <c r="AS198" s="5" t="str">
        <f t="shared" si="96"/>
        <v>}</v>
      </c>
      <c r="AT198" s="5" t="str">
        <f t="shared" si="120"/>
        <v/>
      </c>
      <c r="AU198" s="5" t="str">
        <f t="shared" si="121"/>
        <v>,"website":"http://www.uc.edu/ucit/faculty-staff/course-evaluations.html"</v>
      </c>
      <c r="AV198" s="10" t="str">
        <f t="shared" si="122"/>
        <v>,"email":"blackboard@uc.edu"</v>
      </c>
      <c r="AW198" s="6" t="str">
        <f t="shared" si="123"/>
        <v>{"name":"Course Evaluations (UCIT)","phone":"513-556-1602","location":{"ML":"388","RM":"410","building":"ZIMMER"},"website":"http://www.uc.edu/ucit/faculty-staff/course-evaluations.html","email":"blackboard@uc.edu"}</v>
      </c>
      <c r="AX198" t="str">
        <f t="shared" si="124"/>
        <v>db.directory.insert({"name":"Course Evaluations (UCIT)","phone":"513-556-1602","location":{"ML":"388","RM":"410","building":"ZIMMER"},"website":"http://www.uc.edu/ucit/faculty-staff/course-evaluations.html","email":"blackboard@uc.edu"})</v>
      </c>
      <c r="AY198">
        <f t="shared" ref="AY198:AY261" si="127">AY197+1</f>
        <v>195</v>
      </c>
      <c r="AZ198" t="str">
        <f t="shared" si="125"/>
        <v>195 - Course Evaluations (UCIT)</v>
      </c>
      <c r="BA198" t="str">
        <f t="shared" si="106"/>
        <v>{"name":"Course Evaluations (UCIT)","phone":"513-556-1602","location":{"ML":"388","RM":"410","building":"ZIMMER"},"website":"http://www.uc.edu/ucit/faculty-staff/course-evaluations.html","email":"blackboard@uc.edu"},</v>
      </c>
    </row>
    <row r="199" spans="1:53" x14ac:dyDescent="0.25">
      <c r="A199" t="s">
        <v>911</v>
      </c>
      <c r="B199" t="s">
        <v>912</v>
      </c>
      <c r="C199" t="s">
        <v>887</v>
      </c>
      <c r="D199">
        <v>658</v>
      </c>
      <c r="E199" t="s">
        <v>99</v>
      </c>
      <c r="F199" t="s">
        <v>68</v>
      </c>
      <c r="K199" t="s">
        <v>5264</v>
      </c>
      <c r="M199">
        <f t="shared" si="97"/>
        <v>0</v>
      </c>
      <c r="N199" t="str">
        <f t="shared" si="107"/>
        <v>Data &amp; Integration Services (UCIT)</v>
      </c>
      <c r="P199" t="s">
        <v>5264</v>
      </c>
      <c r="Q199" t="str">
        <f t="shared" si="108"/>
        <v>513-558-9869</v>
      </c>
      <c r="S199" s="3">
        <f t="shared" si="99"/>
        <v>658</v>
      </c>
      <c r="T199" t="b">
        <f t="shared" si="109"/>
        <v>1</v>
      </c>
      <c r="V199" s="3" t="str">
        <f t="shared" si="110"/>
        <v>4thFl</v>
      </c>
      <c r="W199" t="b">
        <f t="shared" si="100"/>
        <v>1</v>
      </c>
      <c r="Y199" t="str">
        <f t="shared" si="111"/>
        <v>UNIVHALL</v>
      </c>
      <c r="Z199" t="b">
        <f t="shared" si="101"/>
        <v>1</v>
      </c>
      <c r="AB199" t="b">
        <f t="shared" si="112"/>
        <v>1</v>
      </c>
      <c r="AD199">
        <f t="shared" si="113"/>
        <v>0</v>
      </c>
      <c r="AE199" t="b">
        <f t="shared" si="102"/>
        <v>0</v>
      </c>
      <c r="AG199">
        <f t="shared" si="114"/>
        <v>0</v>
      </c>
      <c r="AH199" t="b">
        <f t="shared" si="103"/>
        <v>0</v>
      </c>
      <c r="AJ199">
        <f t="shared" si="115"/>
        <v>0</v>
      </c>
      <c r="AK199" t="b">
        <f t="shared" si="104"/>
        <v>0</v>
      </c>
      <c r="AM199" s="4" t="str">
        <f t="shared" si="126"/>
        <v>"name":"Data &amp; Integration Services (UCIT)"</v>
      </c>
      <c r="AN199" s="5" t="str">
        <f t="shared" si="116"/>
        <v>,"phone":"513-558-9869"</v>
      </c>
      <c r="AO199" s="5" t="str">
        <f t="shared" si="117"/>
        <v>,"location":{</v>
      </c>
      <c r="AP199" s="5" t="str">
        <f t="shared" si="118"/>
        <v>"ML":"658"</v>
      </c>
      <c r="AQ199" s="5" t="str">
        <f t="shared" si="105"/>
        <v>,"RM":"4thFl"</v>
      </c>
      <c r="AR199" s="5" t="str">
        <f t="shared" si="119"/>
        <v>,"building":"UNIVHALL"</v>
      </c>
      <c r="AS199" s="5" t="str">
        <f t="shared" si="96"/>
        <v>}</v>
      </c>
      <c r="AT199" s="5" t="str">
        <f t="shared" si="120"/>
        <v/>
      </c>
      <c r="AU199" s="5" t="str">
        <f t="shared" si="121"/>
        <v/>
      </c>
      <c r="AV199" s="10" t="str">
        <f t="shared" si="122"/>
        <v/>
      </c>
      <c r="AW199" s="6" t="str">
        <f t="shared" si="123"/>
        <v>{"name":"Data &amp; Integration Services (UCIT)","phone":"513-558-9869","location":{"ML":"658","RM":"4thFl","building":"UNIVHALL"}}</v>
      </c>
      <c r="AX199" t="str">
        <f t="shared" si="124"/>
        <v>db.directory.insert({"name":"Data &amp; Integration Services (UCIT)","phone":"513-558-9869","location":{"ML":"658","RM":"4thFl","building":"UNIVHALL"}})</v>
      </c>
      <c r="AY199">
        <f t="shared" si="127"/>
        <v>196</v>
      </c>
      <c r="AZ199" t="str">
        <f t="shared" si="125"/>
        <v>196 - Data &amp; Integration Services (UCIT)</v>
      </c>
      <c r="BA199" t="str">
        <f t="shared" si="106"/>
        <v>{"name":"Data &amp; Integration Services (UCIT)","phone":"513-558-9869","location":{"ML":"658","RM":"4thFl","building":"UNIVHALL"}},</v>
      </c>
    </row>
    <row r="200" spans="1:53" x14ac:dyDescent="0.25">
      <c r="A200" t="s">
        <v>913</v>
      </c>
      <c r="B200" t="s">
        <v>914</v>
      </c>
      <c r="C200" t="s">
        <v>915</v>
      </c>
      <c r="D200">
        <v>149</v>
      </c>
      <c r="E200" t="s">
        <v>99</v>
      </c>
      <c r="F200" t="s">
        <v>68</v>
      </c>
      <c r="G200" t="s">
        <v>916</v>
      </c>
      <c r="H200" t="s">
        <v>917</v>
      </c>
      <c r="K200" t="s">
        <v>5264</v>
      </c>
      <c r="M200">
        <f t="shared" si="97"/>
        <v>0</v>
      </c>
      <c r="N200" t="str">
        <f t="shared" si="107"/>
        <v>Data Storage and Servers (UCIT)</v>
      </c>
      <c r="P200" t="s">
        <v>5264</v>
      </c>
      <c r="Q200" t="str">
        <f t="shared" si="108"/>
        <v>513-556-9050</v>
      </c>
      <c r="S200" s="3">
        <f t="shared" si="99"/>
        <v>149</v>
      </c>
      <c r="T200" t="b">
        <f t="shared" si="109"/>
        <v>1</v>
      </c>
      <c r="V200" s="3" t="str">
        <f t="shared" si="110"/>
        <v>4thFl</v>
      </c>
      <c r="W200" t="b">
        <f t="shared" si="100"/>
        <v>1</v>
      </c>
      <c r="Y200" t="str">
        <f t="shared" si="111"/>
        <v>UNIVHALL</v>
      </c>
      <c r="Z200" t="b">
        <f t="shared" si="101"/>
        <v>1</v>
      </c>
      <c r="AB200" t="b">
        <f t="shared" si="112"/>
        <v>1</v>
      </c>
      <c r="AD200" t="str">
        <f t="shared" si="113"/>
        <v>513-556-2199</v>
      </c>
      <c r="AE200" t="b">
        <f t="shared" si="102"/>
        <v>1</v>
      </c>
      <c r="AG200" t="str">
        <f t="shared" si="114"/>
        <v>http://www.uc.edu/ucit/services/data-storage.html</v>
      </c>
      <c r="AH200" t="b">
        <f t="shared" si="103"/>
        <v>1</v>
      </c>
      <c r="AJ200">
        <f t="shared" si="115"/>
        <v>0</v>
      </c>
      <c r="AK200" t="b">
        <f t="shared" si="104"/>
        <v>0</v>
      </c>
      <c r="AM200" s="4" t="str">
        <f t="shared" si="126"/>
        <v>"name":"Data Storage and Servers (UCIT)"</v>
      </c>
      <c r="AN200" s="5" t="str">
        <f t="shared" si="116"/>
        <v>,"phone":"513-556-9050"</v>
      </c>
      <c r="AO200" s="5" t="str">
        <f t="shared" si="117"/>
        <v>,"location":{</v>
      </c>
      <c r="AP200" s="5" t="str">
        <f t="shared" si="118"/>
        <v>"ML":"149"</v>
      </c>
      <c r="AQ200" s="5" t="str">
        <f t="shared" si="105"/>
        <v>,"RM":"4thFl"</v>
      </c>
      <c r="AR200" s="5" t="str">
        <f t="shared" si="119"/>
        <v>,"building":"UNIVHALL"</v>
      </c>
      <c r="AS200" s="5" t="str">
        <f t="shared" si="96"/>
        <v>}</v>
      </c>
      <c r="AT200" s="5" t="str">
        <f t="shared" si="120"/>
        <v>,"fax":"513-556-2199"</v>
      </c>
      <c r="AU200" s="5" t="str">
        <f t="shared" si="121"/>
        <v>,"website":"http://www.uc.edu/ucit/services/data-storage.html"</v>
      </c>
      <c r="AV200" s="10" t="str">
        <f t="shared" si="122"/>
        <v/>
      </c>
      <c r="AW200" s="6" t="str">
        <f t="shared" si="123"/>
        <v>{"name":"Data Storage and Servers (UCIT)","phone":"513-556-9050","location":{"ML":"149","RM":"4thFl","building":"UNIVHALL"},"fax":"513-556-2199","website":"http://www.uc.edu/ucit/services/data-storage.html"}</v>
      </c>
      <c r="AX200" t="str">
        <f t="shared" si="124"/>
        <v>db.directory.insert({"name":"Data Storage and Servers (UCIT)","phone":"513-556-9050","location":{"ML":"149","RM":"4thFl","building":"UNIVHALL"},"fax":"513-556-2199","website":"http://www.uc.edu/ucit/services/data-storage.html"})</v>
      </c>
      <c r="AY200">
        <f t="shared" si="127"/>
        <v>197</v>
      </c>
      <c r="AZ200" t="str">
        <f t="shared" si="125"/>
        <v>197 - Data Storage and Servers (UCIT)</v>
      </c>
      <c r="BA200" t="str">
        <f t="shared" si="106"/>
        <v>{"name":"Data Storage and Servers (UCIT)","phone":"513-556-9050","location":{"ML":"149","RM":"4thFl","building":"UNIVHALL"},"fax":"513-556-2199","website":"http://www.uc.edu/ucit/services/data-storage.html"},</v>
      </c>
    </row>
    <row r="201" spans="1:53" x14ac:dyDescent="0.25">
      <c r="A201" t="s">
        <v>918</v>
      </c>
      <c r="B201" t="s">
        <v>919</v>
      </c>
      <c r="C201" t="s">
        <v>920</v>
      </c>
      <c r="D201" t="s">
        <v>921</v>
      </c>
      <c r="E201">
        <v>107</v>
      </c>
      <c r="F201">
        <v>440</v>
      </c>
      <c r="G201" t="s">
        <v>68</v>
      </c>
      <c r="I201" t="s">
        <v>922</v>
      </c>
      <c r="K201" t="s">
        <v>5264</v>
      </c>
      <c r="L201" t="b">
        <v>1</v>
      </c>
      <c r="M201">
        <f t="shared" si="97"/>
        <v>1</v>
      </c>
      <c r="N201" t="str">
        <f t="shared" si="107"/>
        <v>Directory Services  UCIT</v>
      </c>
      <c r="O201" t="str">
        <f t="shared" si="98"/>
        <v>Directory Services  UCIT</v>
      </c>
      <c r="P201" t="s">
        <v>5264</v>
      </c>
      <c r="Q201" t="str">
        <f t="shared" si="108"/>
        <v>513-556-1917</v>
      </c>
      <c r="S201" s="3">
        <f t="shared" si="99"/>
        <v>107</v>
      </c>
      <c r="T201" t="b">
        <f t="shared" si="109"/>
        <v>1</v>
      </c>
      <c r="V201" s="3">
        <f t="shared" si="110"/>
        <v>440</v>
      </c>
      <c r="W201" t="b">
        <f t="shared" si="100"/>
        <v>1</v>
      </c>
      <c r="Y201" t="str">
        <f t="shared" si="111"/>
        <v>UNIVHALL</v>
      </c>
      <c r="Z201" t="b">
        <f t="shared" si="101"/>
        <v>1</v>
      </c>
      <c r="AB201" t="b">
        <f t="shared" si="112"/>
        <v>1</v>
      </c>
      <c r="AD201">
        <f t="shared" si="113"/>
        <v>0</v>
      </c>
      <c r="AE201" t="b">
        <f t="shared" si="102"/>
        <v>0</v>
      </c>
      <c r="AG201" t="str">
        <f t="shared" si="114"/>
        <v>http://ucdirectory.uc.edu</v>
      </c>
      <c r="AH201" t="b">
        <f t="shared" si="103"/>
        <v>1</v>
      </c>
      <c r="AJ201">
        <f t="shared" si="115"/>
        <v>0</v>
      </c>
      <c r="AK201" t="b">
        <f t="shared" si="104"/>
        <v>0</v>
      </c>
      <c r="AM201" s="4" t="str">
        <f t="shared" si="126"/>
        <v>"name":"Directory Services UCIT"</v>
      </c>
      <c r="AN201" s="5" t="str">
        <f t="shared" si="116"/>
        <v>,"phone":"513-556-1917"</v>
      </c>
      <c r="AO201" s="5" t="str">
        <f t="shared" si="117"/>
        <v>,"location":{</v>
      </c>
      <c r="AP201" s="5" t="str">
        <f t="shared" si="118"/>
        <v>"ML":"107"</v>
      </c>
      <c r="AQ201" s="5" t="str">
        <f t="shared" si="105"/>
        <v>,"RM":"440"</v>
      </c>
      <c r="AR201" s="5" t="str">
        <f t="shared" si="119"/>
        <v>,"building":"UNIVHALL"</v>
      </c>
      <c r="AS201" s="5" t="str">
        <f t="shared" si="96"/>
        <v>}</v>
      </c>
      <c r="AT201" s="5" t="str">
        <f t="shared" si="120"/>
        <v/>
      </c>
      <c r="AU201" s="5" t="str">
        <f t="shared" si="121"/>
        <v>,"website":"http://ucdirectory.uc.edu"</v>
      </c>
      <c r="AV201" s="10" t="str">
        <f t="shared" si="122"/>
        <v/>
      </c>
      <c r="AW201" s="6" t="str">
        <f t="shared" si="123"/>
        <v>{"name":"Directory Services UCIT","phone":"513-556-1917","location":{"ML":"107","RM":"440","building":"UNIVHALL"},"website":"http://ucdirectory.uc.edu"}</v>
      </c>
      <c r="AX201" t="str">
        <f t="shared" si="124"/>
        <v>db.directory.insert({"name":"Directory Services UCIT","phone":"513-556-1917","location":{"ML":"107","RM":"440","building":"UNIVHALL"},"website":"http://ucdirectory.uc.edu"})</v>
      </c>
      <c r="AY201">
        <f t="shared" si="127"/>
        <v>198</v>
      </c>
      <c r="AZ201" t="str">
        <f t="shared" si="125"/>
        <v>198 - Directory Services  UCIT</v>
      </c>
      <c r="BA201" t="str">
        <f t="shared" si="106"/>
        <v>{"name":"Directory Services UCIT","phone":"513-556-1917","location":{"ML":"107","RM":"440","building":"UNIVHALL"},"website":"http://ucdirectory.uc.edu"},</v>
      </c>
    </row>
    <row r="202" spans="1:53" x14ac:dyDescent="0.25">
      <c r="A202" t="s">
        <v>923</v>
      </c>
      <c r="B202" t="s">
        <v>924</v>
      </c>
      <c r="C202" t="s">
        <v>493</v>
      </c>
      <c r="D202">
        <v>658</v>
      </c>
      <c r="E202" t="s">
        <v>99</v>
      </c>
      <c r="F202" t="s">
        <v>68</v>
      </c>
      <c r="G202" t="s">
        <v>925</v>
      </c>
      <c r="H202" t="s">
        <v>926</v>
      </c>
      <c r="I202" t="s">
        <v>884</v>
      </c>
      <c r="K202" t="s">
        <v>5264</v>
      </c>
      <c r="M202">
        <f t="shared" ref="M202:M226" si="128">IF(L202, 1,0)</f>
        <v>0</v>
      </c>
      <c r="N202" t="str">
        <f t="shared" ref="N202:N233" si="129">IF(L202,O202,B202)</f>
        <v>E-Mail (Faculty/Staff)(UCIT)</v>
      </c>
      <c r="P202" t="s">
        <v>5264</v>
      </c>
      <c r="Q202" t="str">
        <f t="shared" ref="Q202:Q233" si="130">IF(L202,D202,C202)</f>
        <v>513-556-4357</v>
      </c>
      <c r="S202" s="3">
        <f t="shared" si="99"/>
        <v>658</v>
      </c>
      <c r="T202" t="b">
        <f t="shared" si="109"/>
        <v>1</v>
      </c>
      <c r="V202" s="3" t="str">
        <f t="shared" si="110"/>
        <v>4thFl</v>
      </c>
      <c r="W202" t="b">
        <f t="shared" si="100"/>
        <v>1</v>
      </c>
      <c r="Y202" t="str">
        <f t="shared" si="111"/>
        <v>UNIVHALL</v>
      </c>
      <c r="Z202" t="b">
        <f t="shared" si="101"/>
        <v>1</v>
      </c>
      <c r="AB202" t="b">
        <f t="shared" si="112"/>
        <v>1</v>
      </c>
      <c r="AD202" t="str">
        <f t="shared" si="113"/>
        <v>513-556-2042</v>
      </c>
      <c r="AE202" t="b">
        <f t="shared" si="102"/>
        <v>1</v>
      </c>
      <c r="AG202" t="str">
        <f t="shared" si="114"/>
        <v>http://www.uc.edu/ucit/faculty-staff/email-faculty-staff.html</v>
      </c>
      <c r="AH202" t="b">
        <f t="shared" si="103"/>
        <v>1</v>
      </c>
      <c r="AJ202" t="str">
        <f t="shared" si="115"/>
        <v>helpdesk@uc.edu</v>
      </c>
      <c r="AK202" t="b">
        <f t="shared" si="104"/>
        <v>1</v>
      </c>
      <c r="AM202" s="4" t="str">
        <f t="shared" si="126"/>
        <v>"name":"E-Mail (Faculty/Staff)(UCIT)"</v>
      </c>
      <c r="AN202" s="5" t="str">
        <f t="shared" si="116"/>
        <v>,"phone":"513-556-4357"</v>
      </c>
      <c r="AO202" s="5" t="str">
        <f t="shared" si="117"/>
        <v>,"location":{</v>
      </c>
      <c r="AP202" s="5" t="str">
        <f t="shared" si="118"/>
        <v>"ML":"658"</v>
      </c>
      <c r="AQ202" s="5" t="str">
        <f t="shared" si="105"/>
        <v>,"RM":"4thFl"</v>
      </c>
      <c r="AR202" s="5" t="str">
        <f t="shared" si="119"/>
        <v>,"building":"UNIVHALL"</v>
      </c>
      <c r="AS202" s="5" t="str">
        <f t="shared" si="96"/>
        <v>}</v>
      </c>
      <c r="AT202" s="5" t="str">
        <f t="shared" si="120"/>
        <v>,"fax":"513-556-2042"</v>
      </c>
      <c r="AU202" s="5" t="str">
        <f t="shared" si="121"/>
        <v>,"website":"http://www.uc.edu/ucit/faculty-staff/email-faculty-staff.html"</v>
      </c>
      <c r="AV202" s="10" t="str">
        <f t="shared" si="122"/>
        <v>,"email":"helpdesk@uc.edu"</v>
      </c>
      <c r="AW202" s="6" t="str">
        <f t="shared" si="123"/>
        <v>{"name":"E-Mail (Faculty/Staff)(UCIT)","phone":"513-556-4357","location":{"ML":"658","RM":"4thFl","building":"UNIVHALL"},"fax":"513-556-2042","website":"http://www.uc.edu/ucit/faculty-staff/email-faculty-staff.html","email":"helpdesk@uc.edu"}</v>
      </c>
      <c r="AX202" t="str">
        <f t="shared" si="124"/>
        <v>db.directory.insert({"name":"E-Mail (Faculty/Staff)(UCIT)","phone":"513-556-4357","location":{"ML":"658","RM":"4thFl","building":"UNIVHALL"},"fax":"513-556-2042","website":"http://www.uc.edu/ucit/faculty-staff/email-faculty-staff.html","email":"helpdesk@uc.edu"})</v>
      </c>
      <c r="AY202">
        <f t="shared" si="127"/>
        <v>199</v>
      </c>
      <c r="AZ202" t="str">
        <f t="shared" si="125"/>
        <v>199 - E-Mail (Faculty/Staff)(UCIT)</v>
      </c>
      <c r="BA202" t="str">
        <f t="shared" si="106"/>
        <v>{"name":"E-Mail (Faculty/Staff)(UCIT)","phone":"513-556-4357","location":{"ML":"658","RM":"4thFl","building":"UNIVHALL"},"fax":"513-556-2042","website":"http://www.uc.edu/ucit/faculty-staff/email-faculty-staff.html","email":"helpdesk@uc.edu"},</v>
      </c>
    </row>
    <row r="203" spans="1:53" x14ac:dyDescent="0.25">
      <c r="A203" t="s">
        <v>927</v>
      </c>
      <c r="B203" t="s">
        <v>928</v>
      </c>
      <c r="C203" t="s">
        <v>493</v>
      </c>
      <c r="D203">
        <v>658</v>
      </c>
      <c r="E203" t="s">
        <v>99</v>
      </c>
      <c r="F203" t="s">
        <v>68</v>
      </c>
      <c r="G203" t="s">
        <v>925</v>
      </c>
      <c r="H203" t="s">
        <v>929</v>
      </c>
      <c r="I203" t="s">
        <v>884</v>
      </c>
      <c r="K203" t="s">
        <v>5264</v>
      </c>
      <c r="M203">
        <f t="shared" si="128"/>
        <v>0</v>
      </c>
      <c r="N203" t="str">
        <f t="shared" si="129"/>
        <v>E-Mail (Students)(UCIT)</v>
      </c>
      <c r="P203" t="s">
        <v>5264</v>
      </c>
      <c r="Q203" t="str">
        <f t="shared" si="130"/>
        <v>513-556-4357</v>
      </c>
      <c r="S203" s="3">
        <f t="shared" si="99"/>
        <v>658</v>
      </c>
      <c r="T203" t="b">
        <f t="shared" si="109"/>
        <v>1</v>
      </c>
      <c r="V203" s="3" t="str">
        <f t="shared" si="110"/>
        <v>4thFl</v>
      </c>
      <c r="W203" t="b">
        <f t="shared" si="100"/>
        <v>1</v>
      </c>
      <c r="Y203" t="str">
        <f t="shared" si="111"/>
        <v>UNIVHALL</v>
      </c>
      <c r="Z203" t="b">
        <f t="shared" si="101"/>
        <v>1</v>
      </c>
      <c r="AB203" t="b">
        <f t="shared" si="112"/>
        <v>1</v>
      </c>
      <c r="AD203" t="str">
        <f t="shared" si="113"/>
        <v>513-556-2042</v>
      </c>
      <c r="AE203" t="b">
        <f t="shared" si="102"/>
        <v>1</v>
      </c>
      <c r="AG203" t="str">
        <f t="shared" si="114"/>
        <v>http://www.uc.edu/ucit/students/email.html</v>
      </c>
      <c r="AH203" t="b">
        <f t="shared" si="103"/>
        <v>1</v>
      </c>
      <c r="AJ203" t="str">
        <f t="shared" si="115"/>
        <v>helpdesk@uc.edu</v>
      </c>
      <c r="AK203" t="b">
        <f t="shared" si="104"/>
        <v>1</v>
      </c>
      <c r="AM203" s="4" t="str">
        <f t="shared" si="126"/>
        <v>"name":"E-Mail (Students)(UCIT)"</v>
      </c>
      <c r="AN203" s="5" t="str">
        <f t="shared" si="116"/>
        <v>,"phone":"513-556-4357"</v>
      </c>
      <c r="AO203" s="5" t="str">
        <f t="shared" si="117"/>
        <v>,"location":{</v>
      </c>
      <c r="AP203" s="5" t="str">
        <f t="shared" si="118"/>
        <v>"ML":"658"</v>
      </c>
      <c r="AQ203" s="5" t="str">
        <f t="shared" si="105"/>
        <v>,"RM":"4thFl"</v>
      </c>
      <c r="AR203" s="5" t="str">
        <f t="shared" si="119"/>
        <v>,"building":"UNIVHALL"</v>
      </c>
      <c r="AS203" s="5" t="str">
        <f t="shared" si="96"/>
        <v>}</v>
      </c>
      <c r="AT203" s="5" t="str">
        <f t="shared" si="120"/>
        <v>,"fax":"513-556-2042"</v>
      </c>
      <c r="AU203" s="5" t="str">
        <f t="shared" si="121"/>
        <v>,"website":"http://www.uc.edu/ucit/students/email.html"</v>
      </c>
      <c r="AV203" s="10" t="str">
        <f t="shared" si="122"/>
        <v>,"email":"helpdesk@uc.edu"</v>
      </c>
      <c r="AW203" s="6" t="str">
        <f t="shared" si="123"/>
        <v>{"name":"E-Mail (Students)(UCIT)","phone":"513-556-4357","location":{"ML":"658","RM":"4thFl","building":"UNIVHALL"},"fax":"513-556-2042","website":"http://www.uc.edu/ucit/students/email.html","email":"helpdesk@uc.edu"}</v>
      </c>
      <c r="AX203" t="str">
        <f t="shared" si="124"/>
        <v>db.directory.insert({"name":"E-Mail (Students)(UCIT)","phone":"513-556-4357","location":{"ML":"658","RM":"4thFl","building":"UNIVHALL"},"fax":"513-556-2042","website":"http://www.uc.edu/ucit/students/email.html","email":"helpdesk@uc.edu"})</v>
      </c>
      <c r="AY203">
        <f t="shared" si="127"/>
        <v>200</v>
      </c>
      <c r="AZ203" t="str">
        <f t="shared" si="125"/>
        <v>200 - E-Mail (Students)(UCIT)</v>
      </c>
      <c r="BA203" t="str">
        <f t="shared" si="106"/>
        <v>{"name":"E-Mail (Students)(UCIT)","phone":"513-556-4357","location":{"ML":"658","RM":"4thFl","building":"UNIVHALL"},"fax":"513-556-2042","website":"http://www.uc.edu/ucit/students/email.html","email":"helpdesk@uc.edu"},</v>
      </c>
    </row>
    <row r="204" spans="1:53" x14ac:dyDescent="0.25">
      <c r="A204" t="s">
        <v>930</v>
      </c>
      <c r="B204" t="s">
        <v>931</v>
      </c>
      <c r="C204" t="s">
        <v>932</v>
      </c>
      <c r="D204">
        <v>129</v>
      </c>
      <c r="E204" t="s">
        <v>933</v>
      </c>
      <c r="F204" t="s">
        <v>403</v>
      </c>
      <c r="G204" t="s">
        <v>934</v>
      </c>
      <c r="H204" t="s">
        <v>935</v>
      </c>
      <c r="I204" t="s">
        <v>936</v>
      </c>
      <c r="K204" t="s">
        <v>5264</v>
      </c>
      <c r="M204">
        <f t="shared" si="128"/>
        <v>0</v>
      </c>
      <c r="N204" t="str">
        <f t="shared" si="129"/>
        <v>Electronic Classroom Support Services (ECSS)(UCIT)</v>
      </c>
      <c r="P204" t="s">
        <v>5264</v>
      </c>
      <c r="Q204" t="str">
        <f t="shared" si="130"/>
        <v>513-556-1977</v>
      </c>
      <c r="S204" s="3">
        <f t="shared" si="99"/>
        <v>129</v>
      </c>
      <c r="T204" t="b">
        <f t="shared" si="109"/>
        <v>1</v>
      </c>
      <c r="V204" s="3" t="str">
        <f t="shared" si="110"/>
        <v>300C</v>
      </c>
      <c r="W204" t="b">
        <f t="shared" si="100"/>
        <v>1</v>
      </c>
      <c r="Y204" t="str">
        <f t="shared" si="111"/>
        <v>ZIMMER</v>
      </c>
      <c r="Z204" t="b">
        <f t="shared" si="101"/>
        <v>1</v>
      </c>
      <c r="AB204" t="b">
        <f t="shared" si="112"/>
        <v>1</v>
      </c>
      <c r="AD204" t="str">
        <f t="shared" si="113"/>
        <v>513-556-0907</v>
      </c>
      <c r="AE204" t="b">
        <f t="shared" si="102"/>
        <v>1</v>
      </c>
      <c r="AG204" t="str">
        <f t="shared" si="114"/>
        <v>http://www.uc.edu/ucit/faculty-staff/electronic-classrooms.html</v>
      </c>
      <c r="AH204" t="b">
        <f t="shared" si="103"/>
        <v>1</v>
      </c>
      <c r="AJ204" t="str">
        <f t="shared" si="115"/>
        <v>examgrad@uc.edu</v>
      </c>
      <c r="AK204" t="b">
        <f t="shared" si="104"/>
        <v>1</v>
      </c>
      <c r="AM204" s="4" t="str">
        <f t="shared" si="126"/>
        <v>"name":"Electronic Classroom Support Services (ECSS)(UCIT)"</v>
      </c>
      <c r="AN204" s="5" t="str">
        <f t="shared" si="116"/>
        <v>,"phone":"513-556-1977"</v>
      </c>
      <c r="AO204" s="5" t="str">
        <f t="shared" si="117"/>
        <v>,"location":{</v>
      </c>
      <c r="AP204" s="5" t="str">
        <f t="shared" si="118"/>
        <v>"ML":"129"</v>
      </c>
      <c r="AQ204" s="5" t="str">
        <f t="shared" si="105"/>
        <v>,"RM":"300C"</v>
      </c>
      <c r="AR204" s="5" t="str">
        <f t="shared" si="119"/>
        <v>,"building":"ZIMMER"</v>
      </c>
      <c r="AS204" s="5" t="str">
        <f t="shared" ref="AS204:AS267" si="131">IF(AB204,"}","")</f>
        <v>}</v>
      </c>
      <c r="AT204" s="5" t="str">
        <f t="shared" si="120"/>
        <v>,"fax":"513-556-0907"</v>
      </c>
      <c r="AU204" s="5" t="str">
        <f t="shared" si="121"/>
        <v>,"website":"http://www.uc.edu/ucit/faculty-staff/electronic-classrooms.html"</v>
      </c>
      <c r="AV204" s="10" t="str">
        <f t="shared" si="122"/>
        <v>,"email":"examgrad@uc.edu"</v>
      </c>
      <c r="AW204" s="6" t="str">
        <f t="shared" si="123"/>
        <v>{"name":"Electronic Classroom Support Services (ECSS)(UCIT)","phone":"513-556-1977","location":{"ML":"129","RM":"300C","building":"ZIMMER"},"fax":"513-556-0907","website":"http://www.uc.edu/ucit/faculty-staff/electronic-classrooms.html","email":"examgrad@uc.edu"}</v>
      </c>
      <c r="AX204" t="str">
        <f t="shared" si="124"/>
        <v>db.directory.insert({"name":"Electronic Classroom Support Services (ECSS)(UCIT)","phone":"513-556-1977","location":{"ML":"129","RM":"300C","building":"ZIMMER"},"fax":"513-556-0907","website":"http://www.uc.edu/ucit/faculty-staff/electronic-classrooms.html","email":"examgrad@uc.edu"})</v>
      </c>
      <c r="AY204">
        <f t="shared" si="127"/>
        <v>201</v>
      </c>
      <c r="AZ204" t="str">
        <f t="shared" si="125"/>
        <v>201 - Electronic Classroom Support Services (ECSS)(UCIT)</v>
      </c>
      <c r="BA204" t="str">
        <f t="shared" si="106"/>
        <v>{"name":"Electronic Classroom Support Services (ECSS)(UCIT)","phone":"513-556-1977","location":{"ML":"129","RM":"300C","building":"ZIMMER"},"fax":"513-556-0907","website":"http://www.uc.edu/ucit/faculty-staff/electronic-classrooms.html","email":"examgrad@uc.edu"},</v>
      </c>
    </row>
    <row r="205" spans="1:53" x14ac:dyDescent="0.25">
      <c r="A205" t="s">
        <v>937</v>
      </c>
      <c r="B205" t="s">
        <v>938</v>
      </c>
      <c r="C205" t="s">
        <v>493</v>
      </c>
      <c r="D205">
        <v>658</v>
      </c>
      <c r="E205" t="s">
        <v>99</v>
      </c>
      <c r="F205" t="s">
        <v>68</v>
      </c>
      <c r="H205" t="s">
        <v>884</v>
      </c>
      <c r="K205" t="s">
        <v>5264</v>
      </c>
      <c r="M205">
        <f t="shared" si="128"/>
        <v>0</v>
      </c>
      <c r="N205" t="str">
        <f t="shared" si="129"/>
        <v>Enterprise Desktop Services (UCIT)</v>
      </c>
      <c r="P205" t="s">
        <v>5264</v>
      </c>
      <c r="Q205" t="str">
        <f t="shared" si="130"/>
        <v>513-556-4357</v>
      </c>
      <c r="S205" s="3">
        <f t="shared" si="99"/>
        <v>658</v>
      </c>
      <c r="T205" t="b">
        <f t="shared" si="109"/>
        <v>1</v>
      </c>
      <c r="V205" s="3" t="str">
        <f t="shared" si="110"/>
        <v>4thFl</v>
      </c>
      <c r="W205" t="b">
        <f t="shared" si="100"/>
        <v>1</v>
      </c>
      <c r="Y205" t="str">
        <f t="shared" si="111"/>
        <v>UNIVHALL</v>
      </c>
      <c r="Z205" t="b">
        <f t="shared" si="101"/>
        <v>1</v>
      </c>
      <c r="AB205" t="b">
        <f t="shared" si="112"/>
        <v>1</v>
      </c>
      <c r="AD205">
        <f t="shared" si="113"/>
        <v>0</v>
      </c>
      <c r="AE205" t="b">
        <f t="shared" si="102"/>
        <v>0</v>
      </c>
      <c r="AG205" t="str">
        <f t="shared" si="114"/>
        <v>helpdesk@uc.edu</v>
      </c>
      <c r="AH205" t="b">
        <f t="shared" si="103"/>
        <v>1</v>
      </c>
      <c r="AJ205">
        <f t="shared" si="115"/>
        <v>0</v>
      </c>
      <c r="AK205" t="b">
        <f t="shared" si="104"/>
        <v>0</v>
      </c>
      <c r="AM205" s="4" t="str">
        <f t="shared" si="126"/>
        <v>"name":"Enterprise Desktop Services (UCIT)"</v>
      </c>
      <c r="AN205" s="5" t="str">
        <f t="shared" si="116"/>
        <v>,"phone":"513-556-4357"</v>
      </c>
      <c r="AO205" s="5" t="str">
        <f t="shared" si="117"/>
        <v>,"location":{</v>
      </c>
      <c r="AP205" s="5" t="str">
        <f t="shared" si="118"/>
        <v>"ML":"658"</v>
      </c>
      <c r="AQ205" s="5" t="str">
        <f t="shared" si="105"/>
        <v>,"RM":"4thFl"</v>
      </c>
      <c r="AR205" s="5" t="str">
        <f t="shared" si="119"/>
        <v>,"building":"UNIVHALL"</v>
      </c>
      <c r="AS205" s="5" t="str">
        <f t="shared" si="131"/>
        <v>}</v>
      </c>
      <c r="AT205" s="5" t="str">
        <f t="shared" si="120"/>
        <v/>
      </c>
      <c r="AU205" s="5" t="str">
        <f t="shared" si="121"/>
        <v>,"website":"helpdesk@uc.edu"</v>
      </c>
      <c r="AV205" s="10" t="str">
        <f t="shared" si="122"/>
        <v/>
      </c>
      <c r="AW205" s="6" t="str">
        <f t="shared" si="123"/>
        <v>{"name":"Enterprise Desktop Services (UCIT)","phone":"513-556-4357","location":{"ML":"658","RM":"4thFl","building":"UNIVHALL"},"website":"helpdesk@uc.edu"}</v>
      </c>
      <c r="AX205" t="str">
        <f t="shared" si="124"/>
        <v>db.directory.insert({"name":"Enterprise Desktop Services (UCIT)","phone":"513-556-4357","location":{"ML":"658","RM":"4thFl","building":"UNIVHALL"},"website":"helpdesk@uc.edu"})</v>
      </c>
      <c r="AY205">
        <f t="shared" si="127"/>
        <v>202</v>
      </c>
      <c r="AZ205" t="str">
        <f t="shared" si="125"/>
        <v>202 - Enterprise Desktop Services (UCIT)</v>
      </c>
      <c r="BA205" t="str">
        <f t="shared" si="106"/>
        <v>{"name":"Enterprise Desktop Services (UCIT)","phone":"513-556-4357","location":{"ML":"658","RM":"4thFl","building":"UNIVHALL"},"website":"helpdesk@uc.edu"},</v>
      </c>
    </row>
    <row r="206" spans="1:53" x14ac:dyDescent="0.25">
      <c r="A206" t="s">
        <v>939</v>
      </c>
      <c r="B206" t="s">
        <v>940</v>
      </c>
      <c r="C206" t="s">
        <v>941</v>
      </c>
      <c r="D206">
        <v>216</v>
      </c>
      <c r="F206" t="s">
        <v>942</v>
      </c>
      <c r="K206" t="s">
        <v>5264</v>
      </c>
      <c r="M206">
        <f t="shared" si="128"/>
        <v>0</v>
      </c>
      <c r="N206" t="str">
        <f t="shared" si="129"/>
        <v>Enterprise IT Architecture (UCIT)</v>
      </c>
      <c r="P206" t="s">
        <v>5264</v>
      </c>
      <c r="Q206" t="str">
        <f t="shared" si="130"/>
        <v>513-556-2293</v>
      </c>
      <c r="S206" s="3">
        <f t="shared" si="99"/>
        <v>216</v>
      </c>
      <c r="T206" t="b">
        <f t="shared" si="109"/>
        <v>1</v>
      </c>
      <c r="V206" s="3">
        <f t="shared" si="110"/>
        <v>0</v>
      </c>
      <c r="W206" t="b">
        <f t="shared" si="100"/>
        <v>0</v>
      </c>
      <c r="Y206" t="str">
        <f t="shared" si="111"/>
        <v>VPCLIBRY</v>
      </c>
      <c r="Z206" t="b">
        <f t="shared" si="101"/>
        <v>1</v>
      </c>
      <c r="AB206" t="b">
        <f t="shared" si="112"/>
        <v>1</v>
      </c>
      <c r="AD206">
        <f t="shared" si="113"/>
        <v>0</v>
      </c>
      <c r="AE206" t="b">
        <f t="shared" si="102"/>
        <v>0</v>
      </c>
      <c r="AG206">
        <f t="shared" si="114"/>
        <v>0</v>
      </c>
      <c r="AH206" t="b">
        <f t="shared" si="103"/>
        <v>0</v>
      </c>
      <c r="AJ206">
        <f t="shared" si="115"/>
        <v>0</v>
      </c>
      <c r="AK206" t="b">
        <f t="shared" si="104"/>
        <v>0</v>
      </c>
      <c r="AM206" s="4" t="str">
        <f t="shared" si="126"/>
        <v>"name":"Enterprise IT Architecture (UCIT)"</v>
      </c>
      <c r="AN206" s="5" t="str">
        <f t="shared" si="116"/>
        <v>,"phone":"513-556-2293"</v>
      </c>
      <c r="AO206" s="5" t="str">
        <f t="shared" si="117"/>
        <v>,"location":{</v>
      </c>
      <c r="AP206" s="5" t="str">
        <f t="shared" si="118"/>
        <v>"ML":"216"</v>
      </c>
      <c r="AQ206" s="5" t="str">
        <f t="shared" si="105"/>
        <v/>
      </c>
      <c r="AR206" s="5" t="str">
        <f t="shared" si="119"/>
        <v>,"building":"VPCLIBRY"</v>
      </c>
      <c r="AS206" s="5" t="str">
        <f t="shared" si="131"/>
        <v>}</v>
      </c>
      <c r="AT206" s="5" t="str">
        <f t="shared" si="120"/>
        <v/>
      </c>
      <c r="AU206" s="5" t="str">
        <f t="shared" si="121"/>
        <v/>
      </c>
      <c r="AV206" s="10" t="str">
        <f t="shared" si="122"/>
        <v/>
      </c>
      <c r="AW206" s="6" t="str">
        <f t="shared" si="123"/>
        <v>{"name":"Enterprise IT Architecture (UCIT)","phone":"513-556-2293","location":{"ML":"216","building":"VPCLIBRY"}}</v>
      </c>
      <c r="AX206" t="str">
        <f t="shared" si="124"/>
        <v>db.directory.insert({"name":"Enterprise IT Architecture (UCIT)","phone":"513-556-2293","location":{"ML":"216","building":"VPCLIBRY"}})</v>
      </c>
      <c r="AY206">
        <f t="shared" si="127"/>
        <v>203</v>
      </c>
      <c r="AZ206" t="str">
        <f t="shared" si="125"/>
        <v>203 - Enterprise IT Architecture (UCIT)</v>
      </c>
      <c r="BA206" t="str">
        <f t="shared" si="106"/>
        <v>{"name":"Enterprise IT Architecture (UCIT)","phone":"513-556-2293","location":{"ML":"216","building":"VPCLIBRY"}},</v>
      </c>
    </row>
    <row r="207" spans="1:53" x14ac:dyDescent="0.25">
      <c r="A207" t="s">
        <v>943</v>
      </c>
      <c r="B207" t="s">
        <v>944</v>
      </c>
      <c r="C207" t="s">
        <v>932</v>
      </c>
      <c r="D207">
        <v>129</v>
      </c>
      <c r="E207" t="s">
        <v>933</v>
      </c>
      <c r="F207" t="s">
        <v>403</v>
      </c>
      <c r="G207" t="s">
        <v>945</v>
      </c>
      <c r="H207" t="s">
        <v>946</v>
      </c>
      <c r="I207" t="s">
        <v>947</v>
      </c>
      <c r="K207" t="s">
        <v>5264</v>
      </c>
      <c r="M207">
        <f t="shared" si="128"/>
        <v>0</v>
      </c>
      <c r="N207" t="str">
        <f t="shared" si="129"/>
        <v>Exam Grading (UCIT)</v>
      </c>
      <c r="P207" t="s">
        <v>5264</v>
      </c>
      <c r="Q207" t="str">
        <f t="shared" si="130"/>
        <v>513-556-1977</v>
      </c>
      <c r="S207" s="3">
        <f t="shared" si="99"/>
        <v>129</v>
      </c>
      <c r="T207" t="b">
        <f t="shared" si="109"/>
        <v>1</v>
      </c>
      <c r="V207" s="3" t="str">
        <f t="shared" si="110"/>
        <v>300C</v>
      </c>
      <c r="W207" t="b">
        <f t="shared" si="100"/>
        <v>1</v>
      </c>
      <c r="Y207" t="str">
        <f t="shared" si="111"/>
        <v>ZIMMER</v>
      </c>
      <c r="Z207" t="b">
        <f t="shared" si="101"/>
        <v>1</v>
      </c>
      <c r="AB207" t="b">
        <f t="shared" si="112"/>
        <v>1</v>
      </c>
      <c r="AD207" t="str">
        <f t="shared" si="113"/>
        <v>513-556-1341</v>
      </c>
      <c r="AE207" t="b">
        <f t="shared" si="102"/>
        <v>1</v>
      </c>
      <c r="AG207" t="str">
        <f t="shared" si="114"/>
        <v>http://www.uc.edu/ucit/faculty-staff/exam-grading.html</v>
      </c>
      <c r="AH207" t="b">
        <f t="shared" si="103"/>
        <v>1</v>
      </c>
      <c r="AJ207" t="str">
        <f t="shared" si="115"/>
        <v>examgrading@uc.edu</v>
      </c>
      <c r="AK207" t="b">
        <f t="shared" si="104"/>
        <v>1</v>
      </c>
      <c r="AM207" s="4" t="str">
        <f t="shared" si="126"/>
        <v>"name":"Exam Grading (UCIT)"</v>
      </c>
      <c r="AN207" s="5" t="str">
        <f t="shared" si="116"/>
        <v>,"phone":"513-556-1977"</v>
      </c>
      <c r="AO207" s="5" t="str">
        <f t="shared" si="117"/>
        <v>,"location":{</v>
      </c>
      <c r="AP207" s="5" t="str">
        <f t="shared" si="118"/>
        <v>"ML":"129"</v>
      </c>
      <c r="AQ207" s="5" t="str">
        <f t="shared" si="105"/>
        <v>,"RM":"300C"</v>
      </c>
      <c r="AR207" s="5" t="str">
        <f t="shared" si="119"/>
        <v>,"building":"ZIMMER"</v>
      </c>
      <c r="AS207" s="5" t="str">
        <f t="shared" si="131"/>
        <v>}</v>
      </c>
      <c r="AT207" s="5" t="str">
        <f t="shared" si="120"/>
        <v>,"fax":"513-556-1341"</v>
      </c>
      <c r="AU207" s="5" t="str">
        <f t="shared" si="121"/>
        <v>,"website":"http://www.uc.edu/ucit/faculty-staff/exam-grading.html"</v>
      </c>
      <c r="AV207" s="10" t="str">
        <f t="shared" si="122"/>
        <v>,"email":"examgrading@uc.edu"</v>
      </c>
      <c r="AW207" s="6" t="str">
        <f t="shared" si="123"/>
        <v>{"name":"Exam Grading (UCIT)","phone":"513-556-1977","location":{"ML":"129","RM":"300C","building":"ZIMMER"},"fax":"513-556-1341","website":"http://www.uc.edu/ucit/faculty-staff/exam-grading.html","email":"examgrading@uc.edu"}</v>
      </c>
      <c r="AX207" t="str">
        <f t="shared" si="124"/>
        <v>db.directory.insert({"name":"Exam Grading (UCIT)","phone":"513-556-1977","location":{"ML":"129","RM":"300C","building":"ZIMMER"},"fax":"513-556-1341","website":"http://www.uc.edu/ucit/faculty-staff/exam-grading.html","email":"examgrading@uc.edu"})</v>
      </c>
      <c r="AY207">
        <f t="shared" si="127"/>
        <v>204</v>
      </c>
      <c r="AZ207" t="str">
        <f t="shared" si="125"/>
        <v>204 - Exam Grading (UCIT)</v>
      </c>
      <c r="BA207" t="str">
        <f t="shared" si="106"/>
        <v>{"name":"Exam Grading (UCIT)","phone":"513-556-1977","location":{"ML":"129","RM":"300C","building":"ZIMMER"},"fax":"513-556-1341","website":"http://www.uc.edu/ucit/faculty-staff/exam-grading.html","email":"examgrading@uc.edu"},</v>
      </c>
    </row>
    <row r="208" spans="1:53" x14ac:dyDescent="0.25">
      <c r="A208" t="s">
        <v>948</v>
      </c>
      <c r="B208" t="s">
        <v>949</v>
      </c>
      <c r="C208" t="s">
        <v>493</v>
      </c>
      <c r="D208">
        <v>658</v>
      </c>
      <c r="E208" t="s">
        <v>99</v>
      </c>
      <c r="F208" t="s">
        <v>68</v>
      </c>
      <c r="H208" t="s">
        <v>950</v>
      </c>
      <c r="I208" t="s">
        <v>884</v>
      </c>
      <c r="K208" t="s">
        <v>5264</v>
      </c>
      <c r="M208">
        <f t="shared" si="128"/>
        <v>0</v>
      </c>
      <c r="N208" t="str">
        <f t="shared" si="129"/>
        <v>Get Online (Faculty/Staff)(UCIT)</v>
      </c>
      <c r="P208" t="s">
        <v>5264</v>
      </c>
      <c r="Q208" t="str">
        <f t="shared" si="130"/>
        <v>513-556-4357</v>
      </c>
      <c r="S208" s="3">
        <f t="shared" si="99"/>
        <v>658</v>
      </c>
      <c r="T208" t="b">
        <f t="shared" si="109"/>
        <v>1</v>
      </c>
      <c r="V208" s="3" t="str">
        <f t="shared" si="110"/>
        <v>4thFl</v>
      </c>
      <c r="W208" t="b">
        <f t="shared" si="100"/>
        <v>1</v>
      </c>
      <c r="Y208" t="str">
        <f t="shared" si="111"/>
        <v>UNIVHALL</v>
      </c>
      <c r="Z208" t="b">
        <f t="shared" si="101"/>
        <v>1</v>
      </c>
      <c r="AB208" t="b">
        <f t="shared" si="112"/>
        <v>1</v>
      </c>
      <c r="AD208">
        <f t="shared" si="113"/>
        <v>0</v>
      </c>
      <c r="AE208" t="b">
        <f t="shared" si="102"/>
        <v>0</v>
      </c>
      <c r="AG208" t="str">
        <f t="shared" si="114"/>
        <v>http://www.uc.edu/ucit/faculty-staff/get-online.html</v>
      </c>
      <c r="AH208" t="b">
        <f t="shared" si="103"/>
        <v>1</v>
      </c>
      <c r="AJ208" t="str">
        <f t="shared" si="115"/>
        <v>helpdesk@uc.edu</v>
      </c>
      <c r="AK208" t="b">
        <f t="shared" si="104"/>
        <v>1</v>
      </c>
      <c r="AM208" s="4" t="str">
        <f t="shared" si="126"/>
        <v>"name":"Get Online (Faculty/Staff)(UCIT)"</v>
      </c>
      <c r="AN208" s="5" t="str">
        <f t="shared" si="116"/>
        <v>,"phone":"513-556-4357"</v>
      </c>
      <c r="AO208" s="5" t="str">
        <f t="shared" si="117"/>
        <v>,"location":{</v>
      </c>
      <c r="AP208" s="5" t="str">
        <f t="shared" si="118"/>
        <v>"ML":"658"</v>
      </c>
      <c r="AQ208" s="5" t="str">
        <f t="shared" si="105"/>
        <v>,"RM":"4thFl"</v>
      </c>
      <c r="AR208" s="5" t="str">
        <f t="shared" si="119"/>
        <v>,"building":"UNIVHALL"</v>
      </c>
      <c r="AS208" s="5" t="str">
        <f t="shared" si="131"/>
        <v>}</v>
      </c>
      <c r="AT208" s="5" t="str">
        <f t="shared" si="120"/>
        <v/>
      </c>
      <c r="AU208" s="5" t="str">
        <f t="shared" si="121"/>
        <v>,"website":"http://www.uc.edu/ucit/faculty-staff/get-online.html"</v>
      </c>
      <c r="AV208" s="10" t="str">
        <f t="shared" si="122"/>
        <v>,"email":"helpdesk@uc.edu"</v>
      </c>
      <c r="AW208" s="6" t="str">
        <f t="shared" si="123"/>
        <v>{"name":"Get Online (Faculty/Staff)(UCIT)","phone":"513-556-4357","location":{"ML":"658","RM":"4thFl","building":"UNIVHALL"},"website":"http://www.uc.edu/ucit/faculty-staff/get-online.html","email":"helpdesk@uc.edu"}</v>
      </c>
      <c r="AX208" t="str">
        <f t="shared" si="124"/>
        <v>db.directory.insert({"name":"Get Online (Faculty/Staff)(UCIT)","phone":"513-556-4357","location":{"ML":"658","RM":"4thFl","building":"UNIVHALL"},"website":"http://www.uc.edu/ucit/faculty-staff/get-online.html","email":"helpdesk@uc.edu"})</v>
      </c>
      <c r="AY208">
        <f t="shared" si="127"/>
        <v>205</v>
      </c>
      <c r="AZ208" t="str">
        <f t="shared" si="125"/>
        <v>205 - Get Online (Faculty/Staff)(UCIT)</v>
      </c>
      <c r="BA208" t="str">
        <f t="shared" si="106"/>
        <v>{"name":"Get Online (Faculty/Staff)(UCIT)","phone":"513-556-4357","location":{"ML":"658","RM":"4thFl","building":"UNIVHALL"},"website":"http://www.uc.edu/ucit/faculty-staff/get-online.html","email":"helpdesk@uc.edu"},</v>
      </c>
    </row>
    <row r="209" spans="1:53" x14ac:dyDescent="0.25">
      <c r="A209" t="s">
        <v>951</v>
      </c>
      <c r="B209" t="s">
        <v>952</v>
      </c>
      <c r="C209" t="s">
        <v>493</v>
      </c>
      <c r="D209">
        <v>658</v>
      </c>
      <c r="E209" t="s">
        <v>99</v>
      </c>
      <c r="F209" t="s">
        <v>68</v>
      </c>
      <c r="H209" t="s">
        <v>953</v>
      </c>
      <c r="I209" t="s">
        <v>884</v>
      </c>
      <c r="K209" t="s">
        <v>5264</v>
      </c>
      <c r="M209">
        <f t="shared" si="128"/>
        <v>0</v>
      </c>
      <c r="N209" t="str">
        <f t="shared" si="129"/>
        <v>Get Online (Students)(UCIT)</v>
      </c>
      <c r="P209" t="s">
        <v>5264</v>
      </c>
      <c r="Q209" t="str">
        <f t="shared" si="130"/>
        <v>513-556-4357</v>
      </c>
      <c r="S209" s="3">
        <f t="shared" si="99"/>
        <v>658</v>
      </c>
      <c r="T209" t="b">
        <f t="shared" si="109"/>
        <v>1</v>
      </c>
      <c r="V209" s="3" t="str">
        <f t="shared" si="110"/>
        <v>4thFl</v>
      </c>
      <c r="W209" t="b">
        <f t="shared" si="100"/>
        <v>1</v>
      </c>
      <c r="Y209" t="str">
        <f t="shared" si="111"/>
        <v>UNIVHALL</v>
      </c>
      <c r="Z209" t="b">
        <f t="shared" si="101"/>
        <v>1</v>
      </c>
      <c r="AB209" t="b">
        <f t="shared" si="112"/>
        <v>1</v>
      </c>
      <c r="AD209">
        <f t="shared" si="113"/>
        <v>0</v>
      </c>
      <c r="AE209" t="b">
        <f t="shared" si="102"/>
        <v>0</v>
      </c>
      <c r="AG209" t="str">
        <f t="shared" si="114"/>
        <v>http://www.uc.edu/ucit/students/get-online.html</v>
      </c>
      <c r="AH209" t="b">
        <f t="shared" si="103"/>
        <v>1</v>
      </c>
      <c r="AJ209" t="str">
        <f t="shared" si="115"/>
        <v>helpdesk@uc.edu</v>
      </c>
      <c r="AK209" t="b">
        <f t="shared" si="104"/>
        <v>1</v>
      </c>
      <c r="AM209" s="4" t="str">
        <f t="shared" si="126"/>
        <v>"name":"Get Online (Students)(UCIT)"</v>
      </c>
      <c r="AN209" s="5" t="str">
        <f t="shared" si="116"/>
        <v>,"phone":"513-556-4357"</v>
      </c>
      <c r="AO209" s="5" t="str">
        <f t="shared" si="117"/>
        <v>,"location":{</v>
      </c>
      <c r="AP209" s="5" t="str">
        <f t="shared" si="118"/>
        <v>"ML":"658"</v>
      </c>
      <c r="AQ209" s="5" t="str">
        <f t="shared" si="105"/>
        <v>,"RM":"4thFl"</v>
      </c>
      <c r="AR209" s="5" t="str">
        <f t="shared" si="119"/>
        <v>,"building":"UNIVHALL"</v>
      </c>
      <c r="AS209" s="5" t="str">
        <f t="shared" si="131"/>
        <v>}</v>
      </c>
      <c r="AT209" s="5" t="str">
        <f t="shared" si="120"/>
        <v/>
      </c>
      <c r="AU209" s="5" t="str">
        <f t="shared" si="121"/>
        <v>,"website":"http://www.uc.edu/ucit/students/get-online.html"</v>
      </c>
      <c r="AV209" s="10" t="str">
        <f t="shared" si="122"/>
        <v>,"email":"helpdesk@uc.edu"</v>
      </c>
      <c r="AW209" s="6" t="str">
        <f t="shared" si="123"/>
        <v>{"name":"Get Online (Students)(UCIT)","phone":"513-556-4357","location":{"ML":"658","RM":"4thFl","building":"UNIVHALL"},"website":"http://www.uc.edu/ucit/students/get-online.html","email":"helpdesk@uc.edu"}</v>
      </c>
      <c r="AX209" t="str">
        <f t="shared" si="124"/>
        <v>db.directory.insert({"name":"Get Online (Students)(UCIT)","phone":"513-556-4357","location":{"ML":"658","RM":"4thFl","building":"UNIVHALL"},"website":"http://www.uc.edu/ucit/students/get-online.html","email":"helpdesk@uc.edu"})</v>
      </c>
      <c r="AY209">
        <f t="shared" si="127"/>
        <v>206</v>
      </c>
      <c r="AZ209" t="str">
        <f t="shared" si="125"/>
        <v>206 - Get Online (Students)(UCIT)</v>
      </c>
      <c r="BA209" t="str">
        <f t="shared" si="106"/>
        <v>{"name":"Get Online (Students)(UCIT)","phone":"513-556-4357","location":{"ML":"658","RM":"4thFl","building":"UNIVHALL"},"website":"http://www.uc.edu/ucit/students/get-online.html","email":"helpdesk@uc.edu"},</v>
      </c>
    </row>
    <row r="210" spans="1:53" x14ac:dyDescent="0.25">
      <c r="A210" t="s">
        <v>954</v>
      </c>
      <c r="B210" t="s">
        <v>955</v>
      </c>
      <c r="C210" t="s">
        <v>493</v>
      </c>
      <c r="D210">
        <v>26</v>
      </c>
      <c r="E210" t="s">
        <v>956</v>
      </c>
      <c r="F210" t="s">
        <v>68</v>
      </c>
      <c r="H210" t="s">
        <v>950</v>
      </c>
      <c r="I210" t="s">
        <v>884</v>
      </c>
      <c r="K210" t="s">
        <v>5264</v>
      </c>
      <c r="M210">
        <f t="shared" si="128"/>
        <v>0</v>
      </c>
      <c r="N210" t="str">
        <f t="shared" si="129"/>
        <v>GetIT (Faculty/Staff)(UCIT On-line ordering)</v>
      </c>
      <c r="P210" t="s">
        <v>5264</v>
      </c>
      <c r="Q210" t="str">
        <f t="shared" si="130"/>
        <v>513-556-4357</v>
      </c>
      <c r="S210" s="3">
        <f t="shared" si="99"/>
        <v>26</v>
      </c>
      <c r="T210" t="b">
        <f t="shared" si="109"/>
        <v>1</v>
      </c>
      <c r="V210" s="3" t="str">
        <f t="shared" si="110"/>
        <v>1st</v>
      </c>
      <c r="W210" t="b">
        <f t="shared" si="100"/>
        <v>1</v>
      </c>
      <c r="Y210" t="str">
        <f t="shared" si="111"/>
        <v>UNIVHALL</v>
      </c>
      <c r="Z210" t="b">
        <f t="shared" si="101"/>
        <v>1</v>
      </c>
      <c r="AB210" t="b">
        <f t="shared" si="112"/>
        <v>1</v>
      </c>
      <c r="AD210">
        <f t="shared" si="113"/>
        <v>0</v>
      </c>
      <c r="AE210" t="b">
        <f t="shared" si="102"/>
        <v>0</v>
      </c>
      <c r="AG210" t="str">
        <f t="shared" si="114"/>
        <v>http://www.uc.edu/ucit/faculty-staff/get-online.html</v>
      </c>
      <c r="AH210" t="b">
        <f t="shared" si="103"/>
        <v>1</v>
      </c>
      <c r="AJ210" t="str">
        <f t="shared" si="115"/>
        <v>helpdesk@uc.edu</v>
      </c>
      <c r="AK210" t="b">
        <f t="shared" si="104"/>
        <v>1</v>
      </c>
      <c r="AM210" s="4" t="str">
        <f t="shared" si="126"/>
        <v>"name":"GetIT (Faculty/Staff)(UCIT On-line ordering)"</v>
      </c>
      <c r="AN210" s="5" t="str">
        <f t="shared" si="116"/>
        <v>,"phone":"513-556-4357"</v>
      </c>
      <c r="AO210" s="5" t="str">
        <f t="shared" si="117"/>
        <v>,"location":{</v>
      </c>
      <c r="AP210" s="5" t="str">
        <f t="shared" si="118"/>
        <v>"ML":"26"</v>
      </c>
      <c r="AQ210" s="5" t="str">
        <f t="shared" si="105"/>
        <v>,"RM":"1st"</v>
      </c>
      <c r="AR210" s="5" t="str">
        <f t="shared" si="119"/>
        <v>,"building":"UNIVHALL"</v>
      </c>
      <c r="AS210" s="5" t="str">
        <f t="shared" si="131"/>
        <v>}</v>
      </c>
      <c r="AT210" s="5" t="str">
        <f t="shared" si="120"/>
        <v/>
      </c>
      <c r="AU210" s="5" t="str">
        <f t="shared" si="121"/>
        <v>,"website":"http://www.uc.edu/ucit/faculty-staff/get-online.html"</v>
      </c>
      <c r="AV210" s="10" t="str">
        <f t="shared" si="122"/>
        <v>,"email":"helpdesk@uc.edu"</v>
      </c>
      <c r="AW210" s="6" t="str">
        <f t="shared" si="123"/>
        <v>{"name":"GetIT (Faculty/Staff)(UCIT On-line ordering)","phone":"513-556-4357","location":{"ML":"26","RM":"1st","building":"UNIVHALL"},"website":"http://www.uc.edu/ucit/faculty-staff/get-online.html","email":"helpdesk@uc.edu"}</v>
      </c>
      <c r="AX210" t="str">
        <f t="shared" si="124"/>
        <v>db.directory.insert({"name":"GetIT (Faculty/Staff)(UCIT On-line ordering)","phone":"513-556-4357","location":{"ML":"26","RM":"1st","building":"UNIVHALL"},"website":"http://www.uc.edu/ucit/faculty-staff/get-online.html","email":"helpdesk@uc.edu"})</v>
      </c>
      <c r="AY210">
        <f t="shared" si="127"/>
        <v>207</v>
      </c>
      <c r="AZ210" t="str">
        <f t="shared" si="125"/>
        <v>207 - GetIT (Faculty/Staff)(UCIT On-line ordering)</v>
      </c>
      <c r="BA210" t="str">
        <f t="shared" si="106"/>
        <v>{"name":"GetIT (Faculty/Staff)(UCIT On-line ordering)","phone":"513-556-4357","location":{"ML":"26","RM":"1st","building":"UNIVHALL"},"website":"http://www.uc.edu/ucit/faculty-staff/get-online.html","email":"helpdesk@uc.edu"},</v>
      </c>
    </row>
    <row r="211" spans="1:53" x14ac:dyDescent="0.25">
      <c r="A211" t="s">
        <v>957</v>
      </c>
      <c r="B211" t="s">
        <v>958</v>
      </c>
      <c r="C211" t="s">
        <v>5272</v>
      </c>
      <c r="D211">
        <v>658</v>
      </c>
      <c r="E211" t="s">
        <v>99</v>
      </c>
      <c r="F211" t="s">
        <v>68</v>
      </c>
      <c r="H211" t="s">
        <v>629</v>
      </c>
      <c r="K211" t="s">
        <v>5264</v>
      </c>
      <c r="M211">
        <f t="shared" si="128"/>
        <v>0</v>
      </c>
      <c r="N211" t="str">
        <f t="shared" si="129"/>
        <v>Help Desk (UCIT) (Toll Free Number)(</v>
      </c>
      <c r="P211" t="s">
        <v>5264</v>
      </c>
      <c r="Q211" t="str">
        <f t="shared" si="130"/>
        <v>866-397-3382</v>
      </c>
      <c r="S211" s="3">
        <f t="shared" si="99"/>
        <v>658</v>
      </c>
      <c r="T211" t="b">
        <f t="shared" si="109"/>
        <v>1</v>
      </c>
      <c r="V211" s="3" t="str">
        <f t="shared" si="110"/>
        <v>4thFl</v>
      </c>
      <c r="W211" t="b">
        <f t="shared" si="100"/>
        <v>1</v>
      </c>
      <c r="Y211" t="str">
        <f t="shared" si="111"/>
        <v>UNIVHALL</v>
      </c>
      <c r="Z211" t="b">
        <f t="shared" si="101"/>
        <v>1</v>
      </c>
      <c r="AB211" t="b">
        <f t="shared" si="112"/>
        <v>1</v>
      </c>
      <c r="AD211">
        <f t="shared" si="113"/>
        <v>0</v>
      </c>
      <c r="AE211" t="b">
        <f t="shared" si="102"/>
        <v>0</v>
      </c>
      <c r="AG211" t="str">
        <f t="shared" si="114"/>
        <v>http://www.uc.edu/ucit/helpdesk/</v>
      </c>
      <c r="AH211" t="b">
        <f t="shared" si="103"/>
        <v>1</v>
      </c>
      <c r="AJ211">
        <f t="shared" si="115"/>
        <v>0</v>
      </c>
      <c r="AK211" t="b">
        <f t="shared" si="104"/>
        <v>0</v>
      </c>
      <c r="AM211" s="4" t="str">
        <f t="shared" si="126"/>
        <v>"name":"Help Desk (UCIT) (Toll Free Number)("</v>
      </c>
      <c r="AN211" s="5" t="str">
        <f t="shared" si="116"/>
        <v>,"phone":"866-397-3382"</v>
      </c>
      <c r="AO211" s="5" t="str">
        <f t="shared" si="117"/>
        <v>,"location":{</v>
      </c>
      <c r="AP211" s="5" t="str">
        <f t="shared" si="118"/>
        <v>"ML":"658"</v>
      </c>
      <c r="AQ211" s="5" t="str">
        <f t="shared" si="105"/>
        <v>,"RM":"4thFl"</v>
      </c>
      <c r="AR211" s="5" t="str">
        <f t="shared" si="119"/>
        <v>,"building":"UNIVHALL"</v>
      </c>
      <c r="AS211" s="5" t="str">
        <f t="shared" si="131"/>
        <v>}</v>
      </c>
      <c r="AT211" s="5" t="str">
        <f t="shared" si="120"/>
        <v/>
      </c>
      <c r="AU211" s="5" t="str">
        <f t="shared" si="121"/>
        <v>,"website":"http://www.uc.edu/ucit/helpdesk/"</v>
      </c>
      <c r="AV211" s="10" t="str">
        <f t="shared" si="122"/>
        <v/>
      </c>
      <c r="AW211" s="6" t="str">
        <f t="shared" si="123"/>
        <v>{"name":"Help Desk (UCIT) (Toll Free Number)(","phone":"866-397-3382","location":{"ML":"658","RM":"4thFl","building":"UNIVHALL"},"website":"http://www.uc.edu/ucit/helpdesk/"}</v>
      </c>
      <c r="AX211" t="str">
        <f t="shared" si="124"/>
        <v>db.directory.insert({"name":"Help Desk (UCIT) (Toll Free Number)(","phone":"866-397-3382","location":{"ML":"658","RM":"4thFl","building":"UNIVHALL"},"website":"http://www.uc.edu/ucit/helpdesk/"})</v>
      </c>
      <c r="AY211">
        <f t="shared" si="127"/>
        <v>208</v>
      </c>
      <c r="AZ211" t="str">
        <f t="shared" si="125"/>
        <v>208 - Help Desk (UCIT) (Toll Free Number)(</v>
      </c>
      <c r="BA211" t="str">
        <f t="shared" si="106"/>
        <v>{"name":"Help Desk (UCIT) (Toll Free Number)(","phone":"866-397-3382","location":{"ML":"658","RM":"4thFl","building":"UNIVHALL"},"website":"http://www.uc.edu/ucit/helpdesk/"},</v>
      </c>
    </row>
    <row r="212" spans="1:53" x14ac:dyDescent="0.25">
      <c r="A212" t="s">
        <v>959</v>
      </c>
      <c r="B212" t="s">
        <v>960</v>
      </c>
      <c r="C212" t="s">
        <v>493</v>
      </c>
      <c r="D212">
        <v>658</v>
      </c>
      <c r="E212" t="s">
        <v>99</v>
      </c>
      <c r="F212" t="s">
        <v>68</v>
      </c>
      <c r="K212" t="s">
        <v>5264</v>
      </c>
      <c r="M212">
        <f t="shared" si="128"/>
        <v>0</v>
      </c>
      <c r="N212" t="str">
        <f t="shared" si="129"/>
        <v>Identity Management (UCIT)</v>
      </c>
      <c r="P212" t="s">
        <v>5264</v>
      </c>
      <c r="Q212" t="str">
        <f t="shared" si="130"/>
        <v>513-556-4357</v>
      </c>
      <c r="S212" s="3">
        <f t="shared" si="99"/>
        <v>658</v>
      </c>
      <c r="T212" t="b">
        <f t="shared" si="109"/>
        <v>1</v>
      </c>
      <c r="V212" s="3" t="str">
        <f t="shared" si="110"/>
        <v>4thFl</v>
      </c>
      <c r="W212" t="b">
        <f t="shared" si="100"/>
        <v>1</v>
      </c>
      <c r="Y212" t="str">
        <f t="shared" si="111"/>
        <v>UNIVHALL</v>
      </c>
      <c r="Z212" t="b">
        <f t="shared" si="101"/>
        <v>1</v>
      </c>
      <c r="AB212" t="b">
        <f t="shared" si="112"/>
        <v>1</v>
      </c>
      <c r="AD212">
        <f t="shared" si="113"/>
        <v>0</v>
      </c>
      <c r="AE212" t="b">
        <f t="shared" si="102"/>
        <v>0</v>
      </c>
      <c r="AG212">
        <f t="shared" si="114"/>
        <v>0</v>
      </c>
      <c r="AH212" t="b">
        <f t="shared" si="103"/>
        <v>0</v>
      </c>
      <c r="AJ212">
        <f t="shared" si="115"/>
        <v>0</v>
      </c>
      <c r="AK212" t="b">
        <f t="shared" si="104"/>
        <v>0</v>
      </c>
      <c r="AM212" s="4" t="str">
        <f t="shared" si="126"/>
        <v>"name":"Identity Management (UCIT)"</v>
      </c>
      <c r="AN212" s="5" t="str">
        <f t="shared" si="116"/>
        <v>,"phone":"513-556-4357"</v>
      </c>
      <c r="AO212" s="5" t="str">
        <f t="shared" si="117"/>
        <v>,"location":{</v>
      </c>
      <c r="AP212" s="5" t="str">
        <f t="shared" si="118"/>
        <v>"ML":"658"</v>
      </c>
      <c r="AQ212" s="5" t="str">
        <f t="shared" si="105"/>
        <v>,"RM":"4thFl"</v>
      </c>
      <c r="AR212" s="5" t="str">
        <f t="shared" si="119"/>
        <v>,"building":"UNIVHALL"</v>
      </c>
      <c r="AS212" s="5" t="str">
        <f t="shared" si="131"/>
        <v>}</v>
      </c>
      <c r="AT212" s="5" t="str">
        <f t="shared" si="120"/>
        <v/>
      </c>
      <c r="AU212" s="5" t="str">
        <f t="shared" si="121"/>
        <v/>
      </c>
      <c r="AV212" s="10" t="str">
        <f t="shared" si="122"/>
        <v/>
      </c>
      <c r="AW212" s="6" t="str">
        <f t="shared" si="123"/>
        <v>{"name":"Identity Management (UCIT)","phone":"513-556-4357","location":{"ML":"658","RM":"4thFl","building":"UNIVHALL"}}</v>
      </c>
      <c r="AX212" t="str">
        <f t="shared" si="124"/>
        <v>db.directory.insert({"name":"Identity Management (UCIT)","phone":"513-556-4357","location":{"ML":"658","RM":"4thFl","building":"UNIVHALL"}})</v>
      </c>
      <c r="AY212">
        <f t="shared" si="127"/>
        <v>209</v>
      </c>
      <c r="AZ212" t="str">
        <f t="shared" si="125"/>
        <v>209 - Identity Management (UCIT)</v>
      </c>
      <c r="BA212" t="str">
        <f t="shared" si="106"/>
        <v>{"name":"Identity Management (UCIT)","phone":"513-556-4357","location":{"ML":"658","RM":"4thFl","building":"UNIVHALL"}},</v>
      </c>
    </row>
    <row r="213" spans="1:53" x14ac:dyDescent="0.25">
      <c r="A213" t="s">
        <v>961</v>
      </c>
      <c r="B213" t="s">
        <v>962</v>
      </c>
      <c r="C213" t="s">
        <v>963</v>
      </c>
      <c r="D213">
        <v>190</v>
      </c>
      <c r="F213" t="s">
        <v>600</v>
      </c>
      <c r="K213" t="s">
        <v>5264</v>
      </c>
      <c r="M213">
        <f t="shared" si="128"/>
        <v>0</v>
      </c>
      <c r="N213" t="str">
        <f t="shared" si="129"/>
        <v>Infrastructure Design (UCIT)</v>
      </c>
      <c r="P213" t="s">
        <v>5264</v>
      </c>
      <c r="Q213" t="str">
        <f t="shared" si="130"/>
        <v>513-556-2076</v>
      </c>
      <c r="S213" s="3">
        <f t="shared" si="99"/>
        <v>190</v>
      </c>
      <c r="T213" t="b">
        <f t="shared" si="109"/>
        <v>1</v>
      </c>
      <c r="V213" s="3">
        <f t="shared" si="110"/>
        <v>0</v>
      </c>
      <c r="W213" t="b">
        <f t="shared" si="100"/>
        <v>0</v>
      </c>
      <c r="Y213" t="str">
        <f t="shared" si="111"/>
        <v>FISHWICK</v>
      </c>
      <c r="Z213" t="b">
        <f t="shared" si="101"/>
        <v>1</v>
      </c>
      <c r="AB213" t="b">
        <f t="shared" si="112"/>
        <v>1</v>
      </c>
      <c r="AD213">
        <f t="shared" si="113"/>
        <v>0</v>
      </c>
      <c r="AE213" t="b">
        <f t="shared" si="102"/>
        <v>0</v>
      </c>
      <c r="AG213">
        <f t="shared" si="114"/>
        <v>0</v>
      </c>
      <c r="AH213" t="b">
        <f t="shared" si="103"/>
        <v>0</v>
      </c>
      <c r="AJ213">
        <f t="shared" si="115"/>
        <v>0</v>
      </c>
      <c r="AK213" t="b">
        <f t="shared" si="104"/>
        <v>0</v>
      </c>
      <c r="AM213" s="4" t="str">
        <f t="shared" si="126"/>
        <v>"name":"Infrastructure Design (UCIT)"</v>
      </c>
      <c r="AN213" s="5" t="str">
        <f t="shared" si="116"/>
        <v>,"phone":"513-556-2076"</v>
      </c>
      <c r="AO213" s="5" t="str">
        <f t="shared" si="117"/>
        <v>,"location":{</v>
      </c>
      <c r="AP213" s="5" t="str">
        <f t="shared" si="118"/>
        <v>"ML":"190"</v>
      </c>
      <c r="AQ213" s="5" t="str">
        <f t="shared" si="105"/>
        <v/>
      </c>
      <c r="AR213" s="5" t="str">
        <f t="shared" si="119"/>
        <v>,"building":"FISHWICK"</v>
      </c>
      <c r="AS213" s="5" t="str">
        <f t="shared" si="131"/>
        <v>}</v>
      </c>
      <c r="AT213" s="5" t="str">
        <f t="shared" si="120"/>
        <v/>
      </c>
      <c r="AU213" s="5" t="str">
        <f t="shared" si="121"/>
        <v/>
      </c>
      <c r="AV213" s="10" t="str">
        <f t="shared" si="122"/>
        <v/>
      </c>
      <c r="AW213" s="6" t="str">
        <f t="shared" si="123"/>
        <v>{"name":"Infrastructure Design (UCIT)","phone":"513-556-2076","location":{"ML":"190","building":"FISHWICK"}}</v>
      </c>
      <c r="AX213" t="str">
        <f t="shared" si="124"/>
        <v>db.directory.insert({"name":"Infrastructure Design (UCIT)","phone":"513-556-2076","location":{"ML":"190","building":"FISHWICK"}})</v>
      </c>
      <c r="AY213">
        <f t="shared" si="127"/>
        <v>210</v>
      </c>
      <c r="AZ213" t="str">
        <f t="shared" si="125"/>
        <v>210 - Infrastructure Design (UCIT)</v>
      </c>
      <c r="BA213" t="str">
        <f t="shared" si="106"/>
        <v>{"name":"Infrastructure Design (UCIT)","phone":"513-556-2076","location":{"ML":"190","building":"FISHWICK"}},</v>
      </c>
    </row>
    <row r="214" spans="1:53" x14ac:dyDescent="0.25">
      <c r="A214" t="s">
        <v>964</v>
      </c>
      <c r="B214" t="s">
        <v>965</v>
      </c>
      <c r="C214" t="s">
        <v>493</v>
      </c>
      <c r="D214">
        <v>88</v>
      </c>
      <c r="E214">
        <v>406</v>
      </c>
      <c r="F214" t="s">
        <v>403</v>
      </c>
      <c r="H214" t="s">
        <v>884</v>
      </c>
      <c r="K214" t="s">
        <v>5264</v>
      </c>
      <c r="M214">
        <f t="shared" si="128"/>
        <v>0</v>
      </c>
      <c r="N214" t="str">
        <f t="shared" si="129"/>
        <v>Instructional &amp; Research Computing (IRC)(UCIT)</v>
      </c>
      <c r="P214" t="s">
        <v>5264</v>
      </c>
      <c r="Q214" t="str">
        <f t="shared" si="130"/>
        <v>513-556-4357</v>
      </c>
      <c r="S214" s="3">
        <f t="shared" si="99"/>
        <v>88</v>
      </c>
      <c r="T214" t="b">
        <f t="shared" si="109"/>
        <v>1</v>
      </c>
      <c r="V214" s="3">
        <f t="shared" si="110"/>
        <v>406</v>
      </c>
      <c r="W214" t="b">
        <f t="shared" si="100"/>
        <v>1</v>
      </c>
      <c r="Y214" t="str">
        <f t="shared" si="111"/>
        <v>ZIMMER</v>
      </c>
      <c r="Z214" t="b">
        <f t="shared" si="101"/>
        <v>1</v>
      </c>
      <c r="AB214" t="b">
        <f t="shared" si="112"/>
        <v>1</v>
      </c>
      <c r="AD214">
        <f t="shared" si="113"/>
        <v>0</v>
      </c>
      <c r="AE214" t="b">
        <f t="shared" si="102"/>
        <v>0</v>
      </c>
      <c r="AG214" t="str">
        <f t="shared" si="114"/>
        <v>helpdesk@uc.edu</v>
      </c>
      <c r="AH214" t="b">
        <f t="shared" si="103"/>
        <v>1</v>
      </c>
      <c r="AJ214">
        <f t="shared" si="115"/>
        <v>0</v>
      </c>
      <c r="AK214" t="b">
        <f t="shared" si="104"/>
        <v>0</v>
      </c>
      <c r="AM214" s="4" t="str">
        <f t="shared" si="126"/>
        <v>"name":"Instructional &amp; Research Computing (IRC)(UCIT)"</v>
      </c>
      <c r="AN214" s="5" t="str">
        <f t="shared" si="116"/>
        <v>,"phone":"513-556-4357"</v>
      </c>
      <c r="AO214" s="5" t="str">
        <f t="shared" si="117"/>
        <v>,"location":{</v>
      </c>
      <c r="AP214" s="5" t="str">
        <f t="shared" si="118"/>
        <v>"ML":"88"</v>
      </c>
      <c r="AQ214" s="5" t="str">
        <f t="shared" si="105"/>
        <v>,"RM":"406"</v>
      </c>
      <c r="AR214" s="5" t="str">
        <f t="shared" si="119"/>
        <v>,"building":"ZIMMER"</v>
      </c>
      <c r="AS214" s="5" t="str">
        <f t="shared" si="131"/>
        <v>}</v>
      </c>
      <c r="AT214" s="5" t="str">
        <f t="shared" si="120"/>
        <v/>
      </c>
      <c r="AU214" s="5" t="str">
        <f t="shared" si="121"/>
        <v>,"website":"helpdesk@uc.edu"</v>
      </c>
      <c r="AV214" s="10" t="str">
        <f t="shared" si="122"/>
        <v/>
      </c>
      <c r="AW214" s="6" t="str">
        <f t="shared" si="123"/>
        <v>{"name":"Instructional &amp; Research Computing (IRC)(UCIT)","phone":"513-556-4357","location":{"ML":"88","RM":"406","building":"ZIMMER"},"website":"helpdesk@uc.edu"}</v>
      </c>
      <c r="AX214" t="str">
        <f t="shared" si="124"/>
        <v>db.directory.insert({"name":"Instructional &amp; Research Computing (IRC)(UCIT)","phone":"513-556-4357","location":{"ML":"88","RM":"406","building":"ZIMMER"},"website":"helpdesk@uc.edu"})</v>
      </c>
      <c r="AY214">
        <f t="shared" si="127"/>
        <v>211</v>
      </c>
      <c r="AZ214" t="str">
        <f t="shared" si="125"/>
        <v>211 - Instructional &amp; Research Computing (IRC)(UCIT)</v>
      </c>
      <c r="BA214" t="str">
        <f t="shared" si="106"/>
        <v>{"name":"Instructional &amp; Research Computing (IRC)(UCIT)","phone":"513-556-4357","location":{"ML":"88","RM":"406","building":"ZIMMER"},"website":"helpdesk@uc.edu"},</v>
      </c>
    </row>
    <row r="215" spans="1:53" x14ac:dyDescent="0.25">
      <c r="A215" t="s">
        <v>966</v>
      </c>
      <c r="B215" t="s">
        <v>967</v>
      </c>
      <c r="C215" t="s">
        <v>968</v>
      </c>
      <c r="D215">
        <v>88</v>
      </c>
      <c r="E215">
        <v>406</v>
      </c>
      <c r="F215" t="s">
        <v>403</v>
      </c>
      <c r="G215" t="s">
        <v>969</v>
      </c>
      <c r="H215" t="s">
        <v>970</v>
      </c>
      <c r="I215" t="s">
        <v>971</v>
      </c>
      <c r="K215" t="s">
        <v>5264</v>
      </c>
      <c r="M215">
        <f t="shared" si="128"/>
        <v>0</v>
      </c>
      <c r="N215" t="str">
        <f t="shared" si="129"/>
        <v xml:space="preserve"> Instructional Design and Content - UCIT</v>
      </c>
      <c r="P215" t="s">
        <v>5264</v>
      </c>
      <c r="Q215" t="str">
        <f t="shared" si="130"/>
        <v>513-558-0430</v>
      </c>
      <c r="S215" s="3">
        <f t="shared" si="99"/>
        <v>88</v>
      </c>
      <c r="T215" t="b">
        <f t="shared" si="109"/>
        <v>1</v>
      </c>
      <c r="V215" s="3">
        <f t="shared" si="110"/>
        <v>406</v>
      </c>
      <c r="W215" t="b">
        <f t="shared" si="100"/>
        <v>1</v>
      </c>
      <c r="Y215" t="str">
        <f t="shared" si="111"/>
        <v>ZIMMER</v>
      </c>
      <c r="Z215" t="b">
        <f t="shared" si="101"/>
        <v>1</v>
      </c>
      <c r="AB215" t="b">
        <f t="shared" si="112"/>
        <v>1</v>
      </c>
      <c r="AD215" t="str">
        <f t="shared" si="113"/>
        <v>513-556-1208</v>
      </c>
      <c r="AE215" t="b">
        <f t="shared" si="102"/>
        <v>1</v>
      </c>
      <c r="AG215" t="str">
        <f t="shared" si="114"/>
        <v>http://www.uc.edu/ucit/faculty-staff/idac.html</v>
      </c>
      <c r="AH215" t="b">
        <f t="shared" si="103"/>
        <v>1</v>
      </c>
      <c r="AJ215" t="str">
        <f t="shared" si="115"/>
        <v>id@uc.edu</v>
      </c>
      <c r="AK215" t="b">
        <f t="shared" si="104"/>
        <v>1</v>
      </c>
      <c r="AM215" s="4" t="str">
        <f t="shared" si="126"/>
        <v>"name":"Instructional Design and Content - UCIT"</v>
      </c>
      <c r="AN215" s="5" t="str">
        <f t="shared" si="116"/>
        <v>,"phone":"513-558-0430"</v>
      </c>
      <c r="AO215" s="5" t="str">
        <f t="shared" si="117"/>
        <v>,"location":{</v>
      </c>
      <c r="AP215" s="5" t="str">
        <f t="shared" si="118"/>
        <v>"ML":"88"</v>
      </c>
      <c r="AQ215" s="5" t="str">
        <f t="shared" si="105"/>
        <v>,"RM":"406"</v>
      </c>
      <c r="AR215" s="5" t="str">
        <f t="shared" si="119"/>
        <v>,"building":"ZIMMER"</v>
      </c>
      <c r="AS215" s="5" t="str">
        <f t="shared" si="131"/>
        <v>}</v>
      </c>
      <c r="AT215" s="5" t="str">
        <f t="shared" si="120"/>
        <v>,"fax":"513-556-1208"</v>
      </c>
      <c r="AU215" s="5" t="str">
        <f t="shared" si="121"/>
        <v>,"website":"http://www.uc.edu/ucit/faculty-staff/idac.html"</v>
      </c>
      <c r="AV215" s="10" t="str">
        <f t="shared" si="122"/>
        <v>,"email":"id@uc.edu"</v>
      </c>
      <c r="AW215" s="6" t="str">
        <f t="shared" si="123"/>
        <v>{"name":"Instructional Design and Content - UCIT","phone":"513-558-0430","location":{"ML":"88","RM":"406","building":"ZIMMER"},"fax":"513-556-1208","website":"http://www.uc.edu/ucit/faculty-staff/idac.html","email":"id@uc.edu"}</v>
      </c>
      <c r="AX215" t="str">
        <f t="shared" si="124"/>
        <v>db.directory.insert({"name":"Instructional Design and Content - UCIT","phone":"513-558-0430","location":{"ML":"88","RM":"406","building":"ZIMMER"},"fax":"513-556-1208","website":"http://www.uc.edu/ucit/faculty-staff/idac.html","email":"id@uc.edu"})</v>
      </c>
      <c r="AY215">
        <f t="shared" si="127"/>
        <v>212</v>
      </c>
      <c r="AZ215" t="str">
        <f t="shared" si="125"/>
        <v>212 -  Instructional Design and Content - UCIT</v>
      </c>
      <c r="BA215" t="str">
        <f t="shared" si="106"/>
        <v>{"name":"Instructional Design and Content - UCIT","phone":"513-558-0430","location":{"ML":"88","RM":"406","building":"ZIMMER"},"fax":"513-556-1208","website":"http://www.uc.edu/ucit/faculty-staff/idac.html","email":"id@uc.edu"},</v>
      </c>
    </row>
    <row r="216" spans="1:53" x14ac:dyDescent="0.25">
      <c r="A216" t="s">
        <v>972</v>
      </c>
      <c r="B216" t="s">
        <v>973</v>
      </c>
      <c r="C216" t="s">
        <v>974</v>
      </c>
      <c r="D216">
        <v>658</v>
      </c>
      <c r="E216" t="s">
        <v>99</v>
      </c>
      <c r="F216" t="s">
        <v>68</v>
      </c>
      <c r="K216" t="s">
        <v>5264</v>
      </c>
      <c r="M216">
        <f t="shared" si="128"/>
        <v>0</v>
      </c>
      <c r="N216" t="str">
        <f t="shared" si="129"/>
        <v>IT Research and Development (UCIT)</v>
      </c>
      <c r="P216" t="s">
        <v>5264</v>
      </c>
      <c r="Q216" t="str">
        <f t="shared" si="130"/>
        <v>513-556-0874</v>
      </c>
      <c r="S216" s="3">
        <f t="shared" si="99"/>
        <v>658</v>
      </c>
      <c r="T216" t="b">
        <f t="shared" si="109"/>
        <v>1</v>
      </c>
      <c r="V216" s="3" t="str">
        <f t="shared" si="110"/>
        <v>4thFl</v>
      </c>
      <c r="W216" t="b">
        <f t="shared" si="100"/>
        <v>1</v>
      </c>
      <c r="Y216" t="str">
        <f t="shared" si="111"/>
        <v>UNIVHALL</v>
      </c>
      <c r="Z216" t="b">
        <f t="shared" si="101"/>
        <v>1</v>
      </c>
      <c r="AB216" t="b">
        <f t="shared" si="112"/>
        <v>1</v>
      </c>
      <c r="AD216">
        <f t="shared" si="113"/>
        <v>0</v>
      </c>
      <c r="AE216" t="b">
        <f t="shared" si="102"/>
        <v>0</v>
      </c>
      <c r="AG216">
        <f t="shared" si="114"/>
        <v>0</v>
      </c>
      <c r="AH216" t="b">
        <f t="shared" si="103"/>
        <v>0</v>
      </c>
      <c r="AJ216">
        <f t="shared" si="115"/>
        <v>0</v>
      </c>
      <c r="AK216" t="b">
        <f t="shared" si="104"/>
        <v>0</v>
      </c>
      <c r="AM216" s="4" t="str">
        <f t="shared" si="126"/>
        <v>"name":"IT Research and Development (UCIT)"</v>
      </c>
      <c r="AN216" s="5" t="str">
        <f t="shared" si="116"/>
        <v>,"phone":"513-556-0874"</v>
      </c>
      <c r="AO216" s="5" t="str">
        <f t="shared" si="117"/>
        <v>,"location":{</v>
      </c>
      <c r="AP216" s="5" t="str">
        <f t="shared" si="118"/>
        <v>"ML":"658"</v>
      </c>
      <c r="AQ216" s="5" t="str">
        <f t="shared" si="105"/>
        <v>,"RM":"4thFl"</v>
      </c>
      <c r="AR216" s="5" t="str">
        <f t="shared" si="119"/>
        <v>,"building":"UNIVHALL"</v>
      </c>
      <c r="AS216" s="5" t="str">
        <f t="shared" si="131"/>
        <v>}</v>
      </c>
      <c r="AT216" s="5" t="str">
        <f t="shared" si="120"/>
        <v/>
      </c>
      <c r="AU216" s="5" t="str">
        <f t="shared" si="121"/>
        <v/>
      </c>
      <c r="AV216" s="10" t="str">
        <f t="shared" si="122"/>
        <v/>
      </c>
      <c r="AW216" s="6" t="str">
        <f t="shared" si="123"/>
        <v>{"name":"IT Research and Development (UCIT)","phone":"513-556-0874","location":{"ML":"658","RM":"4thFl","building":"UNIVHALL"}}</v>
      </c>
      <c r="AX216" t="str">
        <f t="shared" si="124"/>
        <v>db.directory.insert({"name":"IT Research and Development (UCIT)","phone":"513-556-0874","location":{"ML":"658","RM":"4thFl","building":"UNIVHALL"}})</v>
      </c>
      <c r="AY216">
        <f t="shared" si="127"/>
        <v>213</v>
      </c>
      <c r="AZ216" t="str">
        <f t="shared" si="125"/>
        <v>213 - IT Research and Development (UCIT)</v>
      </c>
      <c r="BA216" t="str">
        <f t="shared" si="106"/>
        <v>{"name":"IT Research and Development (UCIT)","phone":"513-556-0874","location":{"ML":"658","RM":"4thFl","building":"UNIVHALL"}},</v>
      </c>
    </row>
    <row r="217" spans="1:53" x14ac:dyDescent="0.25">
      <c r="A217" t="s">
        <v>975</v>
      </c>
      <c r="B217" t="s">
        <v>976</v>
      </c>
      <c r="C217" t="s">
        <v>977</v>
      </c>
      <c r="D217">
        <v>658</v>
      </c>
      <c r="E217" t="s">
        <v>99</v>
      </c>
      <c r="F217" t="s">
        <v>68</v>
      </c>
      <c r="K217" t="s">
        <v>5264</v>
      </c>
      <c r="M217">
        <f t="shared" si="128"/>
        <v>0</v>
      </c>
      <c r="N217" t="str">
        <f t="shared" si="129"/>
        <v>IT@UC Service Management (UCIT)</v>
      </c>
      <c r="P217" t="s">
        <v>5264</v>
      </c>
      <c r="Q217" t="str">
        <f t="shared" si="130"/>
        <v>513-558-4987</v>
      </c>
      <c r="S217" s="3">
        <f t="shared" si="99"/>
        <v>658</v>
      </c>
      <c r="T217" t="b">
        <f t="shared" si="109"/>
        <v>1</v>
      </c>
      <c r="V217" s="3" t="str">
        <f t="shared" si="110"/>
        <v>4thFl</v>
      </c>
      <c r="W217" t="b">
        <f t="shared" si="100"/>
        <v>1</v>
      </c>
      <c r="Y217" t="str">
        <f t="shared" si="111"/>
        <v>UNIVHALL</v>
      </c>
      <c r="Z217" t="b">
        <f t="shared" si="101"/>
        <v>1</v>
      </c>
      <c r="AB217" t="b">
        <f t="shared" si="112"/>
        <v>1</v>
      </c>
      <c r="AD217">
        <f t="shared" si="113"/>
        <v>0</v>
      </c>
      <c r="AE217" t="b">
        <f t="shared" si="102"/>
        <v>0</v>
      </c>
      <c r="AG217">
        <f t="shared" si="114"/>
        <v>0</v>
      </c>
      <c r="AH217" t="b">
        <f t="shared" si="103"/>
        <v>0</v>
      </c>
      <c r="AJ217">
        <f t="shared" si="115"/>
        <v>0</v>
      </c>
      <c r="AK217" t="b">
        <f t="shared" si="104"/>
        <v>0</v>
      </c>
      <c r="AM217" s="4" t="str">
        <f t="shared" si="126"/>
        <v>"name":"IT@UC Service Management (UCIT)"</v>
      </c>
      <c r="AN217" s="5" t="str">
        <f t="shared" si="116"/>
        <v>,"phone":"513-558-4987"</v>
      </c>
      <c r="AO217" s="5" t="str">
        <f t="shared" si="117"/>
        <v>,"location":{</v>
      </c>
      <c r="AP217" s="5" t="str">
        <f t="shared" si="118"/>
        <v>"ML":"658"</v>
      </c>
      <c r="AQ217" s="5" t="str">
        <f t="shared" si="105"/>
        <v>,"RM":"4thFl"</v>
      </c>
      <c r="AR217" s="5" t="str">
        <f t="shared" si="119"/>
        <v>,"building":"UNIVHALL"</v>
      </c>
      <c r="AS217" s="5" t="str">
        <f t="shared" si="131"/>
        <v>}</v>
      </c>
      <c r="AT217" s="5" t="str">
        <f t="shared" si="120"/>
        <v/>
      </c>
      <c r="AU217" s="5" t="str">
        <f t="shared" si="121"/>
        <v/>
      </c>
      <c r="AV217" s="10" t="str">
        <f t="shared" si="122"/>
        <v/>
      </c>
      <c r="AW217" s="6" t="str">
        <f t="shared" si="123"/>
        <v>{"name":"IT@UC Service Management (UCIT)","phone":"513-558-4987","location":{"ML":"658","RM":"4thFl","building":"UNIVHALL"}}</v>
      </c>
      <c r="AX217" t="str">
        <f t="shared" si="124"/>
        <v>db.directory.insert({"name":"IT@UC Service Management (UCIT)","phone":"513-558-4987","location":{"ML":"658","RM":"4thFl","building":"UNIVHALL"}})</v>
      </c>
      <c r="AY217">
        <f t="shared" si="127"/>
        <v>214</v>
      </c>
      <c r="AZ217" t="str">
        <f t="shared" si="125"/>
        <v>214 - IT@UC Service Management (UCIT)</v>
      </c>
      <c r="BA217" t="str">
        <f t="shared" si="106"/>
        <v>{"name":"IT@UC Service Management (UCIT)","phone":"513-558-4987","location":{"ML":"658","RM":"4thFl","building":"UNIVHALL"}},</v>
      </c>
    </row>
    <row r="218" spans="1:53" x14ac:dyDescent="0.25">
      <c r="A218" t="s">
        <v>978</v>
      </c>
      <c r="B218" t="s">
        <v>979</v>
      </c>
      <c r="C218" t="s">
        <v>493</v>
      </c>
      <c r="D218">
        <v>658</v>
      </c>
      <c r="E218" t="s">
        <v>99</v>
      </c>
      <c r="F218" t="s">
        <v>68</v>
      </c>
      <c r="H218" t="s">
        <v>980</v>
      </c>
      <c r="I218" t="s">
        <v>630</v>
      </c>
      <c r="K218" t="s">
        <v>5264</v>
      </c>
      <c r="M218">
        <f t="shared" si="128"/>
        <v>0</v>
      </c>
      <c r="N218" t="str">
        <f t="shared" si="129"/>
        <v>Lynda (UCIT)</v>
      </c>
      <c r="P218" t="s">
        <v>5264</v>
      </c>
      <c r="Q218" t="str">
        <f t="shared" si="130"/>
        <v>513-556-4357</v>
      </c>
      <c r="S218" s="3">
        <f t="shared" si="99"/>
        <v>658</v>
      </c>
      <c r="T218" t="b">
        <f t="shared" si="109"/>
        <v>1</v>
      </c>
      <c r="V218" s="3" t="str">
        <f t="shared" si="110"/>
        <v>4thFl</v>
      </c>
      <c r="W218" t="b">
        <f t="shared" si="100"/>
        <v>1</v>
      </c>
      <c r="Y218" t="str">
        <f t="shared" si="111"/>
        <v>UNIVHALL</v>
      </c>
      <c r="Z218" t="b">
        <f t="shared" si="101"/>
        <v>1</v>
      </c>
      <c r="AB218" t="b">
        <f t="shared" si="112"/>
        <v>1</v>
      </c>
      <c r="AD218">
        <f t="shared" si="113"/>
        <v>0</v>
      </c>
      <c r="AE218" t="b">
        <f t="shared" si="102"/>
        <v>0</v>
      </c>
      <c r="AG218" t="str">
        <f t="shared" si="114"/>
        <v>http://www.uc.edu/ucit/learningtechnologies/lynda.html</v>
      </c>
      <c r="AH218" t="b">
        <f t="shared" si="103"/>
        <v>1</v>
      </c>
      <c r="AJ218" t="str">
        <f t="shared" si="115"/>
        <v>HelpDesk@uc.edu</v>
      </c>
      <c r="AK218" t="b">
        <f t="shared" si="104"/>
        <v>1</v>
      </c>
      <c r="AM218" s="4" t="str">
        <f t="shared" si="126"/>
        <v>"name":"Lynda (UCIT)"</v>
      </c>
      <c r="AN218" s="5" t="str">
        <f t="shared" si="116"/>
        <v>,"phone":"513-556-4357"</v>
      </c>
      <c r="AO218" s="5" t="str">
        <f t="shared" si="117"/>
        <v>,"location":{</v>
      </c>
      <c r="AP218" s="5" t="str">
        <f t="shared" si="118"/>
        <v>"ML":"658"</v>
      </c>
      <c r="AQ218" s="5" t="str">
        <f t="shared" si="105"/>
        <v>,"RM":"4thFl"</v>
      </c>
      <c r="AR218" s="5" t="str">
        <f t="shared" si="119"/>
        <v>,"building":"UNIVHALL"</v>
      </c>
      <c r="AS218" s="5" t="str">
        <f t="shared" si="131"/>
        <v>}</v>
      </c>
      <c r="AT218" s="5" t="str">
        <f t="shared" si="120"/>
        <v/>
      </c>
      <c r="AU218" s="5" t="str">
        <f t="shared" si="121"/>
        <v>,"website":"http://www.uc.edu/ucit/learningtechnologies/lynda.html"</v>
      </c>
      <c r="AV218" s="10" t="str">
        <f t="shared" si="122"/>
        <v>,"email":"HelpDesk@uc.edu"</v>
      </c>
      <c r="AW218" s="6" t="str">
        <f t="shared" si="123"/>
        <v>{"name":"Lynda (UCIT)","phone":"513-556-4357","location":{"ML":"658","RM":"4thFl","building":"UNIVHALL"},"website":"http://www.uc.edu/ucit/learningtechnologies/lynda.html","email":"HelpDesk@uc.edu"}</v>
      </c>
      <c r="AX218" t="str">
        <f t="shared" si="124"/>
        <v>db.directory.insert({"name":"Lynda (UCIT)","phone":"513-556-4357","location":{"ML":"658","RM":"4thFl","building":"UNIVHALL"},"website":"http://www.uc.edu/ucit/learningtechnologies/lynda.html","email":"HelpDesk@uc.edu"})</v>
      </c>
      <c r="AY218">
        <f t="shared" si="127"/>
        <v>215</v>
      </c>
      <c r="AZ218" t="str">
        <f t="shared" si="125"/>
        <v>215 - Lynda (UCIT)</v>
      </c>
      <c r="BA218" t="str">
        <f t="shared" si="106"/>
        <v>{"name":"Lynda (UCIT)","phone":"513-556-4357","location":{"ML":"658","RM":"4thFl","building":"UNIVHALL"},"website":"http://www.uc.edu/ucit/learningtechnologies/lynda.html","email":"HelpDesk@uc.edu"},</v>
      </c>
    </row>
    <row r="219" spans="1:53" x14ac:dyDescent="0.25">
      <c r="A219" t="s">
        <v>981</v>
      </c>
      <c r="B219" t="s">
        <v>982</v>
      </c>
      <c r="C219" t="s">
        <v>493</v>
      </c>
      <c r="D219">
        <v>26</v>
      </c>
      <c r="E219" t="s">
        <v>99</v>
      </c>
      <c r="F219" t="s">
        <v>68</v>
      </c>
      <c r="G219" t="s">
        <v>404</v>
      </c>
      <c r="H219" t="s">
        <v>884</v>
      </c>
      <c r="K219" t="s">
        <v>5264</v>
      </c>
      <c r="M219">
        <f t="shared" si="128"/>
        <v>0</v>
      </c>
      <c r="N219" t="str">
        <f t="shared" si="129"/>
        <v>Network &amp; Telecommunication Services (UCIT)</v>
      </c>
      <c r="P219" t="s">
        <v>5264</v>
      </c>
      <c r="Q219" t="str">
        <f t="shared" si="130"/>
        <v>513-556-4357</v>
      </c>
      <c r="S219" s="3">
        <f t="shared" si="99"/>
        <v>26</v>
      </c>
      <c r="T219" t="b">
        <f t="shared" si="109"/>
        <v>1</v>
      </c>
      <c r="V219" s="3" t="str">
        <f t="shared" si="110"/>
        <v>4thFl</v>
      </c>
      <c r="W219" t="b">
        <f t="shared" si="100"/>
        <v>1</v>
      </c>
      <c r="Y219" t="str">
        <f t="shared" si="111"/>
        <v>UNIVHALL</v>
      </c>
      <c r="Z219" t="b">
        <f t="shared" si="101"/>
        <v>1</v>
      </c>
      <c r="AB219" t="b">
        <f t="shared" si="112"/>
        <v>1</v>
      </c>
      <c r="AD219" t="str">
        <f t="shared" si="113"/>
        <v>513-556-2010</v>
      </c>
      <c r="AE219" t="b">
        <f t="shared" si="102"/>
        <v>1</v>
      </c>
      <c r="AG219" t="str">
        <f t="shared" si="114"/>
        <v>helpdesk@uc.edu</v>
      </c>
      <c r="AH219" t="b">
        <f t="shared" si="103"/>
        <v>1</v>
      </c>
      <c r="AJ219">
        <f t="shared" si="115"/>
        <v>0</v>
      </c>
      <c r="AK219" t="b">
        <f t="shared" si="104"/>
        <v>0</v>
      </c>
      <c r="AM219" s="4" t="str">
        <f t="shared" si="126"/>
        <v>"name":"Network &amp; Telecommunication Services (UCIT)"</v>
      </c>
      <c r="AN219" s="5" t="str">
        <f t="shared" si="116"/>
        <v>,"phone":"513-556-4357"</v>
      </c>
      <c r="AO219" s="5" t="str">
        <f t="shared" si="117"/>
        <v>,"location":{</v>
      </c>
      <c r="AP219" s="5" t="str">
        <f t="shared" si="118"/>
        <v>"ML":"26"</v>
      </c>
      <c r="AQ219" s="5" t="str">
        <f t="shared" si="105"/>
        <v>,"RM":"4thFl"</v>
      </c>
      <c r="AR219" s="5" t="str">
        <f t="shared" si="119"/>
        <v>,"building":"UNIVHALL"</v>
      </c>
      <c r="AS219" s="5" t="str">
        <f t="shared" si="131"/>
        <v>}</v>
      </c>
      <c r="AT219" s="5" t="str">
        <f t="shared" si="120"/>
        <v>,"fax":"513-556-2010"</v>
      </c>
      <c r="AU219" s="5" t="str">
        <f t="shared" si="121"/>
        <v>,"website":"helpdesk@uc.edu"</v>
      </c>
      <c r="AV219" s="10" t="str">
        <f t="shared" si="122"/>
        <v/>
      </c>
      <c r="AW219" s="6" t="str">
        <f t="shared" si="123"/>
        <v>{"name":"Network &amp; Telecommunication Services (UCIT)","phone":"513-556-4357","location":{"ML":"26","RM":"4thFl","building":"UNIVHALL"},"fax":"513-556-2010","website":"helpdesk@uc.edu"}</v>
      </c>
      <c r="AX219" t="str">
        <f t="shared" si="124"/>
        <v>db.directory.insert({"name":"Network &amp; Telecommunication Services (UCIT)","phone":"513-556-4357","location":{"ML":"26","RM":"4thFl","building":"UNIVHALL"},"fax":"513-556-2010","website":"helpdesk@uc.edu"})</v>
      </c>
      <c r="AY219">
        <f t="shared" si="127"/>
        <v>216</v>
      </c>
      <c r="AZ219" t="str">
        <f t="shared" si="125"/>
        <v>216 - Network &amp; Telecommunication Services (UCIT)</v>
      </c>
      <c r="BA219" t="str">
        <f t="shared" si="106"/>
        <v>{"name":"Network &amp; Telecommunication Services (UCIT)","phone":"513-556-4357","location":{"ML":"26","RM":"4thFl","building":"UNIVHALL"},"fax":"513-556-2010","website":"helpdesk@uc.edu"},</v>
      </c>
    </row>
    <row r="220" spans="1:53" x14ac:dyDescent="0.25">
      <c r="A220" t="s">
        <v>983</v>
      </c>
      <c r="B220" t="s">
        <v>984</v>
      </c>
      <c r="C220" t="s">
        <v>493</v>
      </c>
      <c r="D220">
        <v>658</v>
      </c>
      <c r="E220" t="s">
        <v>985</v>
      </c>
      <c r="F220" t="s">
        <v>68</v>
      </c>
      <c r="H220" t="s">
        <v>986</v>
      </c>
      <c r="I220" t="s">
        <v>884</v>
      </c>
      <c r="K220" t="s">
        <v>5264</v>
      </c>
      <c r="M220">
        <f t="shared" si="128"/>
        <v>0</v>
      </c>
      <c r="N220" t="str">
        <f t="shared" si="129"/>
        <v xml:space="preserve"> Central Log In (Help Desk)(UCIT) - Password Self-Service</v>
      </c>
      <c r="P220" t="s">
        <v>5264</v>
      </c>
      <c r="Q220" t="str">
        <f t="shared" si="130"/>
        <v>513-556-4357</v>
      </c>
      <c r="S220" s="3">
        <f t="shared" si="99"/>
        <v>658</v>
      </c>
      <c r="T220" t="b">
        <f t="shared" si="109"/>
        <v>1</v>
      </c>
      <c r="V220" s="3" t="str">
        <f t="shared" si="110"/>
        <v>4thFL</v>
      </c>
      <c r="W220" t="b">
        <f t="shared" si="100"/>
        <v>1</v>
      </c>
      <c r="Y220" t="str">
        <f t="shared" si="111"/>
        <v>UNIVHALL</v>
      </c>
      <c r="Z220" t="b">
        <f t="shared" si="101"/>
        <v>1</v>
      </c>
      <c r="AB220" t="b">
        <f t="shared" si="112"/>
        <v>1</v>
      </c>
      <c r="AD220">
        <f t="shared" si="113"/>
        <v>0</v>
      </c>
      <c r="AE220" t="b">
        <f t="shared" si="102"/>
        <v>0</v>
      </c>
      <c r="AG220" t="str">
        <f t="shared" si="114"/>
        <v>https://www.uc.edu/PSS/jsps/login/Login.jsf</v>
      </c>
      <c r="AH220" t="b">
        <f t="shared" si="103"/>
        <v>1</v>
      </c>
      <c r="AJ220" t="str">
        <f t="shared" si="115"/>
        <v>helpdesk@uc.edu</v>
      </c>
      <c r="AK220" t="b">
        <f t="shared" si="104"/>
        <v>1</v>
      </c>
      <c r="AM220" s="4" t="str">
        <f t="shared" si="126"/>
        <v>"name":"Central Log In (Help Desk)(UCIT) - Password Self-Service"</v>
      </c>
      <c r="AN220" s="5" t="str">
        <f t="shared" si="116"/>
        <v>,"phone":"513-556-4357"</v>
      </c>
      <c r="AO220" s="5" t="str">
        <f t="shared" si="117"/>
        <v>,"location":{</v>
      </c>
      <c r="AP220" s="5" t="str">
        <f t="shared" si="118"/>
        <v>"ML":"658"</v>
      </c>
      <c r="AQ220" s="5" t="str">
        <f t="shared" si="105"/>
        <v>,"RM":"4thFL"</v>
      </c>
      <c r="AR220" s="5" t="str">
        <f t="shared" si="119"/>
        <v>,"building":"UNIVHALL"</v>
      </c>
      <c r="AS220" s="5" t="str">
        <f t="shared" si="131"/>
        <v>}</v>
      </c>
      <c r="AT220" s="5" t="str">
        <f t="shared" si="120"/>
        <v/>
      </c>
      <c r="AU220" s="5" t="str">
        <f t="shared" si="121"/>
        <v>,"website":"https://www.uc.edu/PSS/jsps/login/Login.jsf"</v>
      </c>
      <c r="AV220" s="10" t="str">
        <f t="shared" si="122"/>
        <v>,"email":"helpdesk@uc.edu"</v>
      </c>
      <c r="AW220" s="6" t="str">
        <f t="shared" si="123"/>
        <v>{"name":"Central Log In (Help Desk)(UCIT) - Password Self-Service","phone":"513-556-4357","location":{"ML":"658","RM":"4thFL","building":"UNIVHALL"},"website":"https://www.uc.edu/PSS/jsps/login/Login.jsf","email":"helpdesk@uc.edu"}</v>
      </c>
      <c r="AX220" t="str">
        <f t="shared" si="124"/>
        <v>db.directory.insert({"name":"Central Log In (Help Desk)(UCIT) - Password Self-Service","phone":"513-556-4357","location":{"ML":"658","RM":"4thFL","building":"UNIVHALL"},"website":"https://www.uc.edu/PSS/jsps/login/Login.jsf","email":"helpdesk@uc.edu"})</v>
      </c>
      <c r="AY220">
        <f t="shared" si="127"/>
        <v>217</v>
      </c>
      <c r="AZ220" t="str">
        <f t="shared" si="125"/>
        <v>217 -  Central Log In (Help Desk)(UCIT) - Password Self-Service</v>
      </c>
      <c r="BA220" t="str">
        <f t="shared" si="106"/>
        <v>{"name":"Central Log In (Help Desk)(UCIT) - Password Self-Service","phone":"513-556-4357","location":{"ML":"658","RM":"4thFL","building":"UNIVHALL"},"website":"https://www.uc.edu/PSS/jsps/login/Login.jsf","email":"helpdesk@uc.edu"},</v>
      </c>
    </row>
    <row r="221" spans="1:53" x14ac:dyDescent="0.25">
      <c r="A221" t="s">
        <v>987</v>
      </c>
      <c r="B221" t="s">
        <v>988</v>
      </c>
      <c r="C221" t="s">
        <v>989</v>
      </c>
      <c r="D221">
        <v>658</v>
      </c>
      <c r="E221" t="s">
        <v>99</v>
      </c>
      <c r="F221" t="s">
        <v>68</v>
      </c>
      <c r="H221" t="s">
        <v>990</v>
      </c>
      <c r="I221" t="s">
        <v>991</v>
      </c>
      <c r="K221" t="s">
        <v>5264</v>
      </c>
      <c r="M221">
        <f t="shared" si="128"/>
        <v>0</v>
      </c>
      <c r="N221" t="str">
        <f t="shared" si="129"/>
        <v>Project Management (UCIT)</v>
      </c>
      <c r="P221" t="s">
        <v>5264</v>
      </c>
      <c r="Q221" t="str">
        <f t="shared" si="130"/>
        <v>513-556-9089</v>
      </c>
      <c r="S221" s="3">
        <f t="shared" si="99"/>
        <v>658</v>
      </c>
      <c r="T221" t="b">
        <f t="shared" si="109"/>
        <v>1</v>
      </c>
      <c r="V221" s="3" t="str">
        <f t="shared" si="110"/>
        <v>4thFl</v>
      </c>
      <c r="W221" t="b">
        <f t="shared" si="100"/>
        <v>1</v>
      </c>
      <c r="Y221" t="str">
        <f t="shared" si="111"/>
        <v>UNIVHALL</v>
      </c>
      <c r="Z221" t="b">
        <f t="shared" si="101"/>
        <v>1</v>
      </c>
      <c r="AB221" t="b">
        <f t="shared" si="112"/>
        <v>1</v>
      </c>
      <c r="AD221">
        <f t="shared" si="113"/>
        <v>0</v>
      </c>
      <c r="AE221" t="b">
        <f t="shared" si="102"/>
        <v>0</v>
      </c>
      <c r="AG221" t="str">
        <f t="shared" si="114"/>
        <v>http://www.uc.edu/ucit/services/project-management.html</v>
      </c>
      <c r="AH221" t="b">
        <f t="shared" si="103"/>
        <v>1</v>
      </c>
      <c r="AJ221" t="str">
        <f t="shared" si="115"/>
        <v>UCIT-PMO@ucmail.uc.edu.</v>
      </c>
      <c r="AK221" t="b">
        <f t="shared" si="104"/>
        <v>1</v>
      </c>
      <c r="AM221" s="4" t="str">
        <f t="shared" si="126"/>
        <v>"name":"Project Management (UCIT)"</v>
      </c>
      <c r="AN221" s="5" t="str">
        <f t="shared" si="116"/>
        <v>,"phone":"513-556-9089"</v>
      </c>
      <c r="AO221" s="5" t="str">
        <f t="shared" si="117"/>
        <v>,"location":{</v>
      </c>
      <c r="AP221" s="5" t="str">
        <f t="shared" si="118"/>
        <v>"ML":"658"</v>
      </c>
      <c r="AQ221" s="5" t="str">
        <f t="shared" si="105"/>
        <v>,"RM":"4thFl"</v>
      </c>
      <c r="AR221" s="5" t="str">
        <f t="shared" si="119"/>
        <v>,"building":"UNIVHALL"</v>
      </c>
      <c r="AS221" s="5" t="str">
        <f t="shared" si="131"/>
        <v>}</v>
      </c>
      <c r="AT221" s="5" t="str">
        <f t="shared" si="120"/>
        <v/>
      </c>
      <c r="AU221" s="5" t="str">
        <f t="shared" si="121"/>
        <v>,"website":"http://www.uc.edu/ucit/services/project-management.html"</v>
      </c>
      <c r="AV221" s="10" t="str">
        <f t="shared" si="122"/>
        <v>,"email":"UCIT-PMO@ucmail.uc.edu."</v>
      </c>
      <c r="AW221" s="6" t="str">
        <f t="shared" si="123"/>
        <v>{"name":"Project Management (UCIT)","phone":"513-556-9089","location":{"ML":"658","RM":"4thFl","building":"UNIVHALL"},"website":"http://www.uc.edu/ucit/services/project-management.html","email":"UCIT-PMO@ucmail.uc.edu."}</v>
      </c>
      <c r="AX221" t="str">
        <f t="shared" si="124"/>
        <v>db.directory.insert({"name":"Project Management (UCIT)","phone":"513-556-9089","location":{"ML":"658","RM":"4thFl","building":"UNIVHALL"},"website":"http://www.uc.edu/ucit/services/project-management.html","email":"UCIT-PMO@ucmail.uc.edu."})</v>
      </c>
      <c r="AY221">
        <f t="shared" si="127"/>
        <v>218</v>
      </c>
      <c r="AZ221" t="str">
        <f t="shared" si="125"/>
        <v>218 - Project Management (UCIT)</v>
      </c>
      <c r="BA221" t="str">
        <f t="shared" si="106"/>
        <v>{"name":"Project Management (UCIT)","phone":"513-556-9089","location":{"ML":"658","RM":"4thFl","building":"UNIVHALL"},"website":"http://www.uc.edu/ucit/services/project-management.html","email":"UCIT-PMO@ucmail.uc.edu."},</v>
      </c>
    </row>
    <row r="222" spans="1:53" x14ac:dyDescent="0.25">
      <c r="A222" t="s">
        <v>992</v>
      </c>
      <c r="B222" t="s">
        <v>993</v>
      </c>
      <c r="C222" t="s">
        <v>493</v>
      </c>
      <c r="D222">
        <v>26</v>
      </c>
      <c r="E222">
        <v>535</v>
      </c>
      <c r="F222" t="s">
        <v>110</v>
      </c>
      <c r="H222" t="s">
        <v>994</v>
      </c>
      <c r="I222" t="s">
        <v>995</v>
      </c>
      <c r="K222" t="s">
        <v>5264</v>
      </c>
      <c r="M222">
        <f t="shared" si="128"/>
        <v>0</v>
      </c>
      <c r="N222" t="str">
        <f t="shared" si="129"/>
        <v>ResNet (UCIT)</v>
      </c>
      <c r="P222" t="s">
        <v>5264</v>
      </c>
      <c r="Q222" t="str">
        <f t="shared" si="130"/>
        <v>513-556-4357</v>
      </c>
      <c r="S222" s="3">
        <f t="shared" si="99"/>
        <v>26</v>
      </c>
      <c r="T222" t="b">
        <f t="shared" si="109"/>
        <v>1</v>
      </c>
      <c r="V222" s="3">
        <f t="shared" si="110"/>
        <v>535</v>
      </c>
      <c r="W222" t="b">
        <f t="shared" si="100"/>
        <v>1</v>
      </c>
      <c r="Y222" t="str">
        <f t="shared" si="111"/>
        <v>STEGER</v>
      </c>
      <c r="Z222" t="b">
        <f t="shared" si="101"/>
        <v>1</v>
      </c>
      <c r="AB222" t="b">
        <f t="shared" si="112"/>
        <v>1</v>
      </c>
      <c r="AD222">
        <f t="shared" si="113"/>
        <v>0</v>
      </c>
      <c r="AE222" t="b">
        <f t="shared" si="102"/>
        <v>0</v>
      </c>
      <c r="AG222" t="str">
        <f t="shared" si="114"/>
        <v>http://www.uc.edu/ucit/helpdesk/resnet.html</v>
      </c>
      <c r="AH222" t="b">
        <f t="shared" si="103"/>
        <v>1</v>
      </c>
      <c r="AJ222" t="str">
        <f t="shared" si="115"/>
        <v>resnet@uc.edu</v>
      </c>
      <c r="AK222" t="b">
        <f t="shared" si="104"/>
        <v>1</v>
      </c>
      <c r="AM222" s="4" t="str">
        <f t="shared" si="126"/>
        <v>"name":"ResNet (UCIT)"</v>
      </c>
      <c r="AN222" s="5" t="str">
        <f t="shared" si="116"/>
        <v>,"phone":"513-556-4357"</v>
      </c>
      <c r="AO222" s="5" t="str">
        <f t="shared" si="117"/>
        <v>,"location":{</v>
      </c>
      <c r="AP222" s="5" t="str">
        <f t="shared" si="118"/>
        <v>"ML":"26"</v>
      </c>
      <c r="AQ222" s="5" t="str">
        <f t="shared" si="105"/>
        <v>,"RM":"535"</v>
      </c>
      <c r="AR222" s="5" t="str">
        <f t="shared" si="119"/>
        <v>,"building":"STEGER"</v>
      </c>
      <c r="AS222" s="5" t="str">
        <f t="shared" si="131"/>
        <v>}</v>
      </c>
      <c r="AT222" s="5" t="str">
        <f t="shared" si="120"/>
        <v/>
      </c>
      <c r="AU222" s="5" t="str">
        <f t="shared" si="121"/>
        <v>,"website":"http://www.uc.edu/ucit/helpdesk/resnet.html"</v>
      </c>
      <c r="AV222" s="10" t="str">
        <f t="shared" si="122"/>
        <v>,"email":"resnet@uc.edu"</v>
      </c>
      <c r="AW222" s="6" t="str">
        <f t="shared" si="123"/>
        <v>{"name":"ResNet (UCIT)","phone":"513-556-4357","location":{"ML":"26","RM":"535","building":"STEGER"},"website":"http://www.uc.edu/ucit/helpdesk/resnet.html","email":"resnet@uc.edu"}</v>
      </c>
      <c r="AX222" t="str">
        <f t="shared" si="124"/>
        <v>db.directory.insert({"name":"ResNet (UCIT)","phone":"513-556-4357","location":{"ML":"26","RM":"535","building":"STEGER"},"website":"http://www.uc.edu/ucit/helpdesk/resnet.html","email":"resnet@uc.edu"})</v>
      </c>
      <c r="AY222">
        <f t="shared" si="127"/>
        <v>219</v>
      </c>
      <c r="AZ222" t="str">
        <f t="shared" si="125"/>
        <v>219 - ResNet (UCIT)</v>
      </c>
      <c r="BA222" t="str">
        <f t="shared" si="106"/>
        <v>{"name":"ResNet (UCIT)","phone":"513-556-4357","location":{"ML":"26","RM":"535","building":"STEGER"},"website":"http://www.uc.edu/ucit/helpdesk/resnet.html","email":"resnet@uc.edu"},</v>
      </c>
    </row>
    <row r="223" spans="1:53" x14ac:dyDescent="0.25">
      <c r="A223" t="s">
        <v>996</v>
      </c>
      <c r="B223" t="s">
        <v>997</v>
      </c>
      <c r="C223" t="s">
        <v>493</v>
      </c>
      <c r="E223">
        <v>400</v>
      </c>
      <c r="F223" t="s">
        <v>68</v>
      </c>
      <c r="H223" t="s">
        <v>998</v>
      </c>
      <c r="I223" t="s">
        <v>884</v>
      </c>
      <c r="K223" t="s">
        <v>5264</v>
      </c>
      <c r="M223">
        <f t="shared" si="128"/>
        <v>0</v>
      </c>
      <c r="N223" t="str">
        <f t="shared" si="129"/>
        <v>Sharepoint (UCIT)</v>
      </c>
      <c r="P223" t="s">
        <v>5264</v>
      </c>
      <c r="Q223" t="str">
        <f t="shared" si="130"/>
        <v>513-556-4357</v>
      </c>
      <c r="S223" s="3">
        <f t="shared" si="99"/>
        <v>0</v>
      </c>
      <c r="T223" t="b">
        <f t="shared" si="109"/>
        <v>0</v>
      </c>
      <c r="V223" s="3">
        <f t="shared" si="110"/>
        <v>400</v>
      </c>
      <c r="W223" t="b">
        <f t="shared" si="100"/>
        <v>1</v>
      </c>
      <c r="Y223" t="str">
        <f t="shared" si="111"/>
        <v>UNIVHALL</v>
      </c>
      <c r="Z223" t="b">
        <f t="shared" si="101"/>
        <v>1</v>
      </c>
      <c r="AB223" t="b">
        <f t="shared" si="112"/>
        <v>1</v>
      </c>
      <c r="AD223">
        <f t="shared" si="113"/>
        <v>0</v>
      </c>
      <c r="AE223" t="b">
        <f t="shared" si="102"/>
        <v>0</v>
      </c>
      <c r="AG223" t="str">
        <f t="shared" si="114"/>
        <v>http://www.uc.edu/ucit/services/sharepoint.html</v>
      </c>
      <c r="AH223" t="b">
        <f t="shared" si="103"/>
        <v>1</v>
      </c>
      <c r="AJ223" t="str">
        <f t="shared" si="115"/>
        <v>helpdesk@uc.edu</v>
      </c>
      <c r="AK223" t="b">
        <f t="shared" si="104"/>
        <v>1</v>
      </c>
      <c r="AM223" s="4" t="str">
        <f t="shared" si="126"/>
        <v>"name":"Sharepoint (UCIT)"</v>
      </c>
      <c r="AN223" s="5" t="str">
        <f t="shared" si="116"/>
        <v>,"phone":"513-556-4357"</v>
      </c>
      <c r="AO223" s="5" t="str">
        <f t="shared" si="117"/>
        <v>,"location":{</v>
      </c>
      <c r="AP223" s="5" t="str">
        <f t="shared" si="118"/>
        <v/>
      </c>
      <c r="AQ223" s="5" t="str">
        <f t="shared" si="105"/>
        <v/>
      </c>
      <c r="AR223" s="5" t="str">
        <f t="shared" si="119"/>
        <v>,"building":"UNIVHALL"</v>
      </c>
      <c r="AS223" s="5" t="str">
        <f t="shared" si="131"/>
        <v>}</v>
      </c>
      <c r="AT223" s="5" t="str">
        <f t="shared" si="120"/>
        <v/>
      </c>
      <c r="AU223" s="5" t="str">
        <f t="shared" si="121"/>
        <v>,"website":"http://www.uc.edu/ucit/services/sharepoint.html"</v>
      </c>
      <c r="AV223" s="10" t="str">
        <f t="shared" si="122"/>
        <v>,"email":"helpdesk@uc.edu"</v>
      </c>
      <c r="AW223" s="6" t="str">
        <f t="shared" si="123"/>
        <v>{"name":"Sharepoint (UCIT)","phone":"513-556-4357","location":{,"building":"UNIVHALL"},"website":"http://www.uc.edu/ucit/services/sharepoint.html","email":"helpdesk@uc.edu"}</v>
      </c>
      <c r="AX223" t="str">
        <f t="shared" si="124"/>
        <v>db.directory.insert({"name":"Sharepoint (UCIT)","phone":"513-556-4357","location":{,"building":"UNIVHALL"},"website":"http://www.uc.edu/ucit/services/sharepoint.html","email":"helpdesk@uc.edu"})</v>
      </c>
      <c r="AY223">
        <f t="shared" si="127"/>
        <v>220</v>
      </c>
      <c r="AZ223" t="str">
        <f t="shared" si="125"/>
        <v>220 - Sharepoint (UCIT)</v>
      </c>
      <c r="BA223" t="str">
        <f t="shared" si="106"/>
        <v>{"name":"Sharepoint (UCIT)","phone":"513-556-4357","location":{,"building":"UNIVHALL"},"website":"http://www.uc.edu/ucit/services/sharepoint.html","email":"helpdesk@uc.edu"},</v>
      </c>
    </row>
    <row r="224" spans="1:53" x14ac:dyDescent="0.25">
      <c r="A224" t="s">
        <v>999</v>
      </c>
      <c r="B224" t="s">
        <v>1000</v>
      </c>
      <c r="C224" t="s">
        <v>1001</v>
      </c>
      <c r="D224">
        <v>658</v>
      </c>
      <c r="E224" t="s">
        <v>99</v>
      </c>
      <c r="F224" t="s">
        <v>68</v>
      </c>
      <c r="K224" t="s">
        <v>5264</v>
      </c>
      <c r="M224">
        <f t="shared" si="128"/>
        <v>0</v>
      </c>
      <c r="N224" t="str">
        <f t="shared" si="129"/>
        <v>Software Development &amp; Maintenance (UCIT)</v>
      </c>
      <c r="P224" t="s">
        <v>5264</v>
      </c>
      <c r="Q224" t="str">
        <f t="shared" si="130"/>
        <v>513-558-0223</v>
      </c>
      <c r="S224" s="3">
        <f t="shared" si="99"/>
        <v>658</v>
      </c>
      <c r="T224" t="b">
        <f t="shared" si="109"/>
        <v>1</v>
      </c>
      <c r="V224" s="3" t="str">
        <f t="shared" si="110"/>
        <v>4thFl</v>
      </c>
      <c r="W224" t="b">
        <f t="shared" si="100"/>
        <v>1</v>
      </c>
      <c r="Y224" t="str">
        <f t="shared" si="111"/>
        <v>UNIVHALL</v>
      </c>
      <c r="Z224" t="b">
        <f t="shared" si="101"/>
        <v>1</v>
      </c>
      <c r="AB224" t="b">
        <f t="shared" si="112"/>
        <v>1</v>
      </c>
      <c r="AD224">
        <f t="shared" si="113"/>
        <v>0</v>
      </c>
      <c r="AE224" t="b">
        <f t="shared" si="102"/>
        <v>0</v>
      </c>
      <c r="AG224">
        <f t="shared" si="114"/>
        <v>0</v>
      </c>
      <c r="AH224" t="b">
        <f t="shared" si="103"/>
        <v>0</v>
      </c>
      <c r="AJ224">
        <f t="shared" si="115"/>
        <v>0</v>
      </c>
      <c r="AK224" t="b">
        <f t="shared" si="104"/>
        <v>0</v>
      </c>
      <c r="AM224" s="4" t="str">
        <f t="shared" si="126"/>
        <v>"name":"Software Development &amp; Maintenance (UCIT)"</v>
      </c>
      <c r="AN224" s="5" t="str">
        <f t="shared" si="116"/>
        <v>,"phone":"513-558-0223"</v>
      </c>
      <c r="AO224" s="5" t="str">
        <f t="shared" si="117"/>
        <v>,"location":{</v>
      </c>
      <c r="AP224" s="5" t="str">
        <f t="shared" si="118"/>
        <v>"ML":"658"</v>
      </c>
      <c r="AQ224" s="5" t="str">
        <f t="shared" si="105"/>
        <v>,"RM":"4thFl"</v>
      </c>
      <c r="AR224" s="5" t="str">
        <f t="shared" si="119"/>
        <v>,"building":"UNIVHALL"</v>
      </c>
      <c r="AS224" s="5" t="str">
        <f t="shared" si="131"/>
        <v>}</v>
      </c>
      <c r="AT224" s="5" t="str">
        <f t="shared" si="120"/>
        <v/>
      </c>
      <c r="AU224" s="5" t="str">
        <f t="shared" si="121"/>
        <v/>
      </c>
      <c r="AV224" s="10" t="str">
        <f t="shared" si="122"/>
        <v/>
      </c>
      <c r="AW224" s="6" t="str">
        <f t="shared" si="123"/>
        <v>{"name":"Software Development &amp; Maintenance (UCIT)","phone":"513-558-0223","location":{"ML":"658","RM":"4thFl","building":"UNIVHALL"}}</v>
      </c>
      <c r="AX224" t="str">
        <f t="shared" si="124"/>
        <v>db.directory.insert({"name":"Software Development &amp; Maintenance (UCIT)","phone":"513-558-0223","location":{"ML":"658","RM":"4thFl","building":"UNIVHALL"}})</v>
      </c>
      <c r="AY224">
        <f t="shared" si="127"/>
        <v>221</v>
      </c>
      <c r="AZ224" t="str">
        <f t="shared" si="125"/>
        <v>221 - Software Development &amp; Maintenance (UCIT)</v>
      </c>
      <c r="BA224" t="str">
        <f t="shared" si="106"/>
        <v>{"name":"Software Development &amp; Maintenance (UCIT)","phone":"513-558-0223","location":{"ML":"658","RM":"4thFl","building":"UNIVHALL"}},</v>
      </c>
    </row>
    <row r="225" spans="1:53" x14ac:dyDescent="0.25">
      <c r="A225" t="s">
        <v>1002</v>
      </c>
      <c r="B225" t="s">
        <v>1003</v>
      </c>
      <c r="C225" t="s">
        <v>1004</v>
      </c>
      <c r="D225">
        <v>149</v>
      </c>
      <c r="E225" t="s">
        <v>99</v>
      </c>
      <c r="F225" t="s">
        <v>68</v>
      </c>
      <c r="G225" t="s">
        <v>916</v>
      </c>
      <c r="H225" t="s">
        <v>1005</v>
      </c>
      <c r="K225" t="s">
        <v>5264</v>
      </c>
      <c r="M225">
        <f t="shared" si="128"/>
        <v>0</v>
      </c>
      <c r="N225" t="str">
        <f t="shared" si="129"/>
        <v>Software Licensing (Faculty/Staff)(UCIT)</v>
      </c>
      <c r="P225" t="s">
        <v>5264</v>
      </c>
      <c r="Q225" t="str">
        <f t="shared" si="130"/>
        <v>513-556-9135</v>
      </c>
      <c r="S225" s="3">
        <f t="shared" si="99"/>
        <v>149</v>
      </c>
      <c r="T225" t="b">
        <f t="shared" si="109"/>
        <v>1</v>
      </c>
      <c r="V225" s="3" t="str">
        <f t="shared" si="110"/>
        <v>4thFl</v>
      </c>
      <c r="W225" t="b">
        <f t="shared" si="100"/>
        <v>1</v>
      </c>
      <c r="Y225" t="str">
        <f t="shared" si="111"/>
        <v>UNIVHALL</v>
      </c>
      <c r="Z225" t="b">
        <f t="shared" si="101"/>
        <v>1</v>
      </c>
      <c r="AB225" t="b">
        <f t="shared" si="112"/>
        <v>1</v>
      </c>
      <c r="AD225" t="str">
        <f t="shared" si="113"/>
        <v>513-556-2199</v>
      </c>
      <c r="AE225" t="b">
        <f t="shared" si="102"/>
        <v>1</v>
      </c>
      <c r="AG225" t="str">
        <f t="shared" si="114"/>
        <v>https://www.uc.edu/ucit/faculty-staff/software.html</v>
      </c>
      <c r="AH225" t="b">
        <f t="shared" si="103"/>
        <v>1</v>
      </c>
      <c r="AJ225">
        <f t="shared" si="115"/>
        <v>0</v>
      </c>
      <c r="AK225" t="b">
        <f t="shared" si="104"/>
        <v>0</v>
      </c>
      <c r="AM225" s="4" t="str">
        <f t="shared" si="126"/>
        <v>"name":"Software Licensing (Faculty/Staff)(UCIT)"</v>
      </c>
      <c r="AN225" s="5" t="str">
        <f t="shared" si="116"/>
        <v>,"phone":"513-556-9135"</v>
      </c>
      <c r="AO225" s="5" t="str">
        <f t="shared" si="117"/>
        <v>,"location":{</v>
      </c>
      <c r="AP225" s="5" t="str">
        <f t="shared" si="118"/>
        <v>"ML":"149"</v>
      </c>
      <c r="AQ225" s="5" t="str">
        <f t="shared" si="105"/>
        <v>,"RM":"4thFl"</v>
      </c>
      <c r="AR225" s="5" t="str">
        <f t="shared" si="119"/>
        <v>,"building":"UNIVHALL"</v>
      </c>
      <c r="AS225" s="5" t="str">
        <f t="shared" si="131"/>
        <v>}</v>
      </c>
      <c r="AT225" s="5" t="str">
        <f t="shared" si="120"/>
        <v>,"fax":"513-556-2199"</v>
      </c>
      <c r="AU225" s="5" t="str">
        <f t="shared" si="121"/>
        <v>,"website":"https://www.uc.edu/ucit/faculty-staff/software.html"</v>
      </c>
      <c r="AV225" s="10" t="str">
        <f t="shared" si="122"/>
        <v/>
      </c>
      <c r="AW225" s="6" t="str">
        <f t="shared" si="123"/>
        <v>{"name":"Software Licensing (Faculty/Staff)(UCIT)","phone":"513-556-9135","location":{"ML":"149","RM":"4thFl","building":"UNIVHALL"},"fax":"513-556-2199","website":"https://www.uc.edu/ucit/faculty-staff/software.html"}</v>
      </c>
      <c r="AX225" t="str">
        <f t="shared" si="124"/>
        <v>db.directory.insert({"name":"Software Licensing (Faculty/Staff)(UCIT)","phone":"513-556-9135","location":{"ML":"149","RM":"4thFl","building":"UNIVHALL"},"fax":"513-556-2199","website":"https://www.uc.edu/ucit/faculty-staff/software.html"})</v>
      </c>
      <c r="AY225">
        <f t="shared" si="127"/>
        <v>222</v>
      </c>
      <c r="AZ225" t="str">
        <f t="shared" si="125"/>
        <v>222 - Software Licensing (Faculty/Staff)(UCIT)</v>
      </c>
      <c r="BA225" t="str">
        <f t="shared" si="106"/>
        <v>{"name":"Software Licensing (Faculty/Staff)(UCIT)","phone":"513-556-9135","location":{"ML":"149","RM":"4thFl","building":"UNIVHALL"},"fax":"513-556-2199","website":"https://www.uc.edu/ucit/faculty-staff/software.html"},</v>
      </c>
    </row>
    <row r="226" spans="1:53" x14ac:dyDescent="0.25">
      <c r="A226" t="s">
        <v>1006</v>
      </c>
      <c r="B226" t="s">
        <v>1007</v>
      </c>
      <c r="C226" t="s">
        <v>1004</v>
      </c>
      <c r="D226">
        <v>149</v>
      </c>
      <c r="E226" t="s">
        <v>99</v>
      </c>
      <c r="F226" t="s">
        <v>68</v>
      </c>
      <c r="G226" t="s">
        <v>916</v>
      </c>
      <c r="H226" t="s">
        <v>1008</v>
      </c>
      <c r="K226" t="s">
        <v>5264</v>
      </c>
      <c r="M226">
        <f t="shared" si="128"/>
        <v>0</v>
      </c>
      <c r="N226" t="str">
        <f t="shared" si="129"/>
        <v>Software Licensing (Students)(UCIT)</v>
      </c>
      <c r="P226" t="s">
        <v>5264</v>
      </c>
      <c r="Q226" t="str">
        <f t="shared" si="130"/>
        <v>513-556-9135</v>
      </c>
      <c r="S226" s="3">
        <f t="shared" si="99"/>
        <v>149</v>
      </c>
      <c r="T226" t="b">
        <f t="shared" si="109"/>
        <v>1</v>
      </c>
      <c r="V226" s="3" t="str">
        <f t="shared" si="110"/>
        <v>4thFl</v>
      </c>
      <c r="W226" t="b">
        <f t="shared" si="100"/>
        <v>1</v>
      </c>
      <c r="Y226" t="str">
        <f t="shared" si="111"/>
        <v>UNIVHALL</v>
      </c>
      <c r="Z226" t="b">
        <f t="shared" si="101"/>
        <v>1</v>
      </c>
      <c r="AB226" t="b">
        <f t="shared" si="112"/>
        <v>1</v>
      </c>
      <c r="AD226" t="str">
        <f t="shared" si="113"/>
        <v>513-556-2199</v>
      </c>
      <c r="AE226" t="b">
        <f t="shared" si="102"/>
        <v>1</v>
      </c>
      <c r="AG226" t="str">
        <f t="shared" si="114"/>
        <v>https://www.uc.edu/ucit/students/software.html</v>
      </c>
      <c r="AH226" t="b">
        <f t="shared" si="103"/>
        <v>1</v>
      </c>
      <c r="AJ226">
        <f t="shared" si="115"/>
        <v>0</v>
      </c>
      <c r="AK226" t="b">
        <f t="shared" si="104"/>
        <v>0</v>
      </c>
      <c r="AM226" s="4" t="str">
        <f t="shared" si="126"/>
        <v>"name":"Software Licensing (Students)(UCIT)"</v>
      </c>
      <c r="AN226" s="5" t="str">
        <f t="shared" si="116"/>
        <v>,"phone":"513-556-9135"</v>
      </c>
      <c r="AO226" s="5" t="str">
        <f t="shared" si="117"/>
        <v>,"location":{</v>
      </c>
      <c r="AP226" s="5" t="str">
        <f t="shared" si="118"/>
        <v>"ML":"149"</v>
      </c>
      <c r="AQ226" s="5" t="str">
        <f t="shared" si="105"/>
        <v>,"RM":"4thFl"</v>
      </c>
      <c r="AR226" s="5" t="str">
        <f t="shared" si="119"/>
        <v>,"building":"UNIVHALL"</v>
      </c>
      <c r="AS226" s="5" t="str">
        <f t="shared" si="131"/>
        <v>}</v>
      </c>
      <c r="AT226" s="5" t="str">
        <f t="shared" si="120"/>
        <v>,"fax":"513-556-2199"</v>
      </c>
      <c r="AU226" s="5" t="str">
        <f t="shared" si="121"/>
        <v>,"website":"https://www.uc.edu/ucit/students/software.html"</v>
      </c>
      <c r="AV226" s="10" t="str">
        <f t="shared" si="122"/>
        <v/>
      </c>
      <c r="AW226" s="6" t="str">
        <f t="shared" si="123"/>
        <v>{"name":"Software Licensing (Students)(UCIT)","phone":"513-556-9135","location":{"ML":"149","RM":"4thFl","building":"UNIVHALL"},"fax":"513-556-2199","website":"https://www.uc.edu/ucit/students/software.html"}</v>
      </c>
      <c r="AX226" t="str">
        <f t="shared" si="124"/>
        <v>db.directory.insert({"name":"Software Licensing (Students)(UCIT)","phone":"513-556-9135","location":{"ML":"149","RM":"4thFl","building":"UNIVHALL"},"fax":"513-556-2199","website":"https://www.uc.edu/ucit/students/software.html"})</v>
      </c>
      <c r="AY226">
        <f t="shared" si="127"/>
        <v>223</v>
      </c>
      <c r="AZ226" t="str">
        <f t="shared" si="125"/>
        <v>223 - Software Licensing (Students)(UCIT)</v>
      </c>
      <c r="BA226" t="str">
        <f t="shared" si="106"/>
        <v>{"name":"Software Licensing (Students)(UCIT)","phone":"513-556-9135","location":{"ML":"149","RM":"4thFl","building":"UNIVHALL"},"fax":"513-556-2199","website":"https://www.uc.edu/ucit/students/software.html"},</v>
      </c>
    </row>
    <row r="227" spans="1:53" x14ac:dyDescent="0.25">
      <c r="A227" t="s">
        <v>1009</v>
      </c>
      <c r="B227" t="s">
        <v>1010</v>
      </c>
      <c r="C227" t="s">
        <v>1011</v>
      </c>
      <c r="D227">
        <v>26</v>
      </c>
      <c r="E227">
        <v>535</v>
      </c>
      <c r="F227" t="s">
        <v>110</v>
      </c>
      <c r="H227" t="s">
        <v>1012</v>
      </c>
      <c r="I227" t="s">
        <v>1013</v>
      </c>
      <c r="K227" t="s">
        <v>5264</v>
      </c>
      <c r="M227">
        <f t="shared" ref="M227:M290" si="132">IF(L227, 1,0)</f>
        <v>0</v>
      </c>
      <c r="N227" t="str">
        <f t="shared" si="129"/>
        <v>GetIT - Student On-line ordering (UCIT)</v>
      </c>
      <c r="P227" t="s">
        <v>5264</v>
      </c>
      <c r="Q227" t="str">
        <f t="shared" si="130"/>
        <v>513-556-4670</v>
      </c>
      <c r="S227" s="3">
        <f t="shared" si="99"/>
        <v>26</v>
      </c>
      <c r="T227" t="b">
        <f t="shared" si="109"/>
        <v>1</v>
      </c>
      <c r="V227" s="3">
        <f t="shared" si="110"/>
        <v>535</v>
      </c>
      <c r="W227" t="b">
        <f t="shared" si="100"/>
        <v>1</v>
      </c>
      <c r="Y227" t="str">
        <f t="shared" si="111"/>
        <v>STEGER</v>
      </c>
      <c r="Z227" t="b">
        <f t="shared" si="101"/>
        <v>1</v>
      </c>
      <c r="AB227" t="b">
        <f t="shared" si="112"/>
        <v>1</v>
      </c>
      <c r="AD227">
        <f t="shared" si="113"/>
        <v>0</v>
      </c>
      <c r="AE227" t="b">
        <f t="shared" si="102"/>
        <v>0</v>
      </c>
      <c r="AG227" t="str">
        <f t="shared" si="114"/>
        <v>http://www.uc.edu/ucit/students/student-getit.html</v>
      </c>
      <c r="AH227" t="b">
        <f t="shared" si="103"/>
        <v>1</v>
      </c>
      <c r="AJ227" t="str">
        <f t="shared" si="115"/>
        <v>getit@uc.edu</v>
      </c>
      <c r="AK227" t="b">
        <f t="shared" si="104"/>
        <v>1</v>
      </c>
      <c r="AM227" s="4" t="str">
        <f t="shared" si="126"/>
        <v>"name":"GetIT - Student On-line ordering (UCIT)"</v>
      </c>
      <c r="AN227" s="5" t="str">
        <f t="shared" si="116"/>
        <v>,"phone":"513-556-4670"</v>
      </c>
      <c r="AO227" s="5" t="str">
        <f t="shared" si="117"/>
        <v>,"location":{</v>
      </c>
      <c r="AP227" s="5" t="str">
        <f t="shared" si="118"/>
        <v>"ML":"26"</v>
      </c>
      <c r="AQ227" s="5" t="str">
        <f t="shared" si="105"/>
        <v>,"RM":"535"</v>
      </c>
      <c r="AR227" s="5" t="str">
        <f t="shared" si="119"/>
        <v>,"building":"STEGER"</v>
      </c>
      <c r="AS227" s="5" t="str">
        <f t="shared" si="131"/>
        <v>}</v>
      </c>
      <c r="AT227" s="5" t="str">
        <f t="shared" si="120"/>
        <v/>
      </c>
      <c r="AU227" s="5" t="str">
        <f t="shared" si="121"/>
        <v>,"website":"http://www.uc.edu/ucit/students/student-getit.html"</v>
      </c>
      <c r="AV227" s="10" t="str">
        <f t="shared" si="122"/>
        <v>,"email":"getit@uc.edu"</v>
      </c>
      <c r="AW227" s="6" t="str">
        <f t="shared" si="123"/>
        <v>{"name":"GetIT - Student On-line ordering (UCIT)","phone":"513-556-4670","location":{"ML":"26","RM":"535","building":"STEGER"},"website":"http://www.uc.edu/ucit/students/student-getit.html","email":"getit@uc.edu"}</v>
      </c>
      <c r="AX227" t="str">
        <f t="shared" si="124"/>
        <v>db.directory.insert({"name":"GetIT - Student On-line ordering (UCIT)","phone":"513-556-4670","location":{"ML":"26","RM":"535","building":"STEGER"},"website":"http://www.uc.edu/ucit/students/student-getit.html","email":"getit@uc.edu"})</v>
      </c>
      <c r="AY227">
        <f t="shared" si="127"/>
        <v>224</v>
      </c>
      <c r="AZ227" t="str">
        <f t="shared" si="125"/>
        <v>224 - GetIT - Student On-line ordering (UCIT)</v>
      </c>
      <c r="BA227" t="str">
        <f t="shared" si="106"/>
        <v>{"name":"GetIT - Student On-line ordering (UCIT)","phone":"513-556-4670","location":{"ML":"26","RM":"535","building":"STEGER"},"website":"http://www.uc.edu/ucit/students/student-getit.html","email":"getit@uc.edu"},</v>
      </c>
    </row>
    <row r="228" spans="1:53" x14ac:dyDescent="0.25">
      <c r="A228" t="s">
        <v>1014</v>
      </c>
      <c r="B228" t="s">
        <v>1015</v>
      </c>
      <c r="C228" t="s">
        <v>1016</v>
      </c>
      <c r="D228">
        <v>658</v>
      </c>
      <c r="E228" t="s">
        <v>99</v>
      </c>
      <c r="F228" t="s">
        <v>68</v>
      </c>
      <c r="K228" t="s">
        <v>5264</v>
      </c>
      <c r="M228">
        <f t="shared" si="132"/>
        <v>0</v>
      </c>
      <c r="N228" t="str">
        <f t="shared" si="129"/>
        <v>Systems &amp; Device Management (UCIT)</v>
      </c>
      <c r="P228" t="s">
        <v>5264</v>
      </c>
      <c r="Q228" t="str">
        <f t="shared" si="130"/>
        <v>513-556-9020</v>
      </c>
      <c r="S228" s="3">
        <f t="shared" si="99"/>
        <v>658</v>
      </c>
      <c r="T228" t="b">
        <f t="shared" si="109"/>
        <v>1</v>
      </c>
      <c r="V228" s="3" t="str">
        <f t="shared" si="110"/>
        <v>4thFl</v>
      </c>
      <c r="W228" t="b">
        <f t="shared" si="100"/>
        <v>1</v>
      </c>
      <c r="Y228" t="str">
        <f t="shared" si="111"/>
        <v>UNIVHALL</v>
      </c>
      <c r="Z228" t="b">
        <f t="shared" si="101"/>
        <v>1</v>
      </c>
      <c r="AB228" t="b">
        <f t="shared" si="112"/>
        <v>1</v>
      </c>
      <c r="AD228">
        <f t="shared" si="113"/>
        <v>0</v>
      </c>
      <c r="AE228" t="b">
        <f t="shared" si="102"/>
        <v>0</v>
      </c>
      <c r="AG228">
        <f t="shared" si="114"/>
        <v>0</v>
      </c>
      <c r="AH228" t="b">
        <f t="shared" si="103"/>
        <v>0</v>
      </c>
      <c r="AJ228">
        <f t="shared" si="115"/>
        <v>0</v>
      </c>
      <c r="AK228" t="b">
        <f t="shared" si="104"/>
        <v>0</v>
      </c>
      <c r="AM228" s="4" t="str">
        <f t="shared" si="126"/>
        <v>"name":"Systems &amp; Device Management (UCIT)"</v>
      </c>
      <c r="AN228" s="5" t="str">
        <f t="shared" si="116"/>
        <v>,"phone":"513-556-9020"</v>
      </c>
      <c r="AO228" s="5" t="str">
        <f t="shared" si="117"/>
        <v>,"location":{</v>
      </c>
      <c r="AP228" s="5" t="str">
        <f t="shared" si="118"/>
        <v>"ML":"658"</v>
      </c>
      <c r="AQ228" s="5" t="str">
        <f t="shared" si="105"/>
        <v>,"RM":"4thFl"</v>
      </c>
      <c r="AR228" s="5" t="str">
        <f t="shared" si="119"/>
        <v>,"building":"UNIVHALL"</v>
      </c>
      <c r="AS228" s="5" t="str">
        <f t="shared" si="131"/>
        <v>}</v>
      </c>
      <c r="AT228" s="5" t="str">
        <f t="shared" si="120"/>
        <v/>
      </c>
      <c r="AU228" s="5" t="str">
        <f t="shared" si="121"/>
        <v/>
      </c>
      <c r="AV228" s="10" t="str">
        <f t="shared" si="122"/>
        <v/>
      </c>
      <c r="AW228" s="6" t="str">
        <f t="shared" si="123"/>
        <v>{"name":"Systems &amp; Device Management (UCIT)","phone":"513-556-9020","location":{"ML":"658","RM":"4thFl","building":"UNIVHALL"}}</v>
      </c>
      <c r="AX228" t="str">
        <f t="shared" si="124"/>
        <v>db.directory.insert({"name":"Systems &amp; Device Management (UCIT)","phone":"513-556-9020","location":{"ML":"658","RM":"4thFl","building":"UNIVHALL"}})</v>
      </c>
      <c r="AY228">
        <f t="shared" si="127"/>
        <v>225</v>
      </c>
      <c r="AZ228" t="str">
        <f t="shared" si="125"/>
        <v>225 - Systems &amp; Device Management (UCIT)</v>
      </c>
      <c r="BA228" t="str">
        <f t="shared" si="106"/>
        <v>{"name":"Systems &amp; Device Management (UCIT)","phone":"513-556-9020","location":{"ML":"658","RM":"4thFl","building":"UNIVHALL"}},</v>
      </c>
    </row>
    <row r="229" spans="1:53" x14ac:dyDescent="0.25">
      <c r="A229" t="s">
        <v>1017</v>
      </c>
      <c r="B229" t="s">
        <v>1018</v>
      </c>
      <c r="C229" t="s">
        <v>401</v>
      </c>
      <c r="D229">
        <v>26</v>
      </c>
      <c r="E229" t="s">
        <v>402</v>
      </c>
      <c r="F229" t="s">
        <v>403</v>
      </c>
      <c r="H229" t="s">
        <v>1019</v>
      </c>
      <c r="K229" t="s">
        <v>5264</v>
      </c>
      <c r="M229">
        <f t="shared" si="132"/>
        <v>0</v>
      </c>
      <c r="N229" t="str">
        <f t="shared" si="129"/>
        <v>Telephone Installation (UCIT)</v>
      </c>
      <c r="P229" t="s">
        <v>5264</v>
      </c>
      <c r="Q229" t="str">
        <f t="shared" si="130"/>
        <v>513-556-9378</v>
      </c>
      <c r="S229" s="3">
        <f t="shared" si="99"/>
        <v>26</v>
      </c>
      <c r="T229" t="b">
        <f t="shared" si="109"/>
        <v>1</v>
      </c>
      <c r="V229" s="3" t="str">
        <f t="shared" si="110"/>
        <v>1stFl</v>
      </c>
      <c r="W229" t="b">
        <f t="shared" si="100"/>
        <v>1</v>
      </c>
      <c r="Y229" t="str">
        <f t="shared" si="111"/>
        <v>ZIMMER</v>
      </c>
      <c r="Z229" t="b">
        <f t="shared" si="101"/>
        <v>1</v>
      </c>
      <c r="AB229" t="b">
        <f t="shared" si="112"/>
        <v>1</v>
      </c>
      <c r="AD229">
        <f t="shared" si="113"/>
        <v>0</v>
      </c>
      <c r="AE229" t="b">
        <f t="shared" si="102"/>
        <v>0</v>
      </c>
      <c r="AG229" t="str">
        <f t="shared" si="114"/>
        <v>http://www.uc.edu/ucit/phone.html</v>
      </c>
      <c r="AH229" t="b">
        <f t="shared" si="103"/>
        <v>1</v>
      </c>
      <c r="AJ229">
        <f t="shared" si="115"/>
        <v>0</v>
      </c>
      <c r="AK229" t="b">
        <f t="shared" si="104"/>
        <v>0</v>
      </c>
      <c r="AM229" s="4" t="str">
        <f t="shared" si="126"/>
        <v>"name":"Telephone Installation (UCIT)"</v>
      </c>
      <c r="AN229" s="5" t="str">
        <f t="shared" si="116"/>
        <v>,"phone":"513-556-9378"</v>
      </c>
      <c r="AO229" s="5" t="str">
        <f t="shared" si="117"/>
        <v>,"location":{</v>
      </c>
      <c r="AP229" s="5" t="str">
        <f t="shared" si="118"/>
        <v>"ML":"26"</v>
      </c>
      <c r="AQ229" s="5" t="str">
        <f t="shared" si="105"/>
        <v>,"RM":"1stFl"</v>
      </c>
      <c r="AR229" s="5" t="str">
        <f t="shared" si="119"/>
        <v>,"building":"ZIMMER"</v>
      </c>
      <c r="AS229" s="5" t="str">
        <f t="shared" si="131"/>
        <v>}</v>
      </c>
      <c r="AT229" s="5" t="str">
        <f t="shared" si="120"/>
        <v/>
      </c>
      <c r="AU229" s="5" t="str">
        <f t="shared" si="121"/>
        <v>,"website":"http://www.uc.edu/ucit/phone.html"</v>
      </c>
      <c r="AV229" s="10" t="str">
        <f t="shared" si="122"/>
        <v/>
      </c>
      <c r="AW229" s="6" t="str">
        <f t="shared" si="123"/>
        <v>{"name":"Telephone Installation (UCIT)","phone":"513-556-9378","location":{"ML":"26","RM":"1stFl","building":"ZIMMER"},"website":"http://www.uc.edu/ucit/phone.html"}</v>
      </c>
      <c r="AX229" t="str">
        <f t="shared" si="124"/>
        <v>db.directory.insert({"name":"Telephone Installation (UCIT)","phone":"513-556-9378","location":{"ML":"26","RM":"1stFl","building":"ZIMMER"},"website":"http://www.uc.edu/ucit/phone.html"})</v>
      </c>
      <c r="AY229">
        <f t="shared" si="127"/>
        <v>226</v>
      </c>
      <c r="AZ229" t="str">
        <f t="shared" si="125"/>
        <v>226 - Telephone Installation (UCIT)</v>
      </c>
      <c r="BA229" t="str">
        <f t="shared" si="106"/>
        <v>{"name":"Telephone Installation (UCIT)","phone":"513-556-9378","location":{"ML":"26","RM":"1stFl","building":"ZIMMER"},"website":"http://www.uc.edu/ucit/phone.html"},</v>
      </c>
    </row>
    <row r="230" spans="1:53" x14ac:dyDescent="0.25">
      <c r="A230" t="s">
        <v>1020</v>
      </c>
      <c r="B230" t="s">
        <v>1021</v>
      </c>
      <c r="C230" t="s">
        <v>493</v>
      </c>
      <c r="D230">
        <v>658</v>
      </c>
      <c r="E230" t="s">
        <v>99</v>
      </c>
      <c r="F230" t="s">
        <v>68</v>
      </c>
      <c r="H230" t="s">
        <v>1022</v>
      </c>
      <c r="I230" t="s">
        <v>884</v>
      </c>
      <c r="K230" t="s">
        <v>5264</v>
      </c>
      <c r="M230">
        <f t="shared" si="132"/>
        <v>0</v>
      </c>
      <c r="N230" t="str">
        <f t="shared" si="129"/>
        <v>Telephone Repairs (UCIT)</v>
      </c>
      <c r="P230" t="s">
        <v>5264</v>
      </c>
      <c r="Q230" t="str">
        <f t="shared" si="130"/>
        <v>513-556-4357</v>
      </c>
      <c r="S230" s="3">
        <f t="shared" si="99"/>
        <v>658</v>
      </c>
      <c r="T230" t="b">
        <f t="shared" si="109"/>
        <v>1</v>
      </c>
      <c r="V230" s="3" t="str">
        <f t="shared" si="110"/>
        <v>4thFl</v>
      </c>
      <c r="W230" t="b">
        <f t="shared" si="100"/>
        <v>1</v>
      </c>
      <c r="Y230" t="str">
        <f t="shared" si="111"/>
        <v>UNIVHALL</v>
      </c>
      <c r="Z230" t="b">
        <f t="shared" si="101"/>
        <v>1</v>
      </c>
      <c r="AB230" t="b">
        <f t="shared" si="112"/>
        <v>1</v>
      </c>
      <c r="AD230">
        <f t="shared" si="113"/>
        <v>0</v>
      </c>
      <c r="AE230" t="b">
        <f t="shared" si="102"/>
        <v>0</v>
      </c>
      <c r="AG230" t="str">
        <f t="shared" si="114"/>
        <v>http://www.uc.edu/ucit/helpdesk.html</v>
      </c>
      <c r="AH230" t="b">
        <f t="shared" si="103"/>
        <v>1</v>
      </c>
      <c r="AJ230" t="str">
        <f t="shared" si="115"/>
        <v>helpdesk@uc.edu</v>
      </c>
      <c r="AK230" t="b">
        <f t="shared" si="104"/>
        <v>1</v>
      </c>
      <c r="AM230" s="4" t="str">
        <f t="shared" si="126"/>
        <v>"name":"Telephone Repairs (UCIT)"</v>
      </c>
      <c r="AN230" s="5" t="str">
        <f t="shared" si="116"/>
        <v>,"phone":"513-556-4357"</v>
      </c>
      <c r="AO230" s="5" t="str">
        <f t="shared" si="117"/>
        <v>,"location":{</v>
      </c>
      <c r="AP230" s="5" t="str">
        <f t="shared" si="118"/>
        <v>"ML":"658"</v>
      </c>
      <c r="AQ230" s="5" t="str">
        <f t="shared" si="105"/>
        <v>,"RM":"4thFl"</v>
      </c>
      <c r="AR230" s="5" t="str">
        <f t="shared" si="119"/>
        <v>,"building":"UNIVHALL"</v>
      </c>
      <c r="AS230" s="5" t="str">
        <f t="shared" si="131"/>
        <v>}</v>
      </c>
      <c r="AT230" s="5" t="str">
        <f t="shared" si="120"/>
        <v/>
      </c>
      <c r="AU230" s="5" t="str">
        <f t="shared" si="121"/>
        <v>,"website":"http://www.uc.edu/ucit/helpdesk.html"</v>
      </c>
      <c r="AV230" s="10" t="str">
        <f t="shared" si="122"/>
        <v>,"email":"helpdesk@uc.edu"</v>
      </c>
      <c r="AW230" s="6" t="str">
        <f t="shared" si="123"/>
        <v>{"name":"Telephone Repairs (UCIT)","phone":"513-556-4357","location":{"ML":"658","RM":"4thFl","building":"UNIVHALL"},"website":"http://www.uc.edu/ucit/helpdesk.html","email":"helpdesk@uc.edu"}</v>
      </c>
      <c r="AX230" t="str">
        <f t="shared" si="124"/>
        <v>db.directory.insert({"name":"Telephone Repairs (UCIT)","phone":"513-556-4357","location":{"ML":"658","RM":"4thFl","building":"UNIVHALL"},"website":"http://www.uc.edu/ucit/helpdesk.html","email":"helpdesk@uc.edu"})</v>
      </c>
      <c r="AY230">
        <f t="shared" si="127"/>
        <v>227</v>
      </c>
      <c r="AZ230" t="str">
        <f t="shared" si="125"/>
        <v>227 - Telephone Repairs (UCIT)</v>
      </c>
      <c r="BA230" t="str">
        <f t="shared" si="106"/>
        <v>{"name":"Telephone Repairs (UCIT)","phone":"513-556-4357","location":{"ML":"658","RM":"4thFl","building":"UNIVHALL"},"website":"http://www.uc.edu/ucit/helpdesk.html","email":"helpdesk@uc.edu"},</v>
      </c>
    </row>
    <row r="231" spans="1:53" x14ac:dyDescent="0.25">
      <c r="A231" t="s">
        <v>1023</v>
      </c>
      <c r="B231" t="s">
        <v>1024</v>
      </c>
      <c r="C231" t="s">
        <v>1025</v>
      </c>
      <c r="D231">
        <v>559</v>
      </c>
      <c r="E231">
        <v>3200</v>
      </c>
      <c r="F231" t="s">
        <v>62</v>
      </c>
      <c r="G231" t="s">
        <v>1026</v>
      </c>
      <c r="K231" t="s">
        <v>5264</v>
      </c>
      <c r="M231">
        <f t="shared" si="132"/>
        <v>0</v>
      </c>
      <c r="N231" t="str">
        <f t="shared" si="129"/>
        <v>Neuroscience Clinical Trials Study (Psychiatry)(MED)</v>
      </c>
      <c r="P231" t="s">
        <v>5264</v>
      </c>
      <c r="Q231" t="str">
        <f t="shared" si="130"/>
        <v>513-558-5112</v>
      </c>
      <c r="S231" s="3">
        <f t="shared" si="99"/>
        <v>559</v>
      </c>
      <c r="T231" t="b">
        <f t="shared" si="109"/>
        <v>1</v>
      </c>
      <c r="V231" s="3">
        <f t="shared" si="110"/>
        <v>3200</v>
      </c>
      <c r="W231" t="b">
        <f t="shared" si="100"/>
        <v>1</v>
      </c>
      <c r="Y231" t="str">
        <f t="shared" si="111"/>
        <v>STETSON</v>
      </c>
      <c r="Z231" t="b">
        <f t="shared" si="101"/>
        <v>1</v>
      </c>
      <c r="AB231" t="b">
        <f t="shared" si="112"/>
        <v>1</v>
      </c>
      <c r="AD231" t="str">
        <f t="shared" si="113"/>
        <v>558-2661</v>
      </c>
      <c r="AE231" t="b">
        <f t="shared" si="102"/>
        <v>1</v>
      </c>
      <c r="AG231">
        <f t="shared" si="114"/>
        <v>0</v>
      </c>
      <c r="AH231" t="b">
        <f t="shared" si="103"/>
        <v>0</v>
      </c>
      <c r="AJ231">
        <f t="shared" si="115"/>
        <v>0</v>
      </c>
      <c r="AK231" t="b">
        <f t="shared" si="104"/>
        <v>0</v>
      </c>
      <c r="AM231" s="4" t="str">
        <f t="shared" si="126"/>
        <v>"name":"Neuroscience Clinical Trials Study (Psychiatry)(MED)"</v>
      </c>
      <c r="AN231" s="5" t="str">
        <f t="shared" si="116"/>
        <v>,"phone":"513-558-5112"</v>
      </c>
      <c r="AO231" s="5" t="str">
        <f t="shared" si="117"/>
        <v>,"location":{</v>
      </c>
      <c r="AP231" s="5" t="str">
        <f t="shared" si="118"/>
        <v>"ML":"559"</v>
      </c>
      <c r="AQ231" s="5" t="str">
        <f t="shared" si="105"/>
        <v>,"RM":"3200"</v>
      </c>
      <c r="AR231" s="5" t="str">
        <f t="shared" si="119"/>
        <v>,"building":"STETSON"</v>
      </c>
      <c r="AS231" s="5" t="str">
        <f t="shared" si="131"/>
        <v>}</v>
      </c>
      <c r="AT231" s="5" t="str">
        <f t="shared" si="120"/>
        <v>,"fax":"558-2661"</v>
      </c>
      <c r="AU231" s="5" t="str">
        <f t="shared" si="121"/>
        <v/>
      </c>
      <c r="AV231" s="10" t="str">
        <f t="shared" si="122"/>
        <v/>
      </c>
      <c r="AW231" s="6" t="str">
        <f t="shared" si="123"/>
        <v>{"name":"Neuroscience Clinical Trials Study (Psychiatry)(MED)","phone":"513-558-5112","location":{"ML":"559","RM":"3200","building":"STETSON"},"fax":"558-2661"}</v>
      </c>
      <c r="AX231" t="str">
        <f t="shared" si="124"/>
        <v>db.directory.insert({"name":"Neuroscience Clinical Trials Study (Psychiatry)(MED)","phone":"513-558-5112","location":{"ML":"559","RM":"3200","building":"STETSON"},"fax":"558-2661"})</v>
      </c>
      <c r="AY231">
        <f t="shared" si="127"/>
        <v>228</v>
      </c>
      <c r="AZ231" t="str">
        <f t="shared" si="125"/>
        <v>228 - Neuroscience Clinical Trials Study (Psychiatry)(MED)</v>
      </c>
      <c r="BA231" t="str">
        <f t="shared" si="106"/>
        <v>{"name":"Neuroscience Clinical Trials Study (Psychiatry)(MED)","phone":"513-558-5112","location":{"ML":"559","RM":"3200","building":"STETSON"},"fax":"558-2661"},</v>
      </c>
    </row>
    <row r="232" spans="1:53" x14ac:dyDescent="0.25">
      <c r="A232" t="s">
        <v>1027</v>
      </c>
      <c r="B232" t="s">
        <v>5273</v>
      </c>
      <c r="C232" t="s">
        <v>5274</v>
      </c>
      <c r="D232">
        <v>90</v>
      </c>
      <c r="E232">
        <v>120</v>
      </c>
      <c r="F232" t="s">
        <v>23</v>
      </c>
      <c r="G232" t="s">
        <v>1028</v>
      </c>
      <c r="H232" t="s">
        <v>1029</v>
      </c>
      <c r="I232" t="s">
        <v>1030</v>
      </c>
      <c r="K232" t="s">
        <v>5264</v>
      </c>
      <c r="M232">
        <f t="shared" si="132"/>
        <v>0</v>
      </c>
      <c r="N232" t="str">
        <f t="shared" si="129"/>
        <v xml:space="preserve"> Toll Free - Parents Association</v>
      </c>
      <c r="P232" t="s">
        <v>5264</v>
      </c>
      <c r="Q232" t="str">
        <f t="shared" si="130"/>
        <v>877-827-2357</v>
      </c>
      <c r="S232" s="3">
        <f t="shared" si="99"/>
        <v>90</v>
      </c>
      <c r="T232" t="b">
        <f t="shared" si="109"/>
        <v>1</v>
      </c>
      <c r="V232" s="3">
        <f t="shared" si="110"/>
        <v>120</v>
      </c>
      <c r="W232" t="b">
        <f t="shared" si="100"/>
        <v>1</v>
      </c>
      <c r="Y232" t="str">
        <f t="shared" si="111"/>
        <v>UNIVPAV</v>
      </c>
      <c r="Z232" t="b">
        <f t="shared" si="101"/>
        <v>1</v>
      </c>
      <c r="AB232" t="b">
        <f t="shared" si="112"/>
        <v>1</v>
      </c>
      <c r="AD232" t="str">
        <f t="shared" si="113"/>
        <v>513-556-2890</v>
      </c>
      <c r="AE232" t="b">
        <f t="shared" si="102"/>
        <v>1</v>
      </c>
      <c r="AG232" t="str">
        <f t="shared" si="114"/>
        <v>http://www.uc.edu/parents/</v>
      </c>
      <c r="AH232" t="b">
        <f t="shared" si="103"/>
        <v>1</v>
      </c>
      <c r="AJ232" t="str">
        <f t="shared" si="115"/>
        <v>parents.association@uc.edu</v>
      </c>
      <c r="AK232" t="b">
        <f t="shared" si="104"/>
        <v>1</v>
      </c>
      <c r="AM232" s="4" t="str">
        <f t="shared" si="126"/>
        <v>"name":"Toll Free - Parents Association"</v>
      </c>
      <c r="AN232" s="5" t="str">
        <f t="shared" si="116"/>
        <v>,"phone":"877-827-2357"</v>
      </c>
      <c r="AO232" s="5" t="str">
        <f t="shared" si="117"/>
        <v>,"location":{</v>
      </c>
      <c r="AP232" s="5" t="str">
        <f t="shared" si="118"/>
        <v>"ML":"90"</v>
      </c>
      <c r="AQ232" s="5" t="str">
        <f t="shared" si="105"/>
        <v>,"RM":"120"</v>
      </c>
      <c r="AR232" s="5" t="str">
        <f t="shared" si="119"/>
        <v>,"building":"UNIVPAV"</v>
      </c>
      <c r="AS232" s="5" t="str">
        <f t="shared" si="131"/>
        <v>}</v>
      </c>
      <c r="AT232" s="5" t="str">
        <f t="shared" si="120"/>
        <v>,"fax":"513-556-2890"</v>
      </c>
      <c r="AU232" s="5" t="str">
        <f t="shared" si="121"/>
        <v>,"website":"http://www.uc.edu/parents/"</v>
      </c>
      <c r="AV232" s="10" t="str">
        <f t="shared" si="122"/>
        <v>,"email":"parents.association@uc.edu"</v>
      </c>
      <c r="AW232" s="6" t="str">
        <f t="shared" si="123"/>
        <v>{"name":"Toll Free - Parents Association","phone":"877-827-2357","location":{"ML":"90","RM":"120","building":"UNIVPAV"},"fax":"513-556-2890","website":"http://www.uc.edu/parents/","email":"parents.association@uc.edu"}</v>
      </c>
      <c r="AX232" t="str">
        <f t="shared" si="124"/>
        <v>db.directory.insert({"name":"Toll Free - Parents Association","phone":"877-827-2357","location":{"ML":"90","RM":"120","building":"UNIVPAV"},"fax":"513-556-2890","website":"http://www.uc.edu/parents/","email":"parents.association@uc.edu"})</v>
      </c>
      <c r="AY232">
        <f t="shared" si="127"/>
        <v>229</v>
      </c>
      <c r="AZ232" t="str">
        <f t="shared" si="125"/>
        <v>229 -  Toll Free - Parents Association</v>
      </c>
      <c r="BA232" t="str">
        <f t="shared" si="106"/>
        <v>{"name":"Toll Free - Parents Association","phone":"877-827-2357","location":{"ML":"90","RM":"120","building":"UNIVPAV"},"fax":"513-556-2890","website":"http://www.uc.edu/parents/","email":"parents.association@uc.edu"},</v>
      </c>
    </row>
    <row r="233" spans="1:53" x14ac:dyDescent="0.25">
      <c r="A233" t="s">
        <v>1031</v>
      </c>
      <c r="B233" t="s">
        <v>1032</v>
      </c>
      <c r="C233" t="s">
        <v>1033</v>
      </c>
      <c r="D233">
        <v>139</v>
      </c>
      <c r="E233">
        <v>655</v>
      </c>
      <c r="F233" t="s">
        <v>110</v>
      </c>
      <c r="G233" t="s">
        <v>1034</v>
      </c>
      <c r="H233" t="s">
        <v>1035</v>
      </c>
      <c r="K233" t="s">
        <v>5264</v>
      </c>
      <c r="M233">
        <f t="shared" si="132"/>
        <v>0</v>
      </c>
      <c r="N233" t="str">
        <f t="shared" si="129"/>
        <v>University Funding Board (SALD)</v>
      </c>
      <c r="P233" t="s">
        <v>5264</v>
      </c>
      <c r="Q233" t="str">
        <f t="shared" si="130"/>
        <v>513-556-1195</v>
      </c>
      <c r="S233" s="3">
        <f t="shared" si="99"/>
        <v>139</v>
      </c>
      <c r="T233" t="b">
        <f t="shared" si="109"/>
        <v>1</v>
      </c>
      <c r="V233" s="3">
        <f t="shared" si="110"/>
        <v>655</v>
      </c>
      <c r="W233" t="b">
        <f t="shared" si="100"/>
        <v>1</v>
      </c>
      <c r="Y233" t="str">
        <f t="shared" si="111"/>
        <v>STEGER</v>
      </c>
      <c r="Z233" t="b">
        <f t="shared" si="101"/>
        <v>1</v>
      </c>
      <c r="AB233" t="b">
        <f t="shared" si="112"/>
        <v>1</v>
      </c>
      <c r="AD233" t="str">
        <f t="shared" si="113"/>
        <v>513-556-4477</v>
      </c>
      <c r="AE233" t="b">
        <f t="shared" si="102"/>
        <v>1</v>
      </c>
      <c r="AG233" t="str">
        <f t="shared" si="114"/>
        <v>http://sites.ucfilespace.uc.edu/sg/ufb</v>
      </c>
      <c r="AH233" t="b">
        <f t="shared" si="103"/>
        <v>1</v>
      </c>
      <c r="AJ233">
        <f t="shared" si="115"/>
        <v>0</v>
      </c>
      <c r="AK233" t="b">
        <f t="shared" si="104"/>
        <v>0</v>
      </c>
      <c r="AM233" s="4" t="str">
        <f t="shared" si="126"/>
        <v>"name":"University Funding Board (SALD)"</v>
      </c>
      <c r="AN233" s="5" t="str">
        <f t="shared" si="116"/>
        <v>,"phone":"513-556-1195"</v>
      </c>
      <c r="AO233" s="5" t="str">
        <f t="shared" si="117"/>
        <v>,"location":{</v>
      </c>
      <c r="AP233" s="5" t="str">
        <f t="shared" si="118"/>
        <v>"ML":"139"</v>
      </c>
      <c r="AQ233" s="5" t="str">
        <f t="shared" si="105"/>
        <v>,"RM":"655"</v>
      </c>
      <c r="AR233" s="5" t="str">
        <f t="shared" si="119"/>
        <v>,"building":"STEGER"</v>
      </c>
      <c r="AS233" s="5" t="str">
        <f t="shared" si="131"/>
        <v>}</v>
      </c>
      <c r="AT233" s="5" t="str">
        <f t="shared" si="120"/>
        <v>,"fax":"513-556-4477"</v>
      </c>
      <c r="AU233" s="5" t="str">
        <f t="shared" si="121"/>
        <v>,"website":"http://sites.ucfilespace.uc.edu/sg/ufb"</v>
      </c>
      <c r="AV233" s="10" t="str">
        <f t="shared" si="122"/>
        <v/>
      </c>
      <c r="AW233" s="6" t="str">
        <f t="shared" si="123"/>
        <v>{"name":"University Funding Board (SALD)","phone":"513-556-1195","location":{"ML":"139","RM":"655","building":"STEGER"},"fax":"513-556-4477","website":"http://sites.ucfilespace.uc.edu/sg/ufb"}</v>
      </c>
      <c r="AX233" t="str">
        <f t="shared" si="124"/>
        <v>db.directory.insert({"name":"University Funding Board (SALD)","phone":"513-556-1195","location":{"ML":"139","RM":"655","building":"STEGER"},"fax":"513-556-4477","website":"http://sites.ucfilespace.uc.edu/sg/ufb"})</v>
      </c>
      <c r="AY233">
        <f t="shared" si="127"/>
        <v>230</v>
      </c>
      <c r="AZ233" t="str">
        <f t="shared" si="125"/>
        <v>230 - University Funding Board (SALD)</v>
      </c>
      <c r="BA233" t="str">
        <f t="shared" si="106"/>
        <v>{"name":"University Funding Board (SALD)","phone":"513-556-1195","location":{"ML":"139","RM":"655","building":"STEGER"},"fax":"513-556-4477","website":"http://sites.ucfilespace.uc.edu/sg/ufb"},</v>
      </c>
    </row>
    <row r="234" spans="1:53" x14ac:dyDescent="0.25">
      <c r="A234" t="s">
        <v>1036</v>
      </c>
      <c r="B234" t="s">
        <v>1037</v>
      </c>
      <c r="C234" t="s">
        <v>248</v>
      </c>
      <c r="D234">
        <v>157</v>
      </c>
      <c r="E234">
        <v>620</v>
      </c>
      <c r="F234" t="s">
        <v>68</v>
      </c>
      <c r="G234" t="s">
        <v>249</v>
      </c>
      <c r="H234" t="s">
        <v>1038</v>
      </c>
      <c r="I234" t="s">
        <v>251</v>
      </c>
      <c r="K234" t="s">
        <v>5264</v>
      </c>
      <c r="M234">
        <f t="shared" si="132"/>
        <v>0</v>
      </c>
      <c r="N234" t="str">
        <f t="shared" ref="N234:N265" si="133">IF(L234,O234,B234)</f>
        <v>University Heights Community Redevelopment Corporation (UHCURC)</v>
      </c>
      <c r="P234" t="s">
        <v>5264</v>
      </c>
      <c r="Q234" t="str">
        <f t="shared" ref="Q234:Q259" si="134">IF(L234,D234,C234)</f>
        <v>513-556-5948</v>
      </c>
      <c r="S234" s="3">
        <f t="shared" si="99"/>
        <v>157</v>
      </c>
      <c r="T234" t="b">
        <f t="shared" si="109"/>
        <v>1</v>
      </c>
      <c r="V234" s="3">
        <f t="shared" si="110"/>
        <v>620</v>
      </c>
      <c r="W234" t="b">
        <f t="shared" si="100"/>
        <v>1</v>
      </c>
      <c r="Y234" t="str">
        <f t="shared" si="111"/>
        <v>UNIVHALL</v>
      </c>
      <c r="Z234" t="b">
        <f t="shared" si="101"/>
        <v>1</v>
      </c>
      <c r="AB234" t="b">
        <f t="shared" si="112"/>
        <v>1</v>
      </c>
      <c r="AD234" t="str">
        <f t="shared" si="113"/>
        <v>513-556-4885</v>
      </c>
      <c r="AE234" t="b">
        <f t="shared" si="102"/>
        <v>1</v>
      </c>
      <c r="AG234" t="str">
        <f t="shared" si="114"/>
        <v>http://www.uc.edu/af/commdev/UHCURC.html</v>
      </c>
      <c r="AH234" t="b">
        <f t="shared" si="103"/>
        <v>1</v>
      </c>
      <c r="AJ234" t="str">
        <f t="shared" si="115"/>
        <v>cynthia.dreyer@uc.edu</v>
      </c>
      <c r="AK234" t="b">
        <f t="shared" si="104"/>
        <v>1</v>
      </c>
      <c r="AM234" s="4" t="str">
        <f t="shared" si="126"/>
        <v>"name":"University Heights Community Redevelopment Corporation (UHCURC)"</v>
      </c>
      <c r="AN234" s="5" t="str">
        <f t="shared" si="116"/>
        <v>,"phone":"513-556-5948"</v>
      </c>
      <c r="AO234" s="5" t="str">
        <f t="shared" si="117"/>
        <v>,"location":{</v>
      </c>
      <c r="AP234" s="5" t="str">
        <f t="shared" si="118"/>
        <v>"ML":"157"</v>
      </c>
      <c r="AQ234" s="5" t="str">
        <f t="shared" si="105"/>
        <v>,"RM":"620"</v>
      </c>
      <c r="AR234" s="5" t="str">
        <f t="shared" si="119"/>
        <v>,"building":"UNIVHALL"</v>
      </c>
      <c r="AS234" s="5" t="str">
        <f t="shared" si="131"/>
        <v>}</v>
      </c>
      <c r="AT234" s="5" t="str">
        <f t="shared" si="120"/>
        <v>,"fax":"513-556-4885"</v>
      </c>
      <c r="AU234" s="5" t="str">
        <f t="shared" si="121"/>
        <v>,"website":"http://www.uc.edu/af/commdev/UHCURC.html"</v>
      </c>
      <c r="AV234" s="10" t="str">
        <f t="shared" si="122"/>
        <v>,"email":"cynthia.dreyer@uc.edu"</v>
      </c>
      <c r="AW234" s="6" t="str">
        <f t="shared" si="123"/>
        <v>{"name":"University Heights Community Redevelopment Corporation (UHCURC)","phone":"513-556-5948","location":{"ML":"157","RM":"620","building":"UNIVHALL"},"fax":"513-556-4885","website":"http://www.uc.edu/af/commdev/UHCURC.html","email":"cynthia.dreyer@uc.edu"}</v>
      </c>
      <c r="AX234" t="str">
        <f t="shared" si="124"/>
        <v>db.directory.insert({"name":"University Heights Community Redevelopment Corporation (UHCURC)","phone":"513-556-5948","location":{"ML":"157","RM":"620","building":"UNIVHALL"},"fax":"513-556-4885","website":"http://www.uc.edu/af/commdev/UHCURC.html","email":"cynthia.dreyer@uc.edu"})</v>
      </c>
      <c r="AY234">
        <f t="shared" si="127"/>
        <v>231</v>
      </c>
      <c r="AZ234" t="str">
        <f t="shared" si="125"/>
        <v>231 - University Heights Community Redevelopment Corporation (UHCURC)</v>
      </c>
      <c r="BA234" t="str">
        <f t="shared" si="106"/>
        <v>{"name":"University Heights Community Redevelopment Corporation (UHCURC)","phone":"513-556-5948","location":{"ML":"157","RM":"620","building":"UNIVHALL"},"fax":"513-556-4885","website":"http://www.uc.edu/af/commdev/UHCURC.html","email":"cynthia.dreyer@uc.edu"},</v>
      </c>
    </row>
    <row r="235" spans="1:53" x14ac:dyDescent="0.25">
      <c r="A235" t="s">
        <v>1039</v>
      </c>
      <c r="B235" t="s">
        <v>1040</v>
      </c>
      <c r="C235" t="s">
        <v>48</v>
      </c>
      <c r="D235">
        <v>10</v>
      </c>
      <c r="E235">
        <v>335</v>
      </c>
      <c r="F235" t="s">
        <v>50</v>
      </c>
      <c r="G235" t="s">
        <v>51</v>
      </c>
      <c r="H235" t="s">
        <v>1041</v>
      </c>
      <c r="K235" t="s">
        <v>5264</v>
      </c>
      <c r="M235">
        <f t="shared" si="132"/>
        <v>0</v>
      </c>
      <c r="N235" t="str">
        <f t="shared" si="133"/>
        <v>University Health Services (UHS)</v>
      </c>
      <c r="P235" t="s">
        <v>5264</v>
      </c>
      <c r="Q235" t="str">
        <f t="shared" si="134"/>
        <v>513-556-2564</v>
      </c>
      <c r="S235" s="3">
        <f t="shared" si="99"/>
        <v>10</v>
      </c>
      <c r="T235" t="b">
        <f t="shared" si="109"/>
        <v>1</v>
      </c>
      <c r="V235" s="3">
        <f t="shared" si="110"/>
        <v>335</v>
      </c>
      <c r="W235" t="b">
        <f t="shared" si="100"/>
        <v>1</v>
      </c>
      <c r="Y235" t="str">
        <f t="shared" si="111"/>
        <v>LNDNRCTR</v>
      </c>
      <c r="Z235" t="b">
        <f t="shared" si="101"/>
        <v>1</v>
      </c>
      <c r="AB235" t="b">
        <f t="shared" si="112"/>
        <v>1</v>
      </c>
      <c r="AD235" t="str">
        <f t="shared" si="113"/>
        <v>513-556-1337</v>
      </c>
      <c r="AE235" t="b">
        <f t="shared" si="102"/>
        <v>1</v>
      </c>
      <c r="AG235" t="str">
        <f t="shared" si="114"/>
        <v>http://www.uc.edu/uhs/</v>
      </c>
      <c r="AH235" t="b">
        <f t="shared" si="103"/>
        <v>1</v>
      </c>
      <c r="AJ235">
        <f t="shared" si="115"/>
        <v>0</v>
      </c>
      <c r="AK235" t="b">
        <f t="shared" si="104"/>
        <v>0</v>
      </c>
      <c r="AM235" s="4" t="str">
        <f t="shared" si="126"/>
        <v>"name":"University Health Services (UHS)"</v>
      </c>
      <c r="AN235" s="5" t="str">
        <f t="shared" si="116"/>
        <v>,"phone":"513-556-2564"</v>
      </c>
      <c r="AO235" s="5" t="str">
        <f t="shared" si="117"/>
        <v>,"location":{</v>
      </c>
      <c r="AP235" s="5" t="str">
        <f t="shared" si="118"/>
        <v>"ML":"10"</v>
      </c>
      <c r="AQ235" s="5" t="str">
        <f t="shared" si="105"/>
        <v>,"RM":"335"</v>
      </c>
      <c r="AR235" s="5" t="str">
        <f t="shared" si="119"/>
        <v>,"building":"LNDNRCTR"</v>
      </c>
      <c r="AS235" s="5" t="str">
        <f t="shared" si="131"/>
        <v>}</v>
      </c>
      <c r="AT235" s="5" t="str">
        <f t="shared" si="120"/>
        <v>,"fax":"513-556-1337"</v>
      </c>
      <c r="AU235" s="5" t="str">
        <f t="shared" si="121"/>
        <v>,"website":"http://www.uc.edu/uhs/"</v>
      </c>
      <c r="AV235" s="10" t="str">
        <f t="shared" si="122"/>
        <v/>
      </c>
      <c r="AW235" s="6" t="str">
        <f t="shared" si="123"/>
        <v>{"name":"University Health Services (UHS)","phone":"513-556-2564","location":{"ML":"10","RM":"335","building":"LNDNRCTR"},"fax":"513-556-1337","website":"http://www.uc.edu/uhs/"}</v>
      </c>
      <c r="AX235" t="str">
        <f t="shared" si="124"/>
        <v>db.directory.insert({"name":"University Health Services (UHS)","phone":"513-556-2564","location":{"ML":"10","RM":"335","building":"LNDNRCTR"},"fax":"513-556-1337","website":"http://www.uc.edu/uhs/"})</v>
      </c>
      <c r="AY235">
        <f t="shared" si="127"/>
        <v>232</v>
      </c>
      <c r="AZ235" t="str">
        <f t="shared" si="125"/>
        <v>232 - University Health Services (UHS)</v>
      </c>
      <c r="BA235" t="str">
        <f t="shared" si="106"/>
        <v>{"name":"University Health Services (UHS)","phone":"513-556-2564","location":{"ML":"10","RM":"335","building":"LNDNRCTR"},"fax":"513-556-1337","website":"http://www.uc.edu/uhs/"},</v>
      </c>
    </row>
    <row r="236" spans="1:53" x14ac:dyDescent="0.25">
      <c r="A236" t="s">
        <v>1042</v>
      </c>
      <c r="B236" t="s">
        <v>1043</v>
      </c>
      <c r="C236" t="s">
        <v>48</v>
      </c>
      <c r="D236">
        <v>10</v>
      </c>
      <c r="E236" t="s">
        <v>49</v>
      </c>
      <c r="F236" t="s">
        <v>50</v>
      </c>
      <c r="G236" t="s">
        <v>51</v>
      </c>
      <c r="H236" t="s">
        <v>52</v>
      </c>
      <c r="K236" t="s">
        <v>5264</v>
      </c>
      <c r="M236">
        <f t="shared" si="132"/>
        <v>0</v>
      </c>
      <c r="N236" t="str">
        <f t="shared" si="133"/>
        <v>Allergy Injections (UHS)</v>
      </c>
      <c r="P236" t="s">
        <v>5264</v>
      </c>
      <c r="Q236" t="str">
        <f t="shared" si="134"/>
        <v>513-556-2564</v>
      </c>
      <c r="S236" s="3">
        <f t="shared" si="99"/>
        <v>10</v>
      </c>
      <c r="T236" t="b">
        <f t="shared" si="109"/>
        <v>1</v>
      </c>
      <c r="V236" s="3" t="str">
        <f t="shared" si="110"/>
        <v>3rdFl</v>
      </c>
      <c r="W236" t="b">
        <f t="shared" si="100"/>
        <v>1</v>
      </c>
      <c r="Y236" t="str">
        <f t="shared" si="111"/>
        <v>LNDNRCTR</v>
      </c>
      <c r="Z236" t="b">
        <f t="shared" si="101"/>
        <v>1</v>
      </c>
      <c r="AB236" t="b">
        <f t="shared" si="112"/>
        <v>1</v>
      </c>
      <c r="AD236" t="str">
        <f t="shared" si="113"/>
        <v>513-556-1337</v>
      </c>
      <c r="AE236" t="b">
        <f t="shared" si="102"/>
        <v>1</v>
      </c>
      <c r="AG236" t="str">
        <f t="shared" si="114"/>
        <v>http://www.uc.edu/uhs/clinics/services.html</v>
      </c>
      <c r="AH236" t="b">
        <f t="shared" si="103"/>
        <v>1</v>
      </c>
      <c r="AJ236">
        <f t="shared" si="115"/>
        <v>0</v>
      </c>
      <c r="AK236" t="b">
        <f t="shared" si="104"/>
        <v>0</v>
      </c>
      <c r="AM236" s="4" t="str">
        <f t="shared" si="126"/>
        <v>"name":"Allergy Injections (UHS)"</v>
      </c>
      <c r="AN236" s="5" t="str">
        <f t="shared" si="116"/>
        <v>,"phone":"513-556-2564"</v>
      </c>
      <c r="AO236" s="5" t="str">
        <f t="shared" si="117"/>
        <v>,"location":{</v>
      </c>
      <c r="AP236" s="5" t="str">
        <f t="shared" si="118"/>
        <v>"ML":"10"</v>
      </c>
      <c r="AQ236" s="5" t="str">
        <f t="shared" si="105"/>
        <v>,"RM":"3rdFl"</v>
      </c>
      <c r="AR236" s="5" t="str">
        <f t="shared" si="119"/>
        <v>,"building":"LNDNRCTR"</v>
      </c>
      <c r="AS236" s="5" t="str">
        <f t="shared" si="131"/>
        <v>}</v>
      </c>
      <c r="AT236" s="5" t="str">
        <f t="shared" si="120"/>
        <v>,"fax":"513-556-1337"</v>
      </c>
      <c r="AU236" s="5" t="str">
        <f t="shared" si="121"/>
        <v>,"website":"http://www.uc.edu/uhs/clinics/services.html"</v>
      </c>
      <c r="AV236" s="10" t="str">
        <f t="shared" si="122"/>
        <v/>
      </c>
      <c r="AW236" s="6" t="str">
        <f t="shared" si="123"/>
        <v>{"name":"Allergy Injections (UHS)","phone":"513-556-2564","location":{"ML":"10","RM":"3rdFl","building":"LNDNRCTR"},"fax":"513-556-1337","website":"http://www.uc.edu/uhs/clinics/services.html"}</v>
      </c>
      <c r="AX236" t="str">
        <f t="shared" si="124"/>
        <v>db.directory.insert({"name":"Allergy Injections (UHS)","phone":"513-556-2564","location":{"ML":"10","RM":"3rdFl","building":"LNDNRCTR"},"fax":"513-556-1337","website":"http://www.uc.edu/uhs/clinics/services.html"})</v>
      </c>
      <c r="AY236">
        <f t="shared" si="127"/>
        <v>233</v>
      </c>
      <c r="AZ236" t="str">
        <f t="shared" si="125"/>
        <v>233 - Allergy Injections (UHS)</v>
      </c>
      <c r="BA236" t="str">
        <f t="shared" si="106"/>
        <v>{"name":"Allergy Injections (UHS)","phone":"513-556-2564","location":{"ML":"10","RM":"3rdFl","building":"LNDNRCTR"},"fax":"513-556-1337","website":"http://www.uc.edu/uhs/clinics/services.html"},</v>
      </c>
    </row>
    <row r="237" spans="1:53" x14ac:dyDescent="0.25">
      <c r="A237" t="s">
        <v>1044</v>
      </c>
      <c r="B237" t="s">
        <v>1045</v>
      </c>
      <c r="C237" t="s">
        <v>168</v>
      </c>
      <c r="D237" t="s">
        <v>48</v>
      </c>
      <c r="E237">
        <v>10</v>
      </c>
      <c r="F237" t="s">
        <v>49</v>
      </c>
      <c r="G237" t="s">
        <v>50</v>
      </c>
      <c r="H237" t="s">
        <v>51</v>
      </c>
      <c r="I237" t="s">
        <v>1046</v>
      </c>
      <c r="K237" t="s">
        <v>5264</v>
      </c>
      <c r="L237" t="b">
        <v>1</v>
      </c>
      <c r="M237">
        <f t="shared" si="132"/>
        <v>1</v>
      </c>
      <c r="N237" t="str">
        <f t="shared" si="133"/>
        <v>Dermatology Clinic  Lindner Clinic (UHS)</v>
      </c>
      <c r="O237" t="str">
        <f t="shared" ref="O237:O281" si="135">CONCATENATE(B237," ",C237)</f>
        <v>Dermatology Clinic  Lindner Clinic (UHS)</v>
      </c>
      <c r="P237" t="s">
        <v>5264</v>
      </c>
      <c r="Q237" t="str">
        <f t="shared" si="134"/>
        <v>513-556-2564</v>
      </c>
      <c r="S237" s="3">
        <f t="shared" si="99"/>
        <v>10</v>
      </c>
      <c r="T237" t="b">
        <f t="shared" si="109"/>
        <v>1</v>
      </c>
      <c r="V237" s="3" t="str">
        <f t="shared" si="110"/>
        <v>3rdFl</v>
      </c>
      <c r="W237" t="b">
        <f t="shared" si="100"/>
        <v>1</v>
      </c>
      <c r="Y237" t="str">
        <f t="shared" si="111"/>
        <v>LNDNRCTR</v>
      </c>
      <c r="Z237" t="b">
        <f t="shared" si="101"/>
        <v>1</v>
      </c>
      <c r="AB237" t="b">
        <f t="shared" si="112"/>
        <v>1</v>
      </c>
      <c r="AD237" t="str">
        <f t="shared" si="113"/>
        <v>513-556-1337</v>
      </c>
      <c r="AE237" t="b">
        <f t="shared" si="102"/>
        <v>1</v>
      </c>
      <c r="AG237" t="str">
        <f t="shared" si="114"/>
        <v>http://www.uc.edu/uhs/clinics/services/dermatology_clinic.html</v>
      </c>
      <c r="AH237" t="b">
        <f t="shared" si="103"/>
        <v>1</v>
      </c>
      <c r="AJ237">
        <f t="shared" si="115"/>
        <v>0</v>
      </c>
      <c r="AK237" t="b">
        <f t="shared" si="104"/>
        <v>0</v>
      </c>
      <c r="AM237" s="4" t="str">
        <f t="shared" si="126"/>
        <v>"name":"Dermatology Clinic Lindner Clinic (UHS)"</v>
      </c>
      <c r="AN237" s="5" t="str">
        <f t="shared" si="116"/>
        <v>,"phone":"513-556-2564"</v>
      </c>
      <c r="AO237" s="5" t="str">
        <f t="shared" si="117"/>
        <v>,"location":{</v>
      </c>
      <c r="AP237" s="5" t="str">
        <f t="shared" si="118"/>
        <v>"ML":"10"</v>
      </c>
      <c r="AQ237" s="5" t="str">
        <f t="shared" si="105"/>
        <v>,"RM":"3rdFl"</v>
      </c>
      <c r="AR237" s="5" t="str">
        <f t="shared" si="119"/>
        <v>,"building":"LNDNRCTR"</v>
      </c>
      <c r="AS237" s="5" t="str">
        <f t="shared" si="131"/>
        <v>}</v>
      </c>
      <c r="AT237" s="5" t="str">
        <f t="shared" si="120"/>
        <v>,"fax":"513-556-1337"</v>
      </c>
      <c r="AU237" s="5" t="str">
        <f t="shared" si="121"/>
        <v>,"website":"http://www.uc.edu/uhs/clinics/services/dermatology_clinic.html"</v>
      </c>
      <c r="AV237" s="10" t="str">
        <f t="shared" si="122"/>
        <v/>
      </c>
      <c r="AW237" s="6" t="str">
        <f t="shared" si="123"/>
        <v>{"name":"Dermatology Clinic Lindner Clinic (UHS)","phone":"513-556-2564","location":{"ML":"10","RM":"3rdFl","building":"LNDNRCTR"},"fax":"513-556-1337","website":"http://www.uc.edu/uhs/clinics/services/dermatology_clinic.html"}</v>
      </c>
      <c r="AX237" t="str">
        <f t="shared" si="124"/>
        <v>db.directory.insert({"name":"Dermatology Clinic Lindner Clinic (UHS)","phone":"513-556-2564","location":{"ML":"10","RM":"3rdFl","building":"LNDNRCTR"},"fax":"513-556-1337","website":"http://www.uc.edu/uhs/clinics/services/dermatology_clinic.html"})</v>
      </c>
      <c r="AY237">
        <f t="shared" si="127"/>
        <v>234</v>
      </c>
      <c r="AZ237" t="str">
        <f t="shared" si="125"/>
        <v>234 - Dermatology Clinic  Lindner Clinic (UHS)</v>
      </c>
      <c r="BA237" t="str">
        <f t="shared" si="106"/>
        <v>{"name":"Dermatology Clinic Lindner Clinic (UHS)","phone":"513-556-2564","location":{"ML":"10","RM":"3rdFl","building":"LNDNRCTR"},"fax":"513-556-1337","website":"http://www.uc.edu/uhs/clinics/services/dermatology_clinic.html"},</v>
      </c>
    </row>
    <row r="238" spans="1:53" x14ac:dyDescent="0.25">
      <c r="A238" t="s">
        <v>1047</v>
      </c>
      <c r="B238" t="s">
        <v>1048</v>
      </c>
      <c r="C238" t="s">
        <v>1049</v>
      </c>
      <c r="D238">
        <v>460</v>
      </c>
      <c r="E238" t="s">
        <v>99</v>
      </c>
      <c r="F238" t="s">
        <v>164</v>
      </c>
      <c r="G238" t="s">
        <v>165</v>
      </c>
      <c r="H238" t="s">
        <v>1050</v>
      </c>
      <c r="K238" t="s">
        <v>5264</v>
      </c>
      <c r="M238">
        <f t="shared" si="132"/>
        <v>0</v>
      </c>
      <c r="N238" t="str">
        <f t="shared" si="133"/>
        <v>Employee Disability Management Services (UHS)</v>
      </c>
      <c r="P238" t="s">
        <v>5264</v>
      </c>
      <c r="Q238" t="str">
        <f t="shared" si="134"/>
        <v>513-584-4482</v>
      </c>
      <c r="S238" s="3">
        <f t="shared" si="99"/>
        <v>460</v>
      </c>
      <c r="T238" t="b">
        <f t="shared" si="109"/>
        <v>1</v>
      </c>
      <c r="V238" s="3" t="str">
        <f t="shared" si="110"/>
        <v>4thFl</v>
      </c>
      <c r="W238" t="b">
        <f t="shared" si="100"/>
        <v>1</v>
      </c>
      <c r="Y238" t="str">
        <f t="shared" si="111"/>
        <v>UCMC-HOLMES</v>
      </c>
      <c r="Z238" t="b">
        <f t="shared" si="101"/>
        <v>1</v>
      </c>
      <c r="AB238" t="b">
        <f t="shared" si="112"/>
        <v>1</v>
      </c>
      <c r="AD238" t="str">
        <f t="shared" si="113"/>
        <v>513-584-2222</v>
      </c>
      <c r="AE238" t="b">
        <f t="shared" si="102"/>
        <v>1</v>
      </c>
      <c r="AG238" t="str">
        <f t="shared" si="114"/>
        <v>http://www.uc.edu/uhs/employee_disabilityservices.html</v>
      </c>
      <c r="AH238" t="b">
        <f t="shared" si="103"/>
        <v>1</v>
      </c>
      <c r="AJ238">
        <f t="shared" si="115"/>
        <v>0</v>
      </c>
      <c r="AK238" t="b">
        <f t="shared" si="104"/>
        <v>0</v>
      </c>
      <c r="AM238" s="4" t="str">
        <f t="shared" si="126"/>
        <v>"name":"Employee Disability Management Services (UHS)"</v>
      </c>
      <c r="AN238" s="5" t="str">
        <f t="shared" si="116"/>
        <v>,"phone":"513-584-4482"</v>
      </c>
      <c r="AO238" s="5" t="str">
        <f t="shared" si="117"/>
        <v>,"location":{</v>
      </c>
      <c r="AP238" s="5" t="str">
        <f t="shared" si="118"/>
        <v>"ML":"460"</v>
      </c>
      <c r="AQ238" s="5" t="str">
        <f t="shared" si="105"/>
        <v>,"RM":"4thFl"</v>
      </c>
      <c r="AR238" s="5" t="str">
        <f t="shared" si="119"/>
        <v>,"building":"UCMC-HOLMES"</v>
      </c>
      <c r="AS238" s="5" t="str">
        <f t="shared" si="131"/>
        <v>}</v>
      </c>
      <c r="AT238" s="5" t="str">
        <f t="shared" si="120"/>
        <v>,"fax":"513-584-2222"</v>
      </c>
      <c r="AU238" s="5" t="str">
        <f t="shared" si="121"/>
        <v>,"website":"http://www.uc.edu/uhs/employee_disabilityservices.html"</v>
      </c>
      <c r="AV238" s="10" t="str">
        <f t="shared" si="122"/>
        <v/>
      </c>
      <c r="AW238" s="6" t="str">
        <f t="shared" si="123"/>
        <v>{"name":"Employee Disability Management Services (UHS)","phone":"513-584-4482","location":{"ML":"460","RM":"4thFl","building":"UCMC-HOLMES"},"fax":"513-584-2222","website":"http://www.uc.edu/uhs/employee_disabilityservices.html"}</v>
      </c>
      <c r="AX238" t="str">
        <f t="shared" si="124"/>
        <v>db.directory.insert({"name":"Employee Disability Management Services (UHS)","phone":"513-584-4482","location":{"ML":"460","RM":"4thFl","building":"UCMC-HOLMES"},"fax":"513-584-2222","website":"http://www.uc.edu/uhs/employee_disabilityservices.html"})</v>
      </c>
      <c r="AY238">
        <f t="shared" si="127"/>
        <v>235</v>
      </c>
      <c r="AZ238" t="str">
        <f t="shared" si="125"/>
        <v>235 - Employee Disability Management Services (UHS)</v>
      </c>
      <c r="BA238" t="str">
        <f t="shared" si="106"/>
        <v>{"name":"Employee Disability Management Services (UHS)","phone":"513-584-4482","location":{"ML":"460","RM":"4thFl","building":"UCMC-HOLMES"},"fax":"513-584-2222","website":"http://www.uc.edu/uhs/employee_disabilityservices.html"},</v>
      </c>
    </row>
    <row r="239" spans="1:53" x14ac:dyDescent="0.25">
      <c r="A239" t="s">
        <v>1051</v>
      </c>
      <c r="B239" t="s">
        <v>1052</v>
      </c>
      <c r="C239" t="s">
        <v>1053</v>
      </c>
      <c r="D239">
        <v>218</v>
      </c>
      <c r="E239">
        <v>2310</v>
      </c>
      <c r="F239" t="s">
        <v>85</v>
      </c>
      <c r="G239" t="s">
        <v>1054</v>
      </c>
      <c r="H239" t="s">
        <v>1055</v>
      </c>
      <c r="K239" t="s">
        <v>5264</v>
      </c>
      <c r="M239">
        <f t="shared" si="132"/>
        <v>0</v>
      </c>
      <c r="N239" t="str">
        <f t="shared" si="133"/>
        <v>Environmental Health &amp; Safety Operations (OSHA)</v>
      </c>
      <c r="P239" t="s">
        <v>5264</v>
      </c>
      <c r="Q239" t="str">
        <f t="shared" si="134"/>
        <v>513-556-4968</v>
      </c>
      <c r="S239" s="3">
        <f t="shared" si="99"/>
        <v>218</v>
      </c>
      <c r="T239" t="b">
        <f t="shared" si="109"/>
        <v>1</v>
      </c>
      <c r="V239" s="3">
        <f t="shared" si="110"/>
        <v>2310</v>
      </c>
      <c r="W239" t="b">
        <f t="shared" si="100"/>
        <v>1</v>
      </c>
      <c r="Y239" t="str">
        <f t="shared" si="111"/>
        <v>EDWARDS2</v>
      </c>
      <c r="Z239" t="b">
        <f t="shared" si="101"/>
        <v>1</v>
      </c>
      <c r="AB239" t="b">
        <f t="shared" si="112"/>
        <v>1</v>
      </c>
      <c r="AD239" t="str">
        <f t="shared" si="113"/>
        <v>513-556-4981</v>
      </c>
      <c r="AE239" t="b">
        <f t="shared" si="102"/>
        <v>1</v>
      </c>
      <c r="AG239" t="str">
        <f t="shared" si="114"/>
        <v>http://ehs.uc.edu/</v>
      </c>
      <c r="AH239" t="b">
        <f t="shared" si="103"/>
        <v>1</v>
      </c>
      <c r="AJ239">
        <f t="shared" si="115"/>
        <v>0</v>
      </c>
      <c r="AK239" t="b">
        <f t="shared" si="104"/>
        <v>0</v>
      </c>
      <c r="AM239" s="4" t="str">
        <f t="shared" si="126"/>
        <v>"name":"Environmental Health &amp; Safety Operations (OSHA)"</v>
      </c>
      <c r="AN239" s="5" t="str">
        <f t="shared" si="116"/>
        <v>,"phone":"513-556-4968"</v>
      </c>
      <c r="AO239" s="5" t="str">
        <f t="shared" si="117"/>
        <v>,"location":{</v>
      </c>
      <c r="AP239" s="5" t="str">
        <f t="shared" si="118"/>
        <v>"ML":"218"</v>
      </c>
      <c r="AQ239" s="5" t="str">
        <f t="shared" si="105"/>
        <v>,"RM":"2310"</v>
      </c>
      <c r="AR239" s="5" t="str">
        <f t="shared" si="119"/>
        <v>,"building":"EDWARDS2"</v>
      </c>
      <c r="AS239" s="5" t="str">
        <f t="shared" si="131"/>
        <v>}</v>
      </c>
      <c r="AT239" s="5" t="str">
        <f t="shared" si="120"/>
        <v>,"fax":"513-556-4981"</v>
      </c>
      <c r="AU239" s="5" t="str">
        <f t="shared" si="121"/>
        <v>,"website":"http://ehs.uc.edu/"</v>
      </c>
      <c r="AV239" s="10" t="str">
        <f t="shared" si="122"/>
        <v/>
      </c>
      <c r="AW239" s="6" t="str">
        <f t="shared" si="123"/>
        <v>{"name":"Environmental Health &amp; Safety Operations (OSHA)","phone":"513-556-4968","location":{"ML":"218","RM":"2310","building":"EDWARDS2"},"fax":"513-556-4981","website":"http://ehs.uc.edu/"}</v>
      </c>
      <c r="AX239" t="str">
        <f t="shared" si="124"/>
        <v>db.directory.insert({"name":"Environmental Health &amp; Safety Operations (OSHA)","phone":"513-556-4968","location":{"ML":"218","RM":"2310","building":"EDWARDS2"},"fax":"513-556-4981","website":"http://ehs.uc.edu/"})</v>
      </c>
      <c r="AY239">
        <f t="shared" si="127"/>
        <v>236</v>
      </c>
      <c r="AZ239" t="str">
        <f t="shared" si="125"/>
        <v>236 - Environmental Health &amp; Safety Operations (OSHA)</v>
      </c>
      <c r="BA239" t="str">
        <f t="shared" si="106"/>
        <v>{"name":"Environmental Health &amp; Safety Operations (OSHA)","phone":"513-556-4968","location":{"ML":"218","RM":"2310","building":"EDWARDS2"},"fax":"513-556-4981","website":"http://ehs.uc.edu/"},</v>
      </c>
    </row>
    <row r="240" spans="1:53" x14ac:dyDescent="0.25">
      <c r="A240" t="s">
        <v>1056</v>
      </c>
      <c r="B240" t="s">
        <v>1057</v>
      </c>
      <c r="C240" t="s">
        <v>48</v>
      </c>
      <c r="D240">
        <v>10</v>
      </c>
      <c r="E240">
        <v>335</v>
      </c>
      <c r="F240" t="s">
        <v>50</v>
      </c>
      <c r="G240" t="s">
        <v>51</v>
      </c>
      <c r="H240" t="s">
        <v>490</v>
      </c>
      <c r="K240" t="s">
        <v>5264</v>
      </c>
      <c r="M240">
        <f t="shared" si="132"/>
        <v>0</v>
      </c>
      <c r="N240" t="str">
        <f t="shared" si="133"/>
        <v>Lindner Health Clinic (UHS)</v>
      </c>
      <c r="P240" t="s">
        <v>5264</v>
      </c>
      <c r="Q240" t="str">
        <f t="shared" si="134"/>
        <v>513-556-2564</v>
      </c>
      <c r="S240" s="3">
        <f t="shared" si="99"/>
        <v>10</v>
      </c>
      <c r="T240" t="b">
        <f t="shared" si="109"/>
        <v>1</v>
      </c>
      <c r="V240" s="3">
        <f t="shared" si="110"/>
        <v>335</v>
      </c>
      <c r="W240" t="b">
        <f t="shared" si="100"/>
        <v>1</v>
      </c>
      <c r="Y240" t="str">
        <f t="shared" si="111"/>
        <v>LNDNRCTR</v>
      </c>
      <c r="Z240" t="b">
        <f t="shared" si="101"/>
        <v>1</v>
      </c>
      <c r="AB240" t="b">
        <f t="shared" si="112"/>
        <v>1</v>
      </c>
      <c r="AD240" t="str">
        <f t="shared" si="113"/>
        <v>513-556-1337</v>
      </c>
      <c r="AE240" t="b">
        <f t="shared" si="102"/>
        <v>1</v>
      </c>
      <c r="AG240" t="str">
        <f t="shared" si="114"/>
        <v>http://www.uc.edu/uhs/clinics.html</v>
      </c>
      <c r="AH240" t="b">
        <f t="shared" si="103"/>
        <v>1</v>
      </c>
      <c r="AJ240">
        <f t="shared" si="115"/>
        <v>0</v>
      </c>
      <c r="AK240" t="b">
        <f t="shared" si="104"/>
        <v>0</v>
      </c>
      <c r="AM240" s="4" t="str">
        <f t="shared" si="126"/>
        <v>"name":"Lindner Health Clinic (UHS)"</v>
      </c>
      <c r="AN240" s="5" t="str">
        <f t="shared" si="116"/>
        <v>,"phone":"513-556-2564"</v>
      </c>
      <c r="AO240" s="5" t="str">
        <f t="shared" si="117"/>
        <v>,"location":{</v>
      </c>
      <c r="AP240" s="5" t="str">
        <f t="shared" si="118"/>
        <v>"ML":"10"</v>
      </c>
      <c r="AQ240" s="5" t="str">
        <f t="shared" si="105"/>
        <v>,"RM":"335"</v>
      </c>
      <c r="AR240" s="5" t="str">
        <f t="shared" si="119"/>
        <v>,"building":"LNDNRCTR"</v>
      </c>
      <c r="AS240" s="5" t="str">
        <f t="shared" si="131"/>
        <v>}</v>
      </c>
      <c r="AT240" s="5" t="str">
        <f t="shared" si="120"/>
        <v>,"fax":"513-556-1337"</v>
      </c>
      <c r="AU240" s="5" t="str">
        <f t="shared" si="121"/>
        <v>,"website":"http://www.uc.edu/uhs/clinics.html"</v>
      </c>
      <c r="AV240" s="10" t="str">
        <f t="shared" si="122"/>
        <v/>
      </c>
      <c r="AW240" s="6" t="str">
        <f t="shared" si="123"/>
        <v>{"name":"Lindner Health Clinic (UHS)","phone":"513-556-2564","location":{"ML":"10","RM":"335","building":"LNDNRCTR"},"fax":"513-556-1337","website":"http://www.uc.edu/uhs/clinics.html"}</v>
      </c>
      <c r="AX240" t="str">
        <f t="shared" si="124"/>
        <v>db.directory.insert({"name":"Lindner Health Clinic (UHS)","phone":"513-556-2564","location":{"ML":"10","RM":"335","building":"LNDNRCTR"},"fax":"513-556-1337","website":"http://www.uc.edu/uhs/clinics.html"})</v>
      </c>
      <c r="AY240">
        <f t="shared" si="127"/>
        <v>237</v>
      </c>
      <c r="AZ240" t="str">
        <f t="shared" si="125"/>
        <v>237 - Lindner Health Clinic (UHS)</v>
      </c>
      <c r="BA240" t="str">
        <f t="shared" si="106"/>
        <v>{"name":"Lindner Health Clinic (UHS)","phone":"513-556-2564","location":{"ML":"10","RM":"335","building":"LNDNRCTR"},"fax":"513-556-1337","website":"http://www.uc.edu/uhs/clinics.html"},</v>
      </c>
    </row>
    <row r="241" spans="1:53" x14ac:dyDescent="0.25">
      <c r="A241" t="s">
        <v>1058</v>
      </c>
      <c r="B241" t="s">
        <v>1059</v>
      </c>
      <c r="C241" t="s">
        <v>163</v>
      </c>
      <c r="D241">
        <v>460</v>
      </c>
      <c r="E241">
        <v>4041</v>
      </c>
      <c r="F241" t="s">
        <v>164</v>
      </c>
      <c r="G241" t="s">
        <v>165</v>
      </c>
      <c r="H241" t="s">
        <v>1060</v>
      </c>
      <c r="K241" t="s">
        <v>5264</v>
      </c>
      <c r="M241">
        <f t="shared" si="132"/>
        <v>0</v>
      </c>
      <c r="N241" t="str">
        <f t="shared" si="133"/>
        <v>Immunization (UHS) - East Campus</v>
      </c>
      <c r="P241" t="s">
        <v>5264</v>
      </c>
      <c r="Q241" t="str">
        <f t="shared" si="134"/>
        <v>513-584-4457</v>
      </c>
      <c r="S241" s="3">
        <f t="shared" si="99"/>
        <v>460</v>
      </c>
      <c r="T241" t="b">
        <f t="shared" si="109"/>
        <v>1</v>
      </c>
      <c r="V241" s="3">
        <f t="shared" si="110"/>
        <v>4041</v>
      </c>
      <c r="W241" t="b">
        <f t="shared" si="100"/>
        <v>1</v>
      </c>
      <c r="Y241" t="str">
        <f t="shared" si="111"/>
        <v>UCMC-HOLMES</v>
      </c>
      <c r="Z241" t="b">
        <f t="shared" si="101"/>
        <v>1</v>
      </c>
      <c r="AB241" t="b">
        <f t="shared" si="112"/>
        <v>1</v>
      </c>
      <c r="AD241" t="str">
        <f t="shared" si="113"/>
        <v>513-584-2222</v>
      </c>
      <c r="AE241" t="b">
        <f t="shared" si="102"/>
        <v>1</v>
      </c>
      <c r="AG241" t="str">
        <f t="shared" si="114"/>
        <v>http://www.uc.edu/uhs/medical_health_professionimmunizationrequirements.html</v>
      </c>
      <c r="AH241" t="b">
        <f t="shared" si="103"/>
        <v>1</v>
      </c>
      <c r="AJ241">
        <f t="shared" si="115"/>
        <v>0</v>
      </c>
      <c r="AK241" t="b">
        <f t="shared" si="104"/>
        <v>0</v>
      </c>
      <c r="AM241" s="4" t="str">
        <f t="shared" si="126"/>
        <v>"name":"Immunization (UHS) - East Campus"</v>
      </c>
      <c r="AN241" s="5" t="str">
        <f t="shared" si="116"/>
        <v>,"phone":"513-584-4457"</v>
      </c>
      <c r="AO241" s="5" t="str">
        <f t="shared" si="117"/>
        <v>,"location":{</v>
      </c>
      <c r="AP241" s="5" t="str">
        <f t="shared" si="118"/>
        <v>"ML":"460"</v>
      </c>
      <c r="AQ241" s="5" t="str">
        <f t="shared" si="105"/>
        <v>,"RM":"4041"</v>
      </c>
      <c r="AR241" s="5" t="str">
        <f t="shared" si="119"/>
        <v>,"building":"UCMC-HOLMES"</v>
      </c>
      <c r="AS241" s="5" t="str">
        <f t="shared" si="131"/>
        <v>}</v>
      </c>
      <c r="AT241" s="5" t="str">
        <f t="shared" si="120"/>
        <v>,"fax":"513-584-2222"</v>
      </c>
      <c r="AU241" s="5" t="str">
        <f t="shared" si="121"/>
        <v>,"website":"http://www.uc.edu/uhs/medical_health_professionimmunizationrequirements.html"</v>
      </c>
      <c r="AV241" s="10" t="str">
        <f t="shared" si="122"/>
        <v/>
      </c>
      <c r="AW241" s="6" t="str">
        <f t="shared" si="123"/>
        <v>{"name":"Immunization (UHS) - East Campus","phone":"513-584-4457","location":{"ML":"460","RM":"4041","building":"UCMC-HOLMES"},"fax":"513-584-2222","website":"http://www.uc.edu/uhs/medical_health_professionimmunizationrequirements.html"}</v>
      </c>
      <c r="AX241" t="str">
        <f t="shared" si="124"/>
        <v>db.directory.insert({"name":"Immunization (UHS) - East Campus","phone":"513-584-4457","location":{"ML":"460","RM":"4041","building":"UCMC-HOLMES"},"fax":"513-584-2222","website":"http://www.uc.edu/uhs/medical_health_professionimmunizationrequirements.html"})</v>
      </c>
      <c r="AY241">
        <f t="shared" si="127"/>
        <v>238</v>
      </c>
      <c r="AZ241" t="str">
        <f t="shared" si="125"/>
        <v>238 - Immunization (UHS) - East Campus</v>
      </c>
      <c r="BA241" t="str">
        <f t="shared" si="106"/>
        <v>{"name":"Immunization (UHS) - East Campus","phone":"513-584-4457","location":{"ML":"460","RM":"4041","building":"UCMC-HOLMES"},"fax":"513-584-2222","website":"http://www.uc.edu/uhs/medical_health_professionimmunizationrequirements.html"},</v>
      </c>
    </row>
    <row r="242" spans="1:53" x14ac:dyDescent="0.25">
      <c r="A242" t="s">
        <v>1061</v>
      </c>
      <c r="B242" t="s">
        <v>1062</v>
      </c>
      <c r="C242" t="s">
        <v>48</v>
      </c>
      <c r="D242">
        <v>10</v>
      </c>
      <c r="E242" t="s">
        <v>49</v>
      </c>
      <c r="F242" t="s">
        <v>50</v>
      </c>
      <c r="G242" t="s">
        <v>51</v>
      </c>
      <c r="H242" t="s">
        <v>52</v>
      </c>
      <c r="K242" t="s">
        <v>5264</v>
      </c>
      <c r="M242">
        <f t="shared" si="132"/>
        <v>0</v>
      </c>
      <c r="N242" t="str">
        <f t="shared" si="133"/>
        <v>Lab (UHS)</v>
      </c>
      <c r="P242" t="s">
        <v>5264</v>
      </c>
      <c r="Q242" t="str">
        <f t="shared" si="134"/>
        <v>513-556-2564</v>
      </c>
      <c r="S242" s="3">
        <f t="shared" si="99"/>
        <v>10</v>
      </c>
      <c r="T242" t="b">
        <f t="shared" si="109"/>
        <v>1</v>
      </c>
      <c r="V242" s="3" t="str">
        <f t="shared" si="110"/>
        <v>3rdFl</v>
      </c>
      <c r="W242" t="b">
        <f t="shared" si="100"/>
        <v>1</v>
      </c>
      <c r="Y242" t="str">
        <f t="shared" si="111"/>
        <v>LNDNRCTR</v>
      </c>
      <c r="Z242" t="b">
        <f t="shared" si="101"/>
        <v>1</v>
      </c>
      <c r="AB242" t="b">
        <f t="shared" si="112"/>
        <v>1</v>
      </c>
      <c r="AD242" t="str">
        <f t="shared" si="113"/>
        <v>513-556-1337</v>
      </c>
      <c r="AE242" t="b">
        <f t="shared" si="102"/>
        <v>1</v>
      </c>
      <c r="AG242" t="str">
        <f t="shared" si="114"/>
        <v>http://www.uc.edu/uhs/clinics/services.html</v>
      </c>
      <c r="AH242" t="b">
        <f t="shared" si="103"/>
        <v>1</v>
      </c>
      <c r="AJ242">
        <f t="shared" si="115"/>
        <v>0</v>
      </c>
      <c r="AK242" t="b">
        <f t="shared" si="104"/>
        <v>0</v>
      </c>
      <c r="AM242" s="4" t="str">
        <f t="shared" si="126"/>
        <v>"name":"Lab (UHS)"</v>
      </c>
      <c r="AN242" s="5" t="str">
        <f t="shared" si="116"/>
        <v>,"phone":"513-556-2564"</v>
      </c>
      <c r="AO242" s="5" t="str">
        <f t="shared" si="117"/>
        <v>,"location":{</v>
      </c>
      <c r="AP242" s="5" t="str">
        <f t="shared" si="118"/>
        <v>"ML":"10"</v>
      </c>
      <c r="AQ242" s="5" t="str">
        <f t="shared" si="105"/>
        <v>,"RM":"3rdFl"</v>
      </c>
      <c r="AR242" s="5" t="str">
        <f t="shared" si="119"/>
        <v>,"building":"LNDNRCTR"</v>
      </c>
      <c r="AS242" s="5" t="str">
        <f t="shared" si="131"/>
        <v>}</v>
      </c>
      <c r="AT242" s="5" t="str">
        <f t="shared" si="120"/>
        <v>,"fax":"513-556-1337"</v>
      </c>
      <c r="AU242" s="5" t="str">
        <f t="shared" si="121"/>
        <v>,"website":"http://www.uc.edu/uhs/clinics/services.html"</v>
      </c>
      <c r="AV242" s="10" t="str">
        <f t="shared" si="122"/>
        <v/>
      </c>
      <c r="AW242" s="6" t="str">
        <f t="shared" si="123"/>
        <v>{"name":"Lab (UHS)","phone":"513-556-2564","location":{"ML":"10","RM":"3rdFl","building":"LNDNRCTR"},"fax":"513-556-1337","website":"http://www.uc.edu/uhs/clinics/services.html"}</v>
      </c>
      <c r="AX242" t="str">
        <f t="shared" si="124"/>
        <v>db.directory.insert({"name":"Lab (UHS)","phone":"513-556-2564","location":{"ML":"10","RM":"3rdFl","building":"LNDNRCTR"},"fax":"513-556-1337","website":"http://www.uc.edu/uhs/clinics/services.html"})</v>
      </c>
      <c r="AY242">
        <f t="shared" si="127"/>
        <v>239</v>
      </c>
      <c r="AZ242" t="str">
        <f t="shared" si="125"/>
        <v>239 - Lab (UHS)</v>
      </c>
      <c r="BA242" t="str">
        <f t="shared" si="106"/>
        <v>{"name":"Lab (UHS)","phone":"513-556-2564","location":{"ML":"10","RM":"3rdFl","building":"LNDNRCTR"},"fax":"513-556-1337","website":"http://www.uc.edu/uhs/clinics/services.html"},</v>
      </c>
    </row>
    <row r="243" spans="1:53" x14ac:dyDescent="0.25">
      <c r="A243" t="s">
        <v>1063</v>
      </c>
      <c r="B243" t="s">
        <v>1064</v>
      </c>
      <c r="C243" t="s">
        <v>48</v>
      </c>
      <c r="D243">
        <v>10</v>
      </c>
      <c r="E243">
        <v>333</v>
      </c>
      <c r="F243" t="s">
        <v>50</v>
      </c>
      <c r="G243" t="s">
        <v>51</v>
      </c>
      <c r="H243" t="s">
        <v>1065</v>
      </c>
      <c r="K243" t="s">
        <v>5264</v>
      </c>
      <c r="M243">
        <f t="shared" si="132"/>
        <v>0</v>
      </c>
      <c r="N243" t="str">
        <f t="shared" si="133"/>
        <v>Mental Health (UHS)</v>
      </c>
      <c r="P243" t="s">
        <v>5264</v>
      </c>
      <c r="Q243" t="str">
        <f t="shared" si="134"/>
        <v>513-556-2564</v>
      </c>
      <c r="S243" s="3">
        <f t="shared" si="99"/>
        <v>10</v>
      </c>
      <c r="T243" t="b">
        <f t="shared" si="109"/>
        <v>1</v>
      </c>
      <c r="V243" s="3">
        <f t="shared" si="110"/>
        <v>333</v>
      </c>
      <c r="W243" t="b">
        <f t="shared" si="100"/>
        <v>1</v>
      </c>
      <c r="Y243" t="str">
        <f t="shared" si="111"/>
        <v>LNDNRCTR</v>
      </c>
      <c r="Z243" t="b">
        <f t="shared" si="101"/>
        <v>1</v>
      </c>
      <c r="AB243" t="b">
        <f t="shared" si="112"/>
        <v>1</v>
      </c>
      <c r="AD243" t="str">
        <f t="shared" si="113"/>
        <v>513-556-1337</v>
      </c>
      <c r="AE243" t="b">
        <f t="shared" si="102"/>
        <v>1</v>
      </c>
      <c r="AG243" t="str">
        <f t="shared" si="114"/>
        <v>http://www.uc.edu/uhs/mental_health.html</v>
      </c>
      <c r="AH243" t="b">
        <f t="shared" si="103"/>
        <v>1</v>
      </c>
      <c r="AJ243">
        <f t="shared" si="115"/>
        <v>0</v>
      </c>
      <c r="AK243" t="b">
        <f t="shared" si="104"/>
        <v>0</v>
      </c>
      <c r="AM243" s="4" t="str">
        <f t="shared" si="126"/>
        <v>"name":"Mental Health (UHS)"</v>
      </c>
      <c r="AN243" s="5" t="str">
        <f t="shared" si="116"/>
        <v>,"phone":"513-556-2564"</v>
      </c>
      <c r="AO243" s="5" t="str">
        <f t="shared" si="117"/>
        <v>,"location":{</v>
      </c>
      <c r="AP243" s="5" t="str">
        <f t="shared" si="118"/>
        <v>"ML":"10"</v>
      </c>
      <c r="AQ243" s="5" t="str">
        <f t="shared" si="105"/>
        <v>,"RM":"333"</v>
      </c>
      <c r="AR243" s="5" t="str">
        <f t="shared" si="119"/>
        <v>,"building":"LNDNRCTR"</v>
      </c>
      <c r="AS243" s="5" t="str">
        <f t="shared" si="131"/>
        <v>}</v>
      </c>
      <c r="AT243" s="5" t="str">
        <f t="shared" si="120"/>
        <v>,"fax":"513-556-1337"</v>
      </c>
      <c r="AU243" s="5" t="str">
        <f t="shared" si="121"/>
        <v>,"website":"http://www.uc.edu/uhs/mental_health.html"</v>
      </c>
      <c r="AV243" s="10" t="str">
        <f t="shared" si="122"/>
        <v/>
      </c>
      <c r="AW243" s="6" t="str">
        <f t="shared" si="123"/>
        <v>{"name":"Mental Health (UHS)","phone":"513-556-2564","location":{"ML":"10","RM":"333","building":"LNDNRCTR"},"fax":"513-556-1337","website":"http://www.uc.edu/uhs/mental_health.html"}</v>
      </c>
      <c r="AX243" t="str">
        <f t="shared" si="124"/>
        <v>db.directory.insert({"name":"Mental Health (UHS)","phone":"513-556-2564","location":{"ML":"10","RM":"333","building":"LNDNRCTR"},"fax":"513-556-1337","website":"http://www.uc.edu/uhs/mental_health.html"})</v>
      </c>
      <c r="AY243">
        <f t="shared" si="127"/>
        <v>240</v>
      </c>
      <c r="AZ243" t="str">
        <f t="shared" si="125"/>
        <v>240 - Mental Health (UHS)</v>
      </c>
      <c r="BA243" t="str">
        <f t="shared" si="106"/>
        <v>{"name":"Mental Health (UHS)","phone":"513-556-2564","location":{"ML":"10","RM":"333","building":"LNDNRCTR"},"fax":"513-556-1337","website":"http://www.uc.edu/uhs/mental_health.html"},</v>
      </c>
    </row>
    <row r="244" spans="1:53" x14ac:dyDescent="0.25">
      <c r="A244" t="s">
        <v>1066</v>
      </c>
      <c r="B244" t="s">
        <v>1067</v>
      </c>
      <c r="C244" t="s">
        <v>48</v>
      </c>
      <c r="D244">
        <v>10</v>
      </c>
      <c r="E244">
        <v>335</v>
      </c>
      <c r="F244" t="s">
        <v>50</v>
      </c>
      <c r="G244" t="s">
        <v>51</v>
      </c>
      <c r="H244" t="s">
        <v>1068</v>
      </c>
      <c r="K244" t="s">
        <v>5264</v>
      </c>
      <c r="M244">
        <f t="shared" si="132"/>
        <v>0</v>
      </c>
      <c r="N244" t="str">
        <f t="shared" si="133"/>
        <v>New Students Health Checklist (UHS)</v>
      </c>
      <c r="P244" t="s">
        <v>5264</v>
      </c>
      <c r="Q244" t="str">
        <f t="shared" si="134"/>
        <v>513-556-2564</v>
      </c>
      <c r="S244" s="3">
        <f t="shared" si="99"/>
        <v>10</v>
      </c>
      <c r="T244" t="b">
        <f t="shared" si="109"/>
        <v>1</v>
      </c>
      <c r="V244" s="3">
        <f t="shared" si="110"/>
        <v>335</v>
      </c>
      <c r="W244" t="b">
        <f t="shared" si="100"/>
        <v>1</v>
      </c>
      <c r="Y244" t="str">
        <f t="shared" si="111"/>
        <v>LNDNRCTR</v>
      </c>
      <c r="Z244" t="b">
        <f t="shared" si="101"/>
        <v>1</v>
      </c>
      <c r="AB244" t="b">
        <f t="shared" si="112"/>
        <v>1</v>
      </c>
      <c r="AD244" t="str">
        <f t="shared" si="113"/>
        <v>513-556-1337</v>
      </c>
      <c r="AE244" t="b">
        <f t="shared" si="102"/>
        <v>1</v>
      </c>
      <c r="AG244" t="str">
        <f t="shared" si="114"/>
        <v>http://www.uc.edu/uhs/welcome_new_students.html</v>
      </c>
      <c r="AH244" t="b">
        <f t="shared" si="103"/>
        <v>1</v>
      </c>
      <c r="AJ244">
        <f t="shared" si="115"/>
        <v>0</v>
      </c>
      <c r="AK244" t="b">
        <f t="shared" si="104"/>
        <v>0</v>
      </c>
      <c r="AM244" s="4" t="str">
        <f t="shared" si="126"/>
        <v>"name":"New Students Health Checklist (UHS)"</v>
      </c>
      <c r="AN244" s="5" t="str">
        <f t="shared" si="116"/>
        <v>,"phone":"513-556-2564"</v>
      </c>
      <c r="AO244" s="5" t="str">
        <f t="shared" si="117"/>
        <v>,"location":{</v>
      </c>
      <c r="AP244" s="5" t="str">
        <f t="shared" si="118"/>
        <v>"ML":"10"</v>
      </c>
      <c r="AQ244" s="5" t="str">
        <f t="shared" si="105"/>
        <v>,"RM":"335"</v>
      </c>
      <c r="AR244" s="5" t="str">
        <f t="shared" si="119"/>
        <v>,"building":"LNDNRCTR"</v>
      </c>
      <c r="AS244" s="5" t="str">
        <f t="shared" si="131"/>
        <v>}</v>
      </c>
      <c r="AT244" s="5" t="str">
        <f t="shared" si="120"/>
        <v>,"fax":"513-556-1337"</v>
      </c>
      <c r="AU244" s="5" t="str">
        <f t="shared" si="121"/>
        <v>,"website":"http://www.uc.edu/uhs/welcome_new_students.html"</v>
      </c>
      <c r="AV244" s="10" t="str">
        <f t="shared" si="122"/>
        <v/>
      </c>
      <c r="AW244" s="6" t="str">
        <f t="shared" si="123"/>
        <v>{"name":"New Students Health Checklist (UHS)","phone":"513-556-2564","location":{"ML":"10","RM":"335","building":"LNDNRCTR"},"fax":"513-556-1337","website":"http://www.uc.edu/uhs/welcome_new_students.html"}</v>
      </c>
      <c r="AX244" t="str">
        <f t="shared" si="124"/>
        <v>db.directory.insert({"name":"New Students Health Checklist (UHS)","phone":"513-556-2564","location":{"ML":"10","RM":"335","building":"LNDNRCTR"},"fax":"513-556-1337","website":"http://www.uc.edu/uhs/welcome_new_students.html"})</v>
      </c>
      <c r="AY244">
        <f t="shared" si="127"/>
        <v>241</v>
      </c>
      <c r="AZ244" t="str">
        <f t="shared" si="125"/>
        <v>241 - New Students Health Checklist (UHS)</v>
      </c>
      <c r="BA244" t="str">
        <f t="shared" si="106"/>
        <v>{"name":"New Students Health Checklist (UHS)","phone":"513-556-2564","location":{"ML":"10","RM":"335","building":"LNDNRCTR"},"fax":"513-556-1337","website":"http://www.uc.edu/uhs/welcome_new_students.html"},</v>
      </c>
    </row>
    <row r="245" spans="1:53" x14ac:dyDescent="0.25">
      <c r="A245" t="s">
        <v>1069</v>
      </c>
      <c r="B245" t="s">
        <v>1070</v>
      </c>
      <c r="C245" t="s">
        <v>48</v>
      </c>
      <c r="D245">
        <v>10</v>
      </c>
      <c r="E245">
        <v>335</v>
      </c>
      <c r="F245" t="s">
        <v>50</v>
      </c>
      <c r="G245" t="s">
        <v>51</v>
      </c>
      <c r="H245" t="s">
        <v>1071</v>
      </c>
      <c r="K245" t="s">
        <v>5264</v>
      </c>
      <c r="M245">
        <f t="shared" si="132"/>
        <v>0</v>
      </c>
      <c r="N245" t="str">
        <f t="shared" si="133"/>
        <v>Optometry (UHS)</v>
      </c>
      <c r="P245" t="s">
        <v>5264</v>
      </c>
      <c r="Q245" t="str">
        <f t="shared" si="134"/>
        <v>513-556-2564</v>
      </c>
      <c r="S245" s="3">
        <f t="shared" si="99"/>
        <v>10</v>
      </c>
      <c r="T245" t="b">
        <f t="shared" si="109"/>
        <v>1</v>
      </c>
      <c r="V245" s="3">
        <f t="shared" si="110"/>
        <v>335</v>
      </c>
      <c r="W245" t="b">
        <f t="shared" si="100"/>
        <v>1</v>
      </c>
      <c r="Y245" t="str">
        <f t="shared" si="111"/>
        <v>LNDNRCTR</v>
      </c>
      <c r="Z245" t="b">
        <f t="shared" si="101"/>
        <v>1</v>
      </c>
      <c r="AB245" t="b">
        <f t="shared" si="112"/>
        <v>1</v>
      </c>
      <c r="AD245" t="str">
        <f t="shared" si="113"/>
        <v>513-556-1337</v>
      </c>
      <c r="AE245" t="b">
        <f t="shared" si="102"/>
        <v>1</v>
      </c>
      <c r="AG245" t="str">
        <f t="shared" si="114"/>
        <v>http://www.uc.edu/uhs/clinics/services/optometry.html</v>
      </c>
      <c r="AH245" t="b">
        <f t="shared" si="103"/>
        <v>1</v>
      </c>
      <c r="AJ245">
        <f t="shared" si="115"/>
        <v>0</v>
      </c>
      <c r="AK245" t="b">
        <f t="shared" si="104"/>
        <v>0</v>
      </c>
      <c r="AM245" s="4" t="str">
        <f t="shared" si="126"/>
        <v>"name":"Optometry (UHS)"</v>
      </c>
      <c r="AN245" s="5" t="str">
        <f t="shared" si="116"/>
        <v>,"phone":"513-556-2564"</v>
      </c>
      <c r="AO245" s="5" t="str">
        <f t="shared" si="117"/>
        <v>,"location":{</v>
      </c>
      <c r="AP245" s="5" t="str">
        <f t="shared" si="118"/>
        <v>"ML":"10"</v>
      </c>
      <c r="AQ245" s="5" t="str">
        <f t="shared" si="105"/>
        <v>,"RM":"335"</v>
      </c>
      <c r="AR245" s="5" t="str">
        <f t="shared" si="119"/>
        <v>,"building":"LNDNRCTR"</v>
      </c>
      <c r="AS245" s="5" t="str">
        <f t="shared" si="131"/>
        <v>}</v>
      </c>
      <c r="AT245" s="5" t="str">
        <f t="shared" si="120"/>
        <v>,"fax":"513-556-1337"</v>
      </c>
      <c r="AU245" s="5" t="str">
        <f t="shared" si="121"/>
        <v>,"website":"http://www.uc.edu/uhs/clinics/services/optometry.html"</v>
      </c>
      <c r="AV245" s="10" t="str">
        <f t="shared" si="122"/>
        <v/>
      </c>
      <c r="AW245" s="6" t="str">
        <f t="shared" si="123"/>
        <v>{"name":"Optometry (UHS)","phone":"513-556-2564","location":{"ML":"10","RM":"335","building":"LNDNRCTR"},"fax":"513-556-1337","website":"http://www.uc.edu/uhs/clinics/services/optometry.html"}</v>
      </c>
      <c r="AX245" t="str">
        <f t="shared" si="124"/>
        <v>db.directory.insert({"name":"Optometry (UHS)","phone":"513-556-2564","location":{"ML":"10","RM":"335","building":"LNDNRCTR"},"fax":"513-556-1337","website":"http://www.uc.edu/uhs/clinics/services/optometry.html"})</v>
      </c>
      <c r="AY245">
        <f t="shared" si="127"/>
        <v>242</v>
      </c>
      <c r="AZ245" t="str">
        <f t="shared" si="125"/>
        <v>242 - Optometry (UHS)</v>
      </c>
      <c r="BA245" t="str">
        <f t="shared" si="106"/>
        <v>{"name":"Optometry (UHS)","phone":"513-556-2564","location":{"ML":"10","RM":"335","building":"LNDNRCTR"},"fax":"513-556-1337","website":"http://www.uc.edu/uhs/clinics/services/optometry.html"},</v>
      </c>
    </row>
    <row r="246" spans="1:53" x14ac:dyDescent="0.25">
      <c r="A246" t="s">
        <v>1072</v>
      </c>
      <c r="B246" t="s">
        <v>1073</v>
      </c>
      <c r="C246" t="s">
        <v>1074</v>
      </c>
      <c r="D246">
        <v>10</v>
      </c>
      <c r="E246">
        <v>335</v>
      </c>
      <c r="F246" t="s">
        <v>50</v>
      </c>
      <c r="G246" t="s">
        <v>51</v>
      </c>
      <c r="H246" t="s">
        <v>1075</v>
      </c>
      <c r="K246" t="s">
        <v>5264</v>
      </c>
      <c r="M246">
        <f t="shared" si="132"/>
        <v>0</v>
      </c>
      <c r="N246" t="str">
        <f t="shared" si="133"/>
        <v>Pharmacy (UHS)</v>
      </c>
      <c r="P246" t="s">
        <v>5264</v>
      </c>
      <c r="Q246" t="str">
        <f t="shared" si="134"/>
        <v>513-556-6091</v>
      </c>
      <c r="S246" s="3">
        <f t="shared" si="99"/>
        <v>10</v>
      </c>
      <c r="T246" t="b">
        <f t="shared" si="109"/>
        <v>1</v>
      </c>
      <c r="V246" s="3">
        <f t="shared" si="110"/>
        <v>335</v>
      </c>
      <c r="W246" t="b">
        <f t="shared" si="100"/>
        <v>1</v>
      </c>
      <c r="Y246" t="str">
        <f t="shared" si="111"/>
        <v>LNDNRCTR</v>
      </c>
      <c r="Z246" t="b">
        <f t="shared" si="101"/>
        <v>1</v>
      </c>
      <c r="AB246" t="b">
        <f t="shared" si="112"/>
        <v>1</v>
      </c>
      <c r="AD246" t="str">
        <f t="shared" si="113"/>
        <v>513-556-1337</v>
      </c>
      <c r="AE246" t="b">
        <f t="shared" si="102"/>
        <v>1</v>
      </c>
      <c r="AG246" t="str">
        <f t="shared" si="114"/>
        <v>http://www.uc.edu/uhs/pharmacy.html</v>
      </c>
      <c r="AH246" t="b">
        <f t="shared" si="103"/>
        <v>1</v>
      </c>
      <c r="AJ246">
        <f t="shared" si="115"/>
        <v>0</v>
      </c>
      <c r="AK246" t="b">
        <f t="shared" si="104"/>
        <v>0</v>
      </c>
      <c r="AM246" s="4" t="str">
        <f t="shared" si="126"/>
        <v>"name":"Pharmacy (UHS)"</v>
      </c>
      <c r="AN246" s="5" t="str">
        <f t="shared" si="116"/>
        <v>,"phone":"513-556-6091"</v>
      </c>
      <c r="AO246" s="5" t="str">
        <f t="shared" si="117"/>
        <v>,"location":{</v>
      </c>
      <c r="AP246" s="5" t="str">
        <f t="shared" si="118"/>
        <v>"ML":"10"</v>
      </c>
      <c r="AQ246" s="5" t="str">
        <f t="shared" si="105"/>
        <v>,"RM":"335"</v>
      </c>
      <c r="AR246" s="5" t="str">
        <f t="shared" si="119"/>
        <v>,"building":"LNDNRCTR"</v>
      </c>
      <c r="AS246" s="5" t="str">
        <f t="shared" si="131"/>
        <v>}</v>
      </c>
      <c r="AT246" s="5" t="str">
        <f t="shared" si="120"/>
        <v>,"fax":"513-556-1337"</v>
      </c>
      <c r="AU246" s="5" t="str">
        <f t="shared" si="121"/>
        <v>,"website":"http://www.uc.edu/uhs/pharmacy.html"</v>
      </c>
      <c r="AV246" s="10" t="str">
        <f t="shared" si="122"/>
        <v/>
      </c>
      <c r="AW246" s="6" t="str">
        <f t="shared" si="123"/>
        <v>{"name":"Pharmacy (UHS)","phone":"513-556-6091","location":{"ML":"10","RM":"335","building":"LNDNRCTR"},"fax":"513-556-1337","website":"http://www.uc.edu/uhs/pharmacy.html"}</v>
      </c>
      <c r="AX246" t="str">
        <f t="shared" si="124"/>
        <v>db.directory.insert({"name":"Pharmacy (UHS)","phone":"513-556-6091","location":{"ML":"10","RM":"335","building":"LNDNRCTR"},"fax":"513-556-1337","website":"http://www.uc.edu/uhs/pharmacy.html"})</v>
      </c>
      <c r="AY246">
        <f t="shared" si="127"/>
        <v>243</v>
      </c>
      <c r="AZ246" t="str">
        <f t="shared" si="125"/>
        <v>243 - Pharmacy (UHS)</v>
      </c>
      <c r="BA246" t="str">
        <f t="shared" si="106"/>
        <v>{"name":"Pharmacy (UHS)","phone":"513-556-6091","location":{"ML":"10","RM":"335","building":"LNDNRCTR"},"fax":"513-556-1337","website":"http://www.uc.edu/uhs/pharmacy.html"},</v>
      </c>
    </row>
    <row r="247" spans="1:53" x14ac:dyDescent="0.25">
      <c r="A247" t="s">
        <v>1076</v>
      </c>
      <c r="B247" t="s">
        <v>1077</v>
      </c>
      <c r="C247" t="s">
        <v>48</v>
      </c>
      <c r="D247">
        <v>10</v>
      </c>
      <c r="E247">
        <v>335</v>
      </c>
      <c r="F247" t="s">
        <v>50</v>
      </c>
      <c r="G247" t="s">
        <v>51</v>
      </c>
      <c r="H247" t="s">
        <v>1041</v>
      </c>
      <c r="K247" t="s">
        <v>5264</v>
      </c>
      <c r="M247">
        <f t="shared" si="132"/>
        <v>0</v>
      </c>
      <c r="N247" t="str">
        <f t="shared" si="133"/>
        <v>Physicals (Students)(UHS)</v>
      </c>
      <c r="P247" t="s">
        <v>5264</v>
      </c>
      <c r="Q247" t="str">
        <f t="shared" si="134"/>
        <v>513-556-2564</v>
      </c>
      <c r="S247" s="3">
        <f t="shared" si="99"/>
        <v>10</v>
      </c>
      <c r="T247" t="b">
        <f t="shared" si="109"/>
        <v>1</v>
      </c>
      <c r="V247" s="3">
        <f t="shared" si="110"/>
        <v>335</v>
      </c>
      <c r="W247" t="b">
        <f t="shared" si="100"/>
        <v>1</v>
      </c>
      <c r="Y247" t="str">
        <f t="shared" si="111"/>
        <v>LNDNRCTR</v>
      </c>
      <c r="Z247" t="b">
        <f t="shared" si="101"/>
        <v>1</v>
      </c>
      <c r="AB247" t="b">
        <f t="shared" si="112"/>
        <v>1</v>
      </c>
      <c r="AD247" t="str">
        <f t="shared" si="113"/>
        <v>513-556-1337</v>
      </c>
      <c r="AE247" t="b">
        <f t="shared" si="102"/>
        <v>1</v>
      </c>
      <c r="AG247" t="str">
        <f t="shared" si="114"/>
        <v>http://www.uc.edu/uhs/</v>
      </c>
      <c r="AH247" t="b">
        <f t="shared" si="103"/>
        <v>1</v>
      </c>
      <c r="AJ247">
        <f t="shared" si="115"/>
        <v>0</v>
      </c>
      <c r="AK247" t="b">
        <f t="shared" si="104"/>
        <v>0</v>
      </c>
      <c r="AM247" s="4" t="str">
        <f t="shared" si="126"/>
        <v>"name":"Physicals (Students)(UHS)"</v>
      </c>
      <c r="AN247" s="5" t="str">
        <f t="shared" si="116"/>
        <v>,"phone":"513-556-2564"</v>
      </c>
      <c r="AO247" s="5" t="str">
        <f t="shared" si="117"/>
        <v>,"location":{</v>
      </c>
      <c r="AP247" s="5" t="str">
        <f t="shared" si="118"/>
        <v>"ML":"10"</v>
      </c>
      <c r="AQ247" s="5" t="str">
        <f t="shared" si="105"/>
        <v>,"RM":"335"</v>
      </c>
      <c r="AR247" s="5" t="str">
        <f t="shared" si="119"/>
        <v>,"building":"LNDNRCTR"</v>
      </c>
      <c r="AS247" s="5" t="str">
        <f t="shared" si="131"/>
        <v>}</v>
      </c>
      <c r="AT247" s="5" t="str">
        <f t="shared" si="120"/>
        <v>,"fax":"513-556-1337"</v>
      </c>
      <c r="AU247" s="5" t="str">
        <f t="shared" si="121"/>
        <v>,"website":"http://www.uc.edu/uhs/"</v>
      </c>
      <c r="AV247" s="10" t="str">
        <f t="shared" si="122"/>
        <v/>
      </c>
      <c r="AW247" s="6" t="str">
        <f t="shared" si="123"/>
        <v>{"name":"Physicals (Students)(UHS)","phone":"513-556-2564","location":{"ML":"10","RM":"335","building":"LNDNRCTR"},"fax":"513-556-1337","website":"http://www.uc.edu/uhs/"}</v>
      </c>
      <c r="AX247" t="str">
        <f t="shared" si="124"/>
        <v>db.directory.insert({"name":"Physicals (Students)(UHS)","phone":"513-556-2564","location":{"ML":"10","RM":"335","building":"LNDNRCTR"},"fax":"513-556-1337","website":"http://www.uc.edu/uhs/"})</v>
      </c>
      <c r="AY247">
        <f t="shared" si="127"/>
        <v>244</v>
      </c>
      <c r="AZ247" t="str">
        <f t="shared" si="125"/>
        <v>244 - Physicals (Students)(UHS)</v>
      </c>
      <c r="BA247" t="str">
        <f t="shared" si="106"/>
        <v>{"name":"Physicals (Students)(UHS)","phone":"513-556-2564","location":{"ML":"10","RM":"335","building":"LNDNRCTR"},"fax":"513-556-1337","website":"http://www.uc.edu/uhs/"},</v>
      </c>
    </row>
    <row r="248" spans="1:53" x14ac:dyDescent="0.25">
      <c r="A248" t="s">
        <v>1078</v>
      </c>
      <c r="B248" t="s">
        <v>1079</v>
      </c>
      <c r="C248" t="s">
        <v>162</v>
      </c>
      <c r="D248" t="s">
        <v>163</v>
      </c>
      <c r="E248">
        <v>460</v>
      </c>
      <c r="F248">
        <v>4041</v>
      </c>
      <c r="G248" t="s">
        <v>164</v>
      </c>
      <c r="H248" t="s">
        <v>165</v>
      </c>
      <c r="I248" t="s">
        <v>1080</v>
      </c>
      <c r="K248" t="s">
        <v>5264</v>
      </c>
      <c r="L248" t="b">
        <v>1</v>
      </c>
      <c r="M248">
        <f t="shared" si="132"/>
        <v>1</v>
      </c>
      <c r="N248" t="str">
        <f t="shared" si="133"/>
        <v>Request Medical Records  Holmes Clinic (UHS)</v>
      </c>
      <c r="O248" t="str">
        <f t="shared" si="135"/>
        <v>Request Medical Records  Holmes Clinic (UHS)</v>
      </c>
      <c r="P248" t="s">
        <v>5264</v>
      </c>
      <c r="Q248" t="str">
        <f t="shared" si="134"/>
        <v>513-584-4457</v>
      </c>
      <c r="S248" s="3">
        <f t="shared" si="99"/>
        <v>460</v>
      </c>
      <c r="T248" t="b">
        <f t="shared" si="109"/>
        <v>1</v>
      </c>
      <c r="V248" s="3">
        <f t="shared" si="110"/>
        <v>4041</v>
      </c>
      <c r="W248" t="b">
        <f t="shared" si="100"/>
        <v>1</v>
      </c>
      <c r="Y248" t="str">
        <f t="shared" si="111"/>
        <v>UCMC-HOLMES</v>
      </c>
      <c r="Z248" t="b">
        <f t="shared" si="101"/>
        <v>1</v>
      </c>
      <c r="AB248" t="b">
        <f t="shared" si="112"/>
        <v>1</v>
      </c>
      <c r="AD248" t="str">
        <f t="shared" si="113"/>
        <v>513-584-2222</v>
      </c>
      <c r="AE248" t="b">
        <f t="shared" si="102"/>
        <v>1</v>
      </c>
      <c r="AG248" t="str">
        <f t="shared" si="114"/>
        <v>http://www.uc.edu/uhs/request_medical_records.html</v>
      </c>
      <c r="AH248" t="b">
        <f t="shared" si="103"/>
        <v>1</v>
      </c>
      <c r="AJ248">
        <f t="shared" si="115"/>
        <v>0</v>
      </c>
      <c r="AK248" t="b">
        <f t="shared" si="104"/>
        <v>0</v>
      </c>
      <c r="AM248" s="4" t="str">
        <f t="shared" si="126"/>
        <v>"name":"Request Medical Records Holmes Clinic (UHS)"</v>
      </c>
      <c r="AN248" s="5" t="str">
        <f t="shared" si="116"/>
        <v>,"phone":"513-584-4457"</v>
      </c>
      <c r="AO248" s="5" t="str">
        <f t="shared" si="117"/>
        <v>,"location":{</v>
      </c>
      <c r="AP248" s="5" t="str">
        <f t="shared" si="118"/>
        <v>"ML":"460"</v>
      </c>
      <c r="AQ248" s="5" t="str">
        <f t="shared" si="105"/>
        <v>,"RM":"4041"</v>
      </c>
      <c r="AR248" s="5" t="str">
        <f t="shared" si="119"/>
        <v>,"building":"UCMC-HOLMES"</v>
      </c>
      <c r="AS248" s="5" t="str">
        <f t="shared" si="131"/>
        <v>}</v>
      </c>
      <c r="AT248" s="5" t="str">
        <f t="shared" si="120"/>
        <v>,"fax":"513-584-2222"</v>
      </c>
      <c r="AU248" s="5" t="str">
        <f t="shared" si="121"/>
        <v>,"website":"http://www.uc.edu/uhs/request_medical_records.html"</v>
      </c>
      <c r="AV248" s="10" t="str">
        <f t="shared" si="122"/>
        <v/>
      </c>
      <c r="AW248" s="6" t="str">
        <f t="shared" si="123"/>
        <v>{"name":"Request Medical Records Holmes Clinic (UHS)","phone":"513-584-4457","location":{"ML":"460","RM":"4041","building":"UCMC-HOLMES"},"fax":"513-584-2222","website":"http://www.uc.edu/uhs/request_medical_records.html"}</v>
      </c>
      <c r="AX248" t="str">
        <f t="shared" si="124"/>
        <v>db.directory.insert({"name":"Request Medical Records Holmes Clinic (UHS)","phone":"513-584-4457","location":{"ML":"460","RM":"4041","building":"UCMC-HOLMES"},"fax":"513-584-2222","website":"http://www.uc.edu/uhs/request_medical_records.html"})</v>
      </c>
      <c r="AY248">
        <f t="shared" si="127"/>
        <v>245</v>
      </c>
      <c r="AZ248" t="str">
        <f t="shared" si="125"/>
        <v>245 - Request Medical Records  Holmes Clinic (UHS)</v>
      </c>
      <c r="BA248" t="str">
        <f t="shared" si="106"/>
        <v>{"name":"Request Medical Records Holmes Clinic (UHS)","phone":"513-584-4457","location":{"ML":"460","RM":"4041","building":"UCMC-HOLMES"},"fax":"513-584-2222","website":"http://www.uc.edu/uhs/request_medical_records.html"},</v>
      </c>
    </row>
    <row r="249" spans="1:53" x14ac:dyDescent="0.25">
      <c r="A249" t="s">
        <v>1081</v>
      </c>
      <c r="B249" t="s">
        <v>1079</v>
      </c>
      <c r="C249" t="s">
        <v>168</v>
      </c>
      <c r="D249" t="s">
        <v>48</v>
      </c>
      <c r="E249">
        <v>10</v>
      </c>
      <c r="F249">
        <v>335</v>
      </c>
      <c r="G249" t="s">
        <v>50</v>
      </c>
      <c r="H249" t="s">
        <v>51</v>
      </c>
      <c r="I249" t="s">
        <v>1080</v>
      </c>
      <c r="K249" t="s">
        <v>5264</v>
      </c>
      <c r="L249" t="b">
        <v>1</v>
      </c>
      <c r="M249">
        <f t="shared" si="132"/>
        <v>1</v>
      </c>
      <c r="N249" t="str">
        <f t="shared" si="133"/>
        <v>Request Medical Records  Lindner Clinic (UHS)</v>
      </c>
      <c r="O249" t="str">
        <f t="shared" si="135"/>
        <v>Request Medical Records  Lindner Clinic (UHS)</v>
      </c>
      <c r="P249" t="s">
        <v>5264</v>
      </c>
      <c r="Q249" t="str">
        <f t="shared" si="134"/>
        <v>513-556-2564</v>
      </c>
      <c r="S249" s="3">
        <f t="shared" si="99"/>
        <v>10</v>
      </c>
      <c r="T249" t="b">
        <f t="shared" si="109"/>
        <v>1</v>
      </c>
      <c r="V249" s="3">
        <f t="shared" si="110"/>
        <v>335</v>
      </c>
      <c r="W249" t="b">
        <f t="shared" si="100"/>
        <v>1</v>
      </c>
      <c r="Y249" t="str">
        <f t="shared" si="111"/>
        <v>LNDNRCTR</v>
      </c>
      <c r="Z249" t="b">
        <f t="shared" si="101"/>
        <v>1</v>
      </c>
      <c r="AB249" t="b">
        <f t="shared" si="112"/>
        <v>1</v>
      </c>
      <c r="AD249" t="str">
        <f t="shared" si="113"/>
        <v>513-556-1337</v>
      </c>
      <c r="AE249" t="b">
        <f t="shared" si="102"/>
        <v>1</v>
      </c>
      <c r="AG249" t="str">
        <f t="shared" si="114"/>
        <v>http://www.uc.edu/uhs/request_medical_records.html</v>
      </c>
      <c r="AH249" t="b">
        <f t="shared" si="103"/>
        <v>1</v>
      </c>
      <c r="AJ249">
        <f t="shared" si="115"/>
        <v>0</v>
      </c>
      <c r="AK249" t="b">
        <f t="shared" si="104"/>
        <v>0</v>
      </c>
      <c r="AM249" s="4" t="str">
        <f t="shared" si="126"/>
        <v>"name":"Request Medical Records Lindner Clinic (UHS)"</v>
      </c>
      <c r="AN249" s="5" t="str">
        <f t="shared" si="116"/>
        <v>,"phone":"513-556-2564"</v>
      </c>
      <c r="AO249" s="5" t="str">
        <f t="shared" si="117"/>
        <v>,"location":{</v>
      </c>
      <c r="AP249" s="5" t="str">
        <f t="shared" si="118"/>
        <v>"ML":"10"</v>
      </c>
      <c r="AQ249" s="5" t="str">
        <f t="shared" si="105"/>
        <v>,"RM":"335"</v>
      </c>
      <c r="AR249" s="5" t="str">
        <f t="shared" si="119"/>
        <v>,"building":"LNDNRCTR"</v>
      </c>
      <c r="AS249" s="5" t="str">
        <f t="shared" si="131"/>
        <v>}</v>
      </c>
      <c r="AT249" s="5" t="str">
        <f t="shared" si="120"/>
        <v>,"fax":"513-556-1337"</v>
      </c>
      <c r="AU249" s="5" t="str">
        <f t="shared" si="121"/>
        <v>,"website":"http://www.uc.edu/uhs/request_medical_records.html"</v>
      </c>
      <c r="AV249" s="10" t="str">
        <f t="shared" si="122"/>
        <v/>
      </c>
      <c r="AW249" s="6" t="str">
        <f t="shared" si="123"/>
        <v>{"name":"Request Medical Records Lindner Clinic (UHS)","phone":"513-556-2564","location":{"ML":"10","RM":"335","building":"LNDNRCTR"},"fax":"513-556-1337","website":"http://www.uc.edu/uhs/request_medical_records.html"}</v>
      </c>
      <c r="AX249" t="str">
        <f t="shared" si="124"/>
        <v>db.directory.insert({"name":"Request Medical Records Lindner Clinic (UHS)","phone":"513-556-2564","location":{"ML":"10","RM":"335","building":"LNDNRCTR"},"fax":"513-556-1337","website":"http://www.uc.edu/uhs/request_medical_records.html"})</v>
      </c>
      <c r="AY249">
        <f t="shared" si="127"/>
        <v>246</v>
      </c>
      <c r="AZ249" t="str">
        <f t="shared" si="125"/>
        <v>246 - Request Medical Records  Lindner Clinic (UHS)</v>
      </c>
      <c r="BA249" t="str">
        <f t="shared" si="106"/>
        <v>{"name":"Request Medical Records Lindner Clinic (UHS)","phone":"513-556-2564","location":{"ML":"10","RM":"335","building":"LNDNRCTR"},"fax":"513-556-1337","website":"http://www.uc.edu/uhs/request_medical_records.html"},</v>
      </c>
    </row>
    <row r="250" spans="1:53" x14ac:dyDescent="0.25">
      <c r="A250" t="s">
        <v>1082</v>
      </c>
      <c r="B250" t="s">
        <v>1083</v>
      </c>
      <c r="C250" t="s">
        <v>1084</v>
      </c>
      <c r="D250">
        <v>10</v>
      </c>
      <c r="E250">
        <v>334</v>
      </c>
      <c r="F250" t="s">
        <v>50</v>
      </c>
      <c r="G250" t="s">
        <v>1085</v>
      </c>
      <c r="H250" t="s">
        <v>1086</v>
      </c>
      <c r="K250" t="s">
        <v>5264</v>
      </c>
      <c r="M250">
        <f t="shared" si="132"/>
        <v>0</v>
      </c>
      <c r="N250" t="str">
        <f t="shared" si="133"/>
        <v>Student Health Insurance (UHS)</v>
      </c>
      <c r="P250" t="s">
        <v>5264</v>
      </c>
      <c r="Q250" t="str">
        <f t="shared" si="134"/>
        <v>513-556-6868</v>
      </c>
      <c r="S250" s="3">
        <f t="shared" si="99"/>
        <v>10</v>
      </c>
      <c r="T250" t="b">
        <f t="shared" si="109"/>
        <v>1</v>
      </c>
      <c r="V250" s="3">
        <f t="shared" si="110"/>
        <v>334</v>
      </c>
      <c r="W250" t="b">
        <f t="shared" si="100"/>
        <v>1</v>
      </c>
      <c r="Y250" t="str">
        <f t="shared" si="111"/>
        <v>LNDNRCTR</v>
      </c>
      <c r="Z250" t="b">
        <f t="shared" si="101"/>
        <v>1</v>
      </c>
      <c r="AB250" t="b">
        <f t="shared" si="112"/>
        <v>1</v>
      </c>
      <c r="AD250" t="str">
        <f t="shared" si="113"/>
        <v>513-556-6655</v>
      </c>
      <c r="AE250" t="b">
        <f t="shared" si="102"/>
        <v>1</v>
      </c>
      <c r="AG250" t="str">
        <f t="shared" si="114"/>
        <v>http://www.uc.edu/uhs/student_health_insurance.html</v>
      </c>
      <c r="AH250" t="b">
        <f t="shared" si="103"/>
        <v>1</v>
      </c>
      <c r="AJ250">
        <f t="shared" si="115"/>
        <v>0</v>
      </c>
      <c r="AK250" t="b">
        <f t="shared" si="104"/>
        <v>0</v>
      </c>
      <c r="AM250" s="4" t="str">
        <f t="shared" si="126"/>
        <v>"name":"Student Health Insurance (UHS)"</v>
      </c>
      <c r="AN250" s="5" t="str">
        <f t="shared" si="116"/>
        <v>,"phone":"513-556-6868"</v>
      </c>
      <c r="AO250" s="5" t="str">
        <f t="shared" si="117"/>
        <v>,"location":{</v>
      </c>
      <c r="AP250" s="5" t="str">
        <f t="shared" si="118"/>
        <v>"ML":"10"</v>
      </c>
      <c r="AQ250" s="5" t="str">
        <f t="shared" si="105"/>
        <v>,"RM":"334"</v>
      </c>
      <c r="AR250" s="5" t="str">
        <f t="shared" si="119"/>
        <v>,"building":"LNDNRCTR"</v>
      </c>
      <c r="AS250" s="5" t="str">
        <f t="shared" si="131"/>
        <v>}</v>
      </c>
      <c r="AT250" s="5" t="str">
        <f t="shared" si="120"/>
        <v>,"fax":"513-556-6655"</v>
      </c>
      <c r="AU250" s="5" t="str">
        <f t="shared" si="121"/>
        <v>,"website":"http://www.uc.edu/uhs/student_health_insurance.html"</v>
      </c>
      <c r="AV250" s="10" t="str">
        <f t="shared" si="122"/>
        <v/>
      </c>
      <c r="AW250" s="6" t="str">
        <f t="shared" si="123"/>
        <v>{"name":"Student Health Insurance (UHS)","phone":"513-556-6868","location":{"ML":"10","RM":"334","building":"LNDNRCTR"},"fax":"513-556-6655","website":"http://www.uc.edu/uhs/student_health_insurance.html"}</v>
      </c>
      <c r="AX250" t="str">
        <f t="shared" si="124"/>
        <v>db.directory.insert({"name":"Student Health Insurance (UHS)","phone":"513-556-6868","location":{"ML":"10","RM":"334","building":"LNDNRCTR"},"fax":"513-556-6655","website":"http://www.uc.edu/uhs/student_health_insurance.html"})</v>
      </c>
      <c r="AY250">
        <f t="shared" si="127"/>
        <v>247</v>
      </c>
      <c r="AZ250" t="str">
        <f t="shared" si="125"/>
        <v>247 - Student Health Insurance (UHS)</v>
      </c>
      <c r="BA250" t="str">
        <f t="shared" si="106"/>
        <v>{"name":"Student Health Insurance (UHS)","phone":"513-556-6868","location":{"ML":"10","RM":"334","building":"LNDNRCTR"},"fax":"513-556-6655","website":"http://www.uc.edu/uhs/student_health_insurance.html"},</v>
      </c>
    </row>
    <row r="251" spans="1:53" x14ac:dyDescent="0.25">
      <c r="A251" t="s">
        <v>1087</v>
      </c>
      <c r="B251" t="s">
        <v>1088</v>
      </c>
      <c r="C251" t="s">
        <v>162</v>
      </c>
      <c r="D251" t="s">
        <v>163</v>
      </c>
      <c r="E251">
        <v>460</v>
      </c>
      <c r="F251">
        <v>4041</v>
      </c>
      <c r="G251" t="s">
        <v>164</v>
      </c>
      <c r="H251" t="s">
        <v>165</v>
      </c>
      <c r="I251" t="s">
        <v>1089</v>
      </c>
      <c r="K251" t="s">
        <v>5264</v>
      </c>
      <c r="L251" t="b">
        <v>1</v>
      </c>
      <c r="M251">
        <f t="shared" si="132"/>
        <v>1</v>
      </c>
      <c r="N251" t="str">
        <f t="shared" si="133"/>
        <v>Travel Health  Holmes Clinic (UHS)</v>
      </c>
      <c r="O251" t="str">
        <f t="shared" si="135"/>
        <v>Travel Health  Holmes Clinic (UHS)</v>
      </c>
      <c r="P251" t="s">
        <v>5264</v>
      </c>
      <c r="Q251" t="str">
        <f t="shared" si="134"/>
        <v>513-584-4457</v>
      </c>
      <c r="S251" s="3">
        <f t="shared" si="99"/>
        <v>460</v>
      </c>
      <c r="T251" t="b">
        <f t="shared" si="109"/>
        <v>1</v>
      </c>
      <c r="V251" s="3">
        <f t="shared" si="110"/>
        <v>4041</v>
      </c>
      <c r="W251" t="b">
        <f t="shared" si="100"/>
        <v>1</v>
      </c>
      <c r="Y251" t="str">
        <f t="shared" si="111"/>
        <v>UCMC-HOLMES</v>
      </c>
      <c r="Z251" t="b">
        <f t="shared" si="101"/>
        <v>1</v>
      </c>
      <c r="AB251" t="b">
        <f t="shared" si="112"/>
        <v>1</v>
      </c>
      <c r="AD251" t="str">
        <f t="shared" si="113"/>
        <v>513-584-2222</v>
      </c>
      <c r="AE251" t="b">
        <f t="shared" si="102"/>
        <v>1</v>
      </c>
      <c r="AG251" t="str">
        <f t="shared" si="114"/>
        <v>http://www.uc.edu/uhs/clinics/services/travel.html</v>
      </c>
      <c r="AH251" t="b">
        <f t="shared" si="103"/>
        <v>1</v>
      </c>
      <c r="AJ251">
        <f t="shared" si="115"/>
        <v>0</v>
      </c>
      <c r="AK251" t="b">
        <f t="shared" si="104"/>
        <v>0</v>
      </c>
      <c r="AM251" s="4" t="str">
        <f t="shared" si="126"/>
        <v>"name":"Travel Health Holmes Clinic (UHS)"</v>
      </c>
      <c r="AN251" s="5" t="str">
        <f t="shared" si="116"/>
        <v>,"phone":"513-584-4457"</v>
      </c>
      <c r="AO251" s="5" t="str">
        <f t="shared" si="117"/>
        <v>,"location":{</v>
      </c>
      <c r="AP251" s="5" t="str">
        <f t="shared" si="118"/>
        <v>"ML":"460"</v>
      </c>
      <c r="AQ251" s="5" t="str">
        <f t="shared" si="105"/>
        <v>,"RM":"4041"</v>
      </c>
      <c r="AR251" s="5" t="str">
        <f t="shared" si="119"/>
        <v>,"building":"UCMC-HOLMES"</v>
      </c>
      <c r="AS251" s="5" t="str">
        <f t="shared" si="131"/>
        <v>}</v>
      </c>
      <c r="AT251" s="5" t="str">
        <f t="shared" si="120"/>
        <v>,"fax":"513-584-2222"</v>
      </c>
      <c r="AU251" s="5" t="str">
        <f t="shared" si="121"/>
        <v>,"website":"http://www.uc.edu/uhs/clinics/services/travel.html"</v>
      </c>
      <c r="AV251" s="10" t="str">
        <f t="shared" si="122"/>
        <v/>
      </c>
      <c r="AW251" s="6" t="str">
        <f t="shared" si="123"/>
        <v>{"name":"Travel Health Holmes Clinic (UHS)","phone":"513-584-4457","location":{"ML":"460","RM":"4041","building":"UCMC-HOLMES"},"fax":"513-584-2222","website":"http://www.uc.edu/uhs/clinics/services/travel.html"}</v>
      </c>
      <c r="AX251" t="str">
        <f t="shared" si="124"/>
        <v>db.directory.insert({"name":"Travel Health Holmes Clinic (UHS)","phone":"513-584-4457","location":{"ML":"460","RM":"4041","building":"UCMC-HOLMES"},"fax":"513-584-2222","website":"http://www.uc.edu/uhs/clinics/services/travel.html"})</v>
      </c>
      <c r="AY251">
        <f t="shared" si="127"/>
        <v>248</v>
      </c>
      <c r="AZ251" t="str">
        <f t="shared" si="125"/>
        <v>248 - Travel Health  Holmes Clinic (UHS)</v>
      </c>
      <c r="BA251" t="str">
        <f t="shared" si="106"/>
        <v>{"name":"Travel Health Holmes Clinic (UHS)","phone":"513-584-4457","location":{"ML":"460","RM":"4041","building":"UCMC-HOLMES"},"fax":"513-584-2222","website":"http://www.uc.edu/uhs/clinics/services/travel.html"},</v>
      </c>
    </row>
    <row r="252" spans="1:53" x14ac:dyDescent="0.25">
      <c r="A252" t="s">
        <v>1090</v>
      </c>
      <c r="B252" t="s">
        <v>1088</v>
      </c>
      <c r="C252" t="s">
        <v>168</v>
      </c>
      <c r="D252" t="s">
        <v>48</v>
      </c>
      <c r="E252">
        <v>10</v>
      </c>
      <c r="F252">
        <v>335</v>
      </c>
      <c r="G252" t="s">
        <v>50</v>
      </c>
      <c r="H252" t="s">
        <v>51</v>
      </c>
      <c r="I252" t="s">
        <v>1089</v>
      </c>
      <c r="K252" t="s">
        <v>5264</v>
      </c>
      <c r="L252" t="b">
        <v>1</v>
      </c>
      <c r="M252">
        <f t="shared" si="132"/>
        <v>1</v>
      </c>
      <c r="N252" t="str">
        <f t="shared" si="133"/>
        <v>Travel Health  Lindner Clinic (UHS)</v>
      </c>
      <c r="O252" t="str">
        <f t="shared" si="135"/>
        <v>Travel Health  Lindner Clinic (UHS)</v>
      </c>
      <c r="P252" t="s">
        <v>5264</v>
      </c>
      <c r="Q252" t="str">
        <f t="shared" si="134"/>
        <v>513-556-2564</v>
      </c>
      <c r="S252" s="3">
        <f t="shared" si="99"/>
        <v>10</v>
      </c>
      <c r="T252" t="b">
        <f t="shared" si="109"/>
        <v>1</v>
      </c>
      <c r="V252" s="3">
        <f t="shared" si="110"/>
        <v>335</v>
      </c>
      <c r="W252" t="b">
        <f t="shared" si="100"/>
        <v>1</v>
      </c>
      <c r="Y252" t="str">
        <f t="shared" si="111"/>
        <v>LNDNRCTR</v>
      </c>
      <c r="Z252" t="b">
        <f t="shared" si="101"/>
        <v>1</v>
      </c>
      <c r="AB252" t="b">
        <f t="shared" si="112"/>
        <v>1</v>
      </c>
      <c r="AD252" t="str">
        <f t="shared" si="113"/>
        <v>513-556-1337</v>
      </c>
      <c r="AE252" t="b">
        <f t="shared" si="102"/>
        <v>1</v>
      </c>
      <c r="AG252" t="str">
        <f t="shared" si="114"/>
        <v>http://www.uc.edu/uhs/clinics/services/travel.html</v>
      </c>
      <c r="AH252" t="b">
        <f t="shared" si="103"/>
        <v>1</v>
      </c>
      <c r="AJ252">
        <f t="shared" si="115"/>
        <v>0</v>
      </c>
      <c r="AK252" t="b">
        <f t="shared" si="104"/>
        <v>0</v>
      </c>
      <c r="AM252" s="4" t="str">
        <f t="shared" si="126"/>
        <v>"name":"Travel Health Lindner Clinic (UHS)"</v>
      </c>
      <c r="AN252" s="5" t="str">
        <f t="shared" si="116"/>
        <v>,"phone":"513-556-2564"</v>
      </c>
      <c r="AO252" s="5" t="str">
        <f t="shared" si="117"/>
        <v>,"location":{</v>
      </c>
      <c r="AP252" s="5" t="str">
        <f t="shared" si="118"/>
        <v>"ML":"10"</v>
      </c>
      <c r="AQ252" s="5" t="str">
        <f t="shared" si="105"/>
        <v>,"RM":"335"</v>
      </c>
      <c r="AR252" s="5" t="str">
        <f t="shared" si="119"/>
        <v>,"building":"LNDNRCTR"</v>
      </c>
      <c r="AS252" s="5" t="str">
        <f t="shared" si="131"/>
        <v>}</v>
      </c>
      <c r="AT252" s="5" t="str">
        <f t="shared" si="120"/>
        <v>,"fax":"513-556-1337"</v>
      </c>
      <c r="AU252" s="5" t="str">
        <f t="shared" si="121"/>
        <v>,"website":"http://www.uc.edu/uhs/clinics/services/travel.html"</v>
      </c>
      <c r="AV252" s="10" t="str">
        <f t="shared" si="122"/>
        <v/>
      </c>
      <c r="AW252" s="6" t="str">
        <f t="shared" si="123"/>
        <v>{"name":"Travel Health Lindner Clinic (UHS)","phone":"513-556-2564","location":{"ML":"10","RM":"335","building":"LNDNRCTR"},"fax":"513-556-1337","website":"http://www.uc.edu/uhs/clinics/services/travel.html"}</v>
      </c>
      <c r="AX252" t="str">
        <f t="shared" si="124"/>
        <v>db.directory.insert({"name":"Travel Health Lindner Clinic (UHS)","phone":"513-556-2564","location":{"ML":"10","RM":"335","building":"LNDNRCTR"},"fax":"513-556-1337","website":"http://www.uc.edu/uhs/clinics/services/travel.html"})</v>
      </c>
      <c r="AY252">
        <f t="shared" si="127"/>
        <v>249</v>
      </c>
      <c r="AZ252" t="str">
        <f t="shared" si="125"/>
        <v>249 - Travel Health  Lindner Clinic (UHS)</v>
      </c>
      <c r="BA252" t="str">
        <f t="shared" si="106"/>
        <v>{"name":"Travel Health Lindner Clinic (UHS)","phone":"513-556-2564","location":{"ML":"10","RM":"335","building":"LNDNRCTR"},"fax":"513-556-1337","website":"http://www.uc.edu/uhs/clinics/services/travel.html"},</v>
      </c>
    </row>
    <row r="253" spans="1:53" x14ac:dyDescent="0.25">
      <c r="A253" t="s">
        <v>1091</v>
      </c>
      <c r="B253" t="s">
        <v>1092</v>
      </c>
      <c r="C253" t="s">
        <v>1093</v>
      </c>
      <c r="D253">
        <v>70</v>
      </c>
      <c r="E253">
        <v>500</v>
      </c>
      <c r="F253" t="s">
        <v>121</v>
      </c>
      <c r="H253" t="s">
        <v>1094</v>
      </c>
      <c r="K253" t="s">
        <v>5264</v>
      </c>
      <c r="M253">
        <f t="shared" si="132"/>
        <v>0</v>
      </c>
      <c r="N253" t="str">
        <f t="shared" si="133"/>
        <v>Ultrasonic Imaging Laboratory (CEAS)</v>
      </c>
      <c r="P253" t="s">
        <v>5264</v>
      </c>
      <c r="Q253" t="str">
        <f t="shared" si="134"/>
        <v>513-556-4043</v>
      </c>
      <c r="S253" s="3">
        <f t="shared" si="99"/>
        <v>70</v>
      </c>
      <c r="T253" t="b">
        <f t="shared" si="109"/>
        <v>1</v>
      </c>
      <c r="V253" s="3">
        <f t="shared" si="110"/>
        <v>500</v>
      </c>
      <c r="W253" t="b">
        <f t="shared" si="100"/>
        <v>1</v>
      </c>
      <c r="Y253" t="str">
        <f t="shared" si="111"/>
        <v>RHODES</v>
      </c>
      <c r="Z253" t="b">
        <f t="shared" si="101"/>
        <v>1</v>
      </c>
      <c r="AB253" t="b">
        <f t="shared" si="112"/>
        <v>1</v>
      </c>
      <c r="AD253">
        <f t="shared" si="113"/>
        <v>0</v>
      </c>
      <c r="AE253" t="b">
        <f t="shared" si="102"/>
        <v>0</v>
      </c>
      <c r="AG253" t="str">
        <f t="shared" si="114"/>
        <v>http://www.ase.uc.edu/USIL/</v>
      </c>
      <c r="AH253" t="b">
        <f t="shared" si="103"/>
        <v>1</v>
      </c>
      <c r="AJ253">
        <f t="shared" si="115"/>
        <v>0</v>
      </c>
      <c r="AK253" t="b">
        <f t="shared" si="104"/>
        <v>0</v>
      </c>
      <c r="AM253" s="4" t="str">
        <f t="shared" si="126"/>
        <v>"name":"Ultrasonic Imaging Laboratory (CEAS)"</v>
      </c>
      <c r="AN253" s="5" t="str">
        <f t="shared" si="116"/>
        <v>,"phone":"513-556-4043"</v>
      </c>
      <c r="AO253" s="5" t="str">
        <f t="shared" si="117"/>
        <v>,"location":{</v>
      </c>
      <c r="AP253" s="5" t="str">
        <f t="shared" si="118"/>
        <v>"ML":"70"</v>
      </c>
      <c r="AQ253" s="5" t="str">
        <f t="shared" si="105"/>
        <v>,"RM":"500"</v>
      </c>
      <c r="AR253" s="5" t="str">
        <f t="shared" si="119"/>
        <v>,"building":"RHODES"</v>
      </c>
      <c r="AS253" s="5" t="str">
        <f t="shared" si="131"/>
        <v>}</v>
      </c>
      <c r="AT253" s="5" t="str">
        <f t="shared" si="120"/>
        <v/>
      </c>
      <c r="AU253" s="5" t="str">
        <f t="shared" si="121"/>
        <v>,"website":"http://www.ase.uc.edu/USIL/"</v>
      </c>
      <c r="AV253" s="10" t="str">
        <f t="shared" si="122"/>
        <v/>
      </c>
      <c r="AW253" s="6" t="str">
        <f t="shared" si="123"/>
        <v>{"name":"Ultrasonic Imaging Laboratory (CEAS)","phone":"513-556-4043","location":{"ML":"70","RM":"500","building":"RHODES"},"website":"http://www.ase.uc.edu/USIL/"}</v>
      </c>
      <c r="AX253" t="str">
        <f t="shared" si="124"/>
        <v>db.directory.insert({"name":"Ultrasonic Imaging Laboratory (CEAS)","phone":"513-556-4043","location":{"ML":"70","RM":"500","building":"RHODES"},"website":"http://www.ase.uc.edu/USIL/"})</v>
      </c>
      <c r="AY253">
        <f t="shared" si="127"/>
        <v>250</v>
      </c>
      <c r="AZ253" t="str">
        <f t="shared" si="125"/>
        <v>250 - Ultrasonic Imaging Laboratory (CEAS)</v>
      </c>
      <c r="BA253" t="str">
        <f t="shared" si="106"/>
        <v>{"name":"Ultrasonic Imaging Laboratory (CEAS)","phone":"513-556-4043","location":{"ML":"70","RM":"500","building":"RHODES"},"website":"http://www.ase.uc.edu/USIL/"},</v>
      </c>
    </row>
    <row r="254" spans="1:53" x14ac:dyDescent="0.25">
      <c r="A254" t="s">
        <v>1095</v>
      </c>
      <c r="B254" t="s">
        <v>1096</v>
      </c>
      <c r="C254" t="s">
        <v>103</v>
      </c>
      <c r="D254">
        <v>39</v>
      </c>
      <c r="E254">
        <v>340</v>
      </c>
      <c r="F254" t="s">
        <v>68</v>
      </c>
      <c r="G254" t="s">
        <v>104</v>
      </c>
      <c r="H254" t="s">
        <v>1097</v>
      </c>
      <c r="I254" t="s">
        <v>106</v>
      </c>
      <c r="K254" t="s">
        <v>5264</v>
      </c>
      <c r="M254">
        <f t="shared" si="132"/>
        <v>0</v>
      </c>
      <c r="N254" t="str">
        <f t="shared" si="133"/>
        <v xml:space="preserve"> Human Resources - Unclassified Employment</v>
      </c>
      <c r="P254" t="s">
        <v>5264</v>
      </c>
      <c r="Q254" t="str">
        <f t="shared" si="134"/>
        <v>513-556-6381</v>
      </c>
      <c r="S254" s="3">
        <f t="shared" si="99"/>
        <v>39</v>
      </c>
      <c r="T254" t="b">
        <f t="shared" si="109"/>
        <v>1</v>
      </c>
      <c r="V254" s="3">
        <f t="shared" si="110"/>
        <v>340</v>
      </c>
      <c r="W254" t="b">
        <f t="shared" si="100"/>
        <v>1</v>
      </c>
      <c r="Y254" t="str">
        <f t="shared" si="111"/>
        <v>UNIVHALL</v>
      </c>
      <c r="Z254" t="b">
        <f t="shared" si="101"/>
        <v>1</v>
      </c>
      <c r="AB254" t="b">
        <f t="shared" si="112"/>
        <v>1</v>
      </c>
      <c r="AD254" t="str">
        <f t="shared" si="113"/>
        <v>513-556-9652</v>
      </c>
      <c r="AE254" t="b">
        <f t="shared" si="102"/>
        <v>1</v>
      </c>
      <c r="AG254" t="str">
        <f t="shared" si="114"/>
        <v>https://www.jobsatuc.com/</v>
      </c>
      <c r="AH254" t="b">
        <f t="shared" si="103"/>
        <v>1</v>
      </c>
      <c r="AJ254" t="str">
        <f t="shared" si="115"/>
        <v>hronestop@uc.edu</v>
      </c>
      <c r="AK254" t="b">
        <f t="shared" si="104"/>
        <v>1</v>
      </c>
      <c r="AM254" s="4" t="str">
        <f t="shared" si="126"/>
        <v>"name":"Human Resources - Unclassified Employment"</v>
      </c>
      <c r="AN254" s="5" t="str">
        <f t="shared" si="116"/>
        <v>,"phone":"513-556-6381"</v>
      </c>
      <c r="AO254" s="5" t="str">
        <f t="shared" si="117"/>
        <v>,"location":{</v>
      </c>
      <c r="AP254" s="5" t="str">
        <f t="shared" si="118"/>
        <v>"ML":"39"</v>
      </c>
      <c r="AQ254" s="5" t="str">
        <f t="shared" si="105"/>
        <v>,"RM":"340"</v>
      </c>
      <c r="AR254" s="5" t="str">
        <f t="shared" si="119"/>
        <v>,"building":"UNIVHALL"</v>
      </c>
      <c r="AS254" s="5" t="str">
        <f t="shared" si="131"/>
        <v>}</v>
      </c>
      <c r="AT254" s="5" t="str">
        <f t="shared" si="120"/>
        <v>,"fax":"513-556-9652"</v>
      </c>
      <c r="AU254" s="5" t="str">
        <f t="shared" si="121"/>
        <v>,"website":"https://www.jobsatuc.com/"</v>
      </c>
      <c r="AV254" s="10" t="str">
        <f t="shared" si="122"/>
        <v>,"email":"hronestop@uc.edu"</v>
      </c>
      <c r="AW254" s="6" t="str">
        <f t="shared" si="123"/>
        <v>{"name":"Human Resources - Unclassified Employment","phone":"513-556-6381","location":{"ML":"39","RM":"340","building":"UNIVHALL"},"fax":"513-556-9652","website":"https://www.jobsatuc.com/","email":"hronestop@uc.edu"}</v>
      </c>
      <c r="AX254" t="str">
        <f t="shared" si="124"/>
        <v>db.directory.insert({"name":"Human Resources - Unclassified Employment","phone":"513-556-6381","location":{"ML":"39","RM":"340","building":"UNIVHALL"},"fax":"513-556-9652","website":"https://www.jobsatuc.com/","email":"hronestop@uc.edu"})</v>
      </c>
      <c r="AY254">
        <f t="shared" si="127"/>
        <v>251</v>
      </c>
      <c r="AZ254" t="str">
        <f t="shared" si="125"/>
        <v>251 -  Human Resources - Unclassified Employment</v>
      </c>
      <c r="BA254" t="str">
        <f t="shared" si="106"/>
        <v>{"name":"Human Resources - Unclassified Employment","phone":"513-556-6381","location":{"ML":"39","RM":"340","building":"UNIVHALL"},"fax":"513-556-9652","website":"https://www.jobsatuc.com/","email":"hronestop@uc.edu"},</v>
      </c>
    </row>
    <row r="255" spans="1:53" x14ac:dyDescent="0.25">
      <c r="A255" t="s">
        <v>1098</v>
      </c>
      <c r="B255" t="s">
        <v>1099</v>
      </c>
      <c r="C255" t="s">
        <v>1100</v>
      </c>
      <c r="D255">
        <v>95</v>
      </c>
      <c r="E255" t="s">
        <v>1101</v>
      </c>
      <c r="F255" t="s">
        <v>115</v>
      </c>
      <c r="G255" t="s">
        <v>1102</v>
      </c>
      <c r="H255" t="s">
        <v>1103</v>
      </c>
      <c r="I255" t="s">
        <v>1104</v>
      </c>
      <c r="K255" t="s">
        <v>5264</v>
      </c>
      <c r="M255">
        <f t="shared" si="132"/>
        <v>0</v>
      </c>
      <c r="N255" t="str">
        <f t="shared" si="133"/>
        <v xml:space="preserve"> Center for (A&amp;S) - Exploratory Studies</v>
      </c>
      <c r="P255" t="s">
        <v>5264</v>
      </c>
      <c r="Q255" t="str">
        <f t="shared" si="134"/>
        <v>513-556-6540</v>
      </c>
      <c r="S255" s="3">
        <f t="shared" si="99"/>
        <v>95</v>
      </c>
      <c r="T255" t="b">
        <f t="shared" si="109"/>
        <v>1</v>
      </c>
      <c r="V255" s="3" t="str">
        <f t="shared" si="110"/>
        <v>2ndFl</v>
      </c>
      <c r="W255" t="b">
        <f t="shared" si="100"/>
        <v>1</v>
      </c>
      <c r="Y255" t="str">
        <f t="shared" si="111"/>
        <v>FRENCH-WEST</v>
      </c>
      <c r="Z255" t="b">
        <f t="shared" si="101"/>
        <v>1</v>
      </c>
      <c r="AB255" t="b">
        <f t="shared" si="112"/>
        <v>1</v>
      </c>
      <c r="AD255" t="str">
        <f t="shared" si="113"/>
        <v>513-556-2343</v>
      </c>
      <c r="AE255" t="b">
        <f t="shared" si="102"/>
        <v>1</v>
      </c>
      <c r="AG255" t="str">
        <f t="shared" si="114"/>
        <v>http://www.uc.edu/explore/</v>
      </c>
      <c r="AH255" t="b">
        <f t="shared" si="103"/>
        <v>1</v>
      </c>
      <c r="AJ255" t="str">
        <f t="shared" si="115"/>
        <v>explore@uc.edu</v>
      </c>
      <c r="AK255" t="b">
        <f t="shared" si="104"/>
        <v>1</v>
      </c>
      <c r="AM255" s="4" t="str">
        <f t="shared" si="126"/>
        <v>"name":"Center for (A&amp;S) - Exploratory Studies"</v>
      </c>
      <c r="AN255" s="5" t="str">
        <f t="shared" si="116"/>
        <v>,"phone":"513-556-6540"</v>
      </c>
      <c r="AO255" s="5" t="str">
        <f t="shared" si="117"/>
        <v>,"location":{</v>
      </c>
      <c r="AP255" s="5" t="str">
        <f t="shared" si="118"/>
        <v>"ML":"95"</v>
      </c>
      <c r="AQ255" s="5" t="str">
        <f t="shared" si="105"/>
        <v>,"RM":"2ndFl"</v>
      </c>
      <c r="AR255" s="5" t="str">
        <f t="shared" si="119"/>
        <v>,"building":"FRENCH-WEST"</v>
      </c>
      <c r="AS255" s="5" t="str">
        <f t="shared" si="131"/>
        <v>}</v>
      </c>
      <c r="AT255" s="5" t="str">
        <f t="shared" si="120"/>
        <v>,"fax":"513-556-2343"</v>
      </c>
      <c r="AU255" s="5" t="str">
        <f t="shared" si="121"/>
        <v>,"website":"http://www.uc.edu/explore/"</v>
      </c>
      <c r="AV255" s="10" t="str">
        <f t="shared" si="122"/>
        <v>,"email":"explore@uc.edu"</v>
      </c>
      <c r="AW255" s="6" t="str">
        <f t="shared" si="123"/>
        <v>{"name":"Center for (A&amp;S) - Exploratory Studies","phone":"513-556-6540","location":{"ML":"95","RM":"2ndFl","building":"FRENCH-WEST"},"fax":"513-556-2343","website":"http://www.uc.edu/explore/","email":"explore@uc.edu"}</v>
      </c>
      <c r="AX255" t="str">
        <f t="shared" si="124"/>
        <v>db.directory.insert({"name":"Center for (A&amp;S) - Exploratory Studies","phone":"513-556-6540","location":{"ML":"95","RM":"2ndFl","building":"FRENCH-WEST"},"fax":"513-556-2343","website":"http://www.uc.edu/explore/","email":"explore@uc.edu"})</v>
      </c>
      <c r="AY255">
        <f t="shared" si="127"/>
        <v>252</v>
      </c>
      <c r="AZ255" t="str">
        <f t="shared" si="125"/>
        <v>252 -  Center for (A&amp;S) - Exploratory Studies</v>
      </c>
      <c r="BA255" t="str">
        <f t="shared" si="106"/>
        <v>{"name":"Center for (A&amp;S) - Exploratory Studies","phone":"513-556-6540","location":{"ML":"95","RM":"2ndFl","building":"FRENCH-WEST"},"fax":"513-556-2343","website":"http://www.uc.edu/explore/","email":"explore@uc.edu"},</v>
      </c>
    </row>
    <row r="256" spans="1:53" x14ac:dyDescent="0.25">
      <c r="A256" t="s">
        <v>1105</v>
      </c>
      <c r="B256" t="s">
        <v>1106</v>
      </c>
      <c r="C256" t="s">
        <v>1107</v>
      </c>
      <c r="D256">
        <v>3</v>
      </c>
      <c r="E256">
        <v>3245</v>
      </c>
      <c r="F256" t="s">
        <v>329</v>
      </c>
      <c r="G256" t="s">
        <v>1108</v>
      </c>
      <c r="H256" t="s">
        <v>1109</v>
      </c>
      <c r="K256" t="s">
        <v>5264</v>
      </c>
      <c r="M256">
        <f t="shared" si="132"/>
        <v>0</v>
      </c>
      <c r="N256" t="str">
        <f t="shared" si="133"/>
        <v>Admissions and Student Services (CCM)</v>
      </c>
      <c r="P256" t="s">
        <v>5264</v>
      </c>
      <c r="Q256" t="str">
        <f t="shared" si="134"/>
        <v>513-556-5463</v>
      </c>
      <c r="S256" s="3">
        <f t="shared" si="99"/>
        <v>3</v>
      </c>
      <c r="T256" t="b">
        <f t="shared" si="109"/>
        <v>1</v>
      </c>
      <c r="V256" s="3">
        <f t="shared" si="110"/>
        <v>3245</v>
      </c>
      <c r="W256" t="b">
        <f t="shared" si="100"/>
        <v>1</v>
      </c>
      <c r="Y256" t="str">
        <f t="shared" si="111"/>
        <v>EMERY</v>
      </c>
      <c r="Z256" t="b">
        <f t="shared" si="101"/>
        <v>1</v>
      </c>
      <c r="AB256" t="b">
        <f t="shared" si="112"/>
        <v>1</v>
      </c>
      <c r="AD256" t="str">
        <f t="shared" si="113"/>
        <v>513-556-1028</v>
      </c>
      <c r="AE256" t="b">
        <f t="shared" si="102"/>
        <v>1</v>
      </c>
      <c r="AG256" t="str">
        <f t="shared" si="114"/>
        <v>http://ccm.uc.edu/admissions.html</v>
      </c>
      <c r="AH256" t="b">
        <f t="shared" si="103"/>
        <v>1</v>
      </c>
      <c r="AJ256">
        <f t="shared" si="115"/>
        <v>0</v>
      </c>
      <c r="AK256" t="b">
        <f t="shared" si="104"/>
        <v>0</v>
      </c>
      <c r="AM256" s="4" t="str">
        <f t="shared" si="126"/>
        <v>"name":"Admissions and Student Services (CCM)"</v>
      </c>
      <c r="AN256" s="5" t="str">
        <f t="shared" si="116"/>
        <v>,"phone":"513-556-5463"</v>
      </c>
      <c r="AO256" s="5" t="str">
        <f t="shared" si="117"/>
        <v>,"location":{</v>
      </c>
      <c r="AP256" s="5" t="str">
        <f t="shared" si="118"/>
        <v>"ML":"3"</v>
      </c>
      <c r="AQ256" s="5" t="str">
        <f t="shared" si="105"/>
        <v>,"RM":"3245"</v>
      </c>
      <c r="AR256" s="5" t="str">
        <f t="shared" si="119"/>
        <v>,"building":"EMERY"</v>
      </c>
      <c r="AS256" s="5" t="str">
        <f t="shared" si="131"/>
        <v>}</v>
      </c>
      <c r="AT256" s="5" t="str">
        <f t="shared" si="120"/>
        <v>,"fax":"513-556-1028"</v>
      </c>
      <c r="AU256" s="5" t="str">
        <f t="shared" si="121"/>
        <v>,"website":"http://ccm.uc.edu/admissions.html"</v>
      </c>
      <c r="AV256" s="10" t="str">
        <f t="shared" si="122"/>
        <v/>
      </c>
      <c r="AW256" s="6" t="str">
        <f t="shared" si="123"/>
        <v>{"name":"Admissions and Student Services (CCM)","phone":"513-556-5463","location":{"ML":"3","RM":"3245","building":"EMERY"},"fax":"513-556-1028","website":"http://ccm.uc.edu/admissions.html"}</v>
      </c>
      <c r="AX256" t="str">
        <f t="shared" si="124"/>
        <v>db.directory.insert({"name":"Admissions and Student Services (CCM)","phone":"513-556-5463","location":{"ML":"3","RM":"3245","building":"EMERY"},"fax":"513-556-1028","website":"http://ccm.uc.edu/admissions.html"})</v>
      </c>
      <c r="AY256">
        <f t="shared" si="127"/>
        <v>253</v>
      </c>
      <c r="AZ256" t="str">
        <f t="shared" si="125"/>
        <v>253 - Admissions and Student Services (CCM)</v>
      </c>
      <c r="BA256" t="str">
        <f t="shared" si="106"/>
        <v>{"name":"Admissions and Student Services (CCM)","phone":"513-556-5463","location":{"ML":"3","RM":"3245","building":"EMERY"},"fax":"513-556-1028","website":"http://ccm.uc.edu/admissions.html"},</v>
      </c>
    </row>
    <row r="257" spans="1:53" x14ac:dyDescent="0.25">
      <c r="A257" t="s">
        <v>1110</v>
      </c>
      <c r="B257" t="s">
        <v>1111</v>
      </c>
      <c r="C257" t="s">
        <v>1112</v>
      </c>
      <c r="D257">
        <v>37</v>
      </c>
      <c r="E257" t="s">
        <v>1101</v>
      </c>
      <c r="F257" t="s">
        <v>115</v>
      </c>
      <c r="G257" t="s">
        <v>1113</v>
      </c>
      <c r="H257" t="s">
        <v>1114</v>
      </c>
      <c r="K257" t="s">
        <v>5264</v>
      </c>
      <c r="M257">
        <f t="shared" si="132"/>
        <v>0</v>
      </c>
      <c r="N257" t="str">
        <f t="shared" si="133"/>
        <v>Student Affairs (A&amp;S)</v>
      </c>
      <c r="P257" t="s">
        <v>5264</v>
      </c>
      <c r="Q257" t="str">
        <f t="shared" si="134"/>
        <v>513-556-5860</v>
      </c>
      <c r="S257" s="3">
        <f t="shared" si="99"/>
        <v>37</v>
      </c>
      <c r="T257" t="b">
        <f t="shared" si="109"/>
        <v>1</v>
      </c>
      <c r="V257" s="3" t="str">
        <f t="shared" si="110"/>
        <v>2ndFl</v>
      </c>
      <c r="W257" t="b">
        <f t="shared" si="100"/>
        <v>1</v>
      </c>
      <c r="Y257" t="str">
        <f t="shared" si="111"/>
        <v>FRENCH-WEST</v>
      </c>
      <c r="Z257" t="b">
        <f t="shared" si="101"/>
        <v>1</v>
      </c>
      <c r="AB257" t="b">
        <f t="shared" si="112"/>
        <v>1</v>
      </c>
      <c r="AD257" t="str">
        <f t="shared" si="113"/>
        <v>513-556-3477</v>
      </c>
      <c r="AE257" t="b">
        <f t="shared" si="102"/>
        <v>1</v>
      </c>
      <c r="AG257" t="str">
        <f t="shared" si="114"/>
        <v>http://www.artsci.uc.edu/students/undergrad.html</v>
      </c>
      <c r="AH257" t="b">
        <f t="shared" si="103"/>
        <v>1</v>
      </c>
      <c r="AJ257">
        <f t="shared" si="115"/>
        <v>0</v>
      </c>
      <c r="AK257" t="b">
        <f t="shared" si="104"/>
        <v>0</v>
      </c>
      <c r="AM257" s="4" t="str">
        <f t="shared" si="126"/>
        <v>"name":"Student Affairs (A&amp;S)"</v>
      </c>
      <c r="AN257" s="5" t="str">
        <f t="shared" si="116"/>
        <v>,"phone":"513-556-5860"</v>
      </c>
      <c r="AO257" s="5" t="str">
        <f t="shared" si="117"/>
        <v>,"location":{</v>
      </c>
      <c r="AP257" s="5" t="str">
        <f t="shared" si="118"/>
        <v>"ML":"37"</v>
      </c>
      <c r="AQ257" s="5" t="str">
        <f t="shared" si="105"/>
        <v>,"RM":"2ndFl"</v>
      </c>
      <c r="AR257" s="5" t="str">
        <f t="shared" si="119"/>
        <v>,"building":"FRENCH-WEST"</v>
      </c>
      <c r="AS257" s="5" t="str">
        <f t="shared" si="131"/>
        <v>}</v>
      </c>
      <c r="AT257" s="5" t="str">
        <f t="shared" si="120"/>
        <v>,"fax":"513-556-3477"</v>
      </c>
      <c r="AU257" s="5" t="str">
        <f t="shared" si="121"/>
        <v>,"website":"http://www.artsci.uc.edu/students/undergrad.html"</v>
      </c>
      <c r="AV257" s="10" t="str">
        <f t="shared" si="122"/>
        <v/>
      </c>
      <c r="AW257" s="6" t="str">
        <f t="shared" si="123"/>
        <v>{"name":"Student Affairs (A&amp;S)","phone":"513-556-5860","location":{"ML":"37","RM":"2ndFl","building":"FRENCH-WEST"},"fax":"513-556-3477","website":"http://www.artsci.uc.edu/students/undergrad.html"}</v>
      </c>
      <c r="AX257" t="str">
        <f t="shared" si="124"/>
        <v>db.directory.insert({"name":"Student Affairs (A&amp;S)","phone":"513-556-5860","location":{"ML":"37","RM":"2ndFl","building":"FRENCH-WEST"},"fax":"513-556-3477","website":"http://www.artsci.uc.edu/students/undergrad.html"})</v>
      </c>
      <c r="AY257">
        <f t="shared" si="127"/>
        <v>254</v>
      </c>
      <c r="AZ257" t="str">
        <f t="shared" si="125"/>
        <v>254 - Student Affairs (A&amp;S)</v>
      </c>
      <c r="BA257" t="str">
        <f t="shared" si="106"/>
        <v>{"name":"Student Affairs (A&amp;S)","phone":"513-556-5860","location":{"ML":"37","RM":"2ndFl","building":"FRENCH-WEST"},"fax":"513-556-3477","website":"http://www.artsci.uc.edu/students/undergrad.html"},</v>
      </c>
    </row>
    <row r="258" spans="1:53" x14ac:dyDescent="0.25">
      <c r="A258" t="s">
        <v>1115</v>
      </c>
      <c r="B258" t="s">
        <v>1116</v>
      </c>
      <c r="C258" t="s">
        <v>1112</v>
      </c>
      <c r="D258">
        <v>37</v>
      </c>
      <c r="E258" t="s">
        <v>1101</v>
      </c>
      <c r="F258" t="s">
        <v>115</v>
      </c>
      <c r="G258" t="s">
        <v>1113</v>
      </c>
      <c r="H258" t="s">
        <v>1117</v>
      </c>
      <c r="I258" t="s">
        <v>1118</v>
      </c>
      <c r="K258" t="s">
        <v>5264</v>
      </c>
      <c r="M258">
        <f t="shared" si="132"/>
        <v>0</v>
      </c>
      <c r="N258" t="str">
        <f t="shared" si="133"/>
        <v>Undergraduate Affairs and Advising (A&amp;S)</v>
      </c>
      <c r="P258" t="s">
        <v>5264</v>
      </c>
      <c r="Q258" t="str">
        <f t="shared" si="134"/>
        <v>513-556-5860</v>
      </c>
      <c r="S258" s="3">
        <f t="shared" si="99"/>
        <v>37</v>
      </c>
      <c r="T258" t="b">
        <f t="shared" si="109"/>
        <v>1</v>
      </c>
      <c r="V258" s="3" t="str">
        <f t="shared" si="110"/>
        <v>2ndFl</v>
      </c>
      <c r="W258" t="b">
        <f t="shared" si="100"/>
        <v>1</v>
      </c>
      <c r="Y258" t="str">
        <f t="shared" si="111"/>
        <v>FRENCH-WEST</v>
      </c>
      <c r="Z258" t="b">
        <f t="shared" si="101"/>
        <v>1</v>
      </c>
      <c r="AB258" t="b">
        <f t="shared" si="112"/>
        <v>1</v>
      </c>
      <c r="AD258" t="str">
        <f t="shared" si="113"/>
        <v>513-556-3477</v>
      </c>
      <c r="AE258" t="b">
        <f t="shared" si="102"/>
        <v>1</v>
      </c>
      <c r="AG258" t="str">
        <f t="shared" si="114"/>
        <v>http://www.artsci.uc.edu/students/undergrad/advising.html</v>
      </c>
      <c r="AH258" t="b">
        <f t="shared" si="103"/>
        <v>1</v>
      </c>
      <c r="AJ258" t="str">
        <f t="shared" si="115"/>
        <v>artsci.advising@uc.edu</v>
      </c>
      <c r="AK258" t="b">
        <f t="shared" si="104"/>
        <v>1</v>
      </c>
      <c r="AM258" s="4" t="str">
        <f t="shared" si="126"/>
        <v>"name":"Undergraduate Affairs and Advising (A&amp;S)"</v>
      </c>
      <c r="AN258" s="5" t="str">
        <f t="shared" si="116"/>
        <v>,"phone":"513-556-5860"</v>
      </c>
      <c r="AO258" s="5" t="str">
        <f t="shared" si="117"/>
        <v>,"location":{</v>
      </c>
      <c r="AP258" s="5" t="str">
        <f t="shared" si="118"/>
        <v>"ML":"37"</v>
      </c>
      <c r="AQ258" s="5" t="str">
        <f t="shared" si="105"/>
        <v>,"RM":"2ndFl"</v>
      </c>
      <c r="AR258" s="5" t="str">
        <f t="shared" si="119"/>
        <v>,"building":"FRENCH-WEST"</v>
      </c>
      <c r="AS258" s="5" t="str">
        <f t="shared" si="131"/>
        <v>}</v>
      </c>
      <c r="AT258" s="5" t="str">
        <f t="shared" si="120"/>
        <v>,"fax":"513-556-3477"</v>
      </c>
      <c r="AU258" s="5" t="str">
        <f t="shared" si="121"/>
        <v>,"website":"http://www.artsci.uc.edu/students/undergrad/advising.html"</v>
      </c>
      <c r="AV258" s="10" t="str">
        <f t="shared" si="122"/>
        <v>,"email":"artsci.advising@uc.edu"</v>
      </c>
      <c r="AW258" s="6" t="str">
        <f t="shared" si="123"/>
        <v>{"name":"Undergraduate Affairs and Advising (A&amp;S)","phone":"513-556-5860","location":{"ML":"37","RM":"2ndFl","building":"FRENCH-WEST"},"fax":"513-556-3477","website":"http://www.artsci.uc.edu/students/undergrad/advising.html","email":"artsci.advising@uc.edu"}</v>
      </c>
      <c r="AX258" t="str">
        <f t="shared" si="124"/>
        <v>db.directory.insert({"name":"Undergraduate Affairs and Advising (A&amp;S)","phone":"513-556-5860","location":{"ML":"37","RM":"2ndFl","building":"FRENCH-WEST"},"fax":"513-556-3477","website":"http://www.artsci.uc.edu/students/undergrad/advising.html","email":"artsci.advising@uc.edu"})</v>
      </c>
      <c r="AY258">
        <f t="shared" si="127"/>
        <v>255</v>
      </c>
      <c r="AZ258" t="str">
        <f t="shared" si="125"/>
        <v>255 - Undergraduate Affairs and Advising (A&amp;S)</v>
      </c>
      <c r="BA258" t="str">
        <f t="shared" si="106"/>
        <v>{"name":"Undergraduate Affairs and Advising (A&amp;S)","phone":"513-556-5860","location":{"ML":"37","RM":"2ndFl","building":"FRENCH-WEST"},"fax":"513-556-3477","website":"http://www.artsci.uc.edu/students/undergrad/advising.html","email":"artsci.advising@uc.edu"},</v>
      </c>
    </row>
    <row r="259" spans="1:53" x14ac:dyDescent="0.25">
      <c r="A259" t="s">
        <v>1119</v>
      </c>
      <c r="B259" t="s">
        <v>1120</v>
      </c>
      <c r="C259" t="s">
        <v>41</v>
      </c>
      <c r="D259">
        <v>24</v>
      </c>
      <c r="F259" t="s">
        <v>42</v>
      </c>
      <c r="G259" t="s">
        <v>43</v>
      </c>
      <c r="H259" t="s">
        <v>1121</v>
      </c>
      <c r="I259" t="s">
        <v>45</v>
      </c>
      <c r="K259" t="s">
        <v>5264</v>
      </c>
      <c r="M259">
        <f t="shared" si="132"/>
        <v>0</v>
      </c>
      <c r="N259" t="str">
        <f t="shared" si="133"/>
        <v xml:space="preserve"> UC Alumni Association - Undergraduate Legacy Scholarship</v>
      </c>
      <c r="P259" t="s">
        <v>5264</v>
      </c>
      <c r="Q259" t="str">
        <f t="shared" si="134"/>
        <v>513-556-4344</v>
      </c>
      <c r="S259" s="3">
        <f t="shared" ref="S259:S322" si="136">IF(L259,E259,D259)</f>
        <v>24</v>
      </c>
      <c r="T259" t="b">
        <f t="shared" si="109"/>
        <v>1</v>
      </c>
      <c r="V259" s="3">
        <f t="shared" si="110"/>
        <v>0</v>
      </c>
      <c r="W259" t="b">
        <f t="shared" si="100"/>
        <v>0</v>
      </c>
      <c r="Y259" t="str">
        <f t="shared" si="111"/>
        <v>ALUMNICTR</v>
      </c>
      <c r="Z259" t="b">
        <f t="shared" si="101"/>
        <v>1</v>
      </c>
      <c r="AB259" t="b">
        <f t="shared" si="112"/>
        <v>1</v>
      </c>
      <c r="AD259" t="str">
        <f t="shared" si="113"/>
        <v>513-556-3011</v>
      </c>
      <c r="AE259" t="b">
        <f t="shared" si="102"/>
        <v>1</v>
      </c>
      <c r="AG259" t="str">
        <f t="shared" si="114"/>
        <v>http://www.uc.edu/alumni/resources/scholarships.html</v>
      </c>
      <c r="AH259" t="b">
        <f t="shared" si="103"/>
        <v>1</v>
      </c>
      <c r="AJ259" t="str">
        <f t="shared" si="115"/>
        <v>alumni.association@uc.edu</v>
      </c>
      <c r="AK259" t="b">
        <f t="shared" si="104"/>
        <v>1</v>
      </c>
      <c r="AM259" s="4" t="str">
        <f t="shared" si="126"/>
        <v>"name":"UC Alumni Association - Undergraduate Legacy Scholarship"</v>
      </c>
      <c r="AN259" s="5" t="str">
        <f t="shared" si="116"/>
        <v>,"phone":"513-556-4344"</v>
      </c>
      <c r="AO259" s="5" t="str">
        <f t="shared" si="117"/>
        <v>,"location":{</v>
      </c>
      <c r="AP259" s="5" t="str">
        <f t="shared" si="118"/>
        <v>"ML":"24"</v>
      </c>
      <c r="AQ259" s="5" t="str">
        <f t="shared" si="105"/>
        <v/>
      </c>
      <c r="AR259" s="5" t="str">
        <f t="shared" si="119"/>
        <v>,"building":"ALUMNICTR"</v>
      </c>
      <c r="AS259" s="5" t="str">
        <f t="shared" si="131"/>
        <v>}</v>
      </c>
      <c r="AT259" s="5" t="str">
        <f t="shared" si="120"/>
        <v>,"fax":"513-556-3011"</v>
      </c>
      <c r="AU259" s="5" t="str">
        <f t="shared" si="121"/>
        <v>,"website":"http://www.uc.edu/alumni/resources/scholarships.html"</v>
      </c>
      <c r="AV259" s="10" t="str">
        <f t="shared" si="122"/>
        <v>,"email":"alumni.association@uc.edu"</v>
      </c>
      <c r="AW259" s="6" t="str">
        <f t="shared" si="123"/>
        <v>{"name":"UC Alumni Association - Undergraduate Legacy Scholarship","phone":"513-556-4344","location":{"ML":"24","building":"ALUMNICTR"},"fax":"513-556-3011","website":"http://www.uc.edu/alumni/resources/scholarships.html","email":"alumni.association@uc.edu"}</v>
      </c>
      <c r="AX259" t="str">
        <f t="shared" si="124"/>
        <v>db.directory.insert({"name":"UC Alumni Association - Undergraduate Legacy Scholarship","phone":"513-556-4344","location":{"ML":"24","building":"ALUMNICTR"},"fax":"513-556-3011","website":"http://www.uc.edu/alumni/resources/scholarships.html","email":"alumni.association@uc.edu"})</v>
      </c>
      <c r="AY259">
        <f t="shared" si="127"/>
        <v>256</v>
      </c>
      <c r="AZ259" t="str">
        <f t="shared" si="125"/>
        <v>256 -  UC Alumni Association - Undergraduate Legacy Scholarship</v>
      </c>
      <c r="BA259" t="str">
        <f t="shared" si="106"/>
        <v>{"name":"UC Alumni Association - Undergraduate Legacy Scholarship","phone":"513-556-4344","location":{"ML":"24","building":"ALUMNICTR"},"fax":"513-556-3011","website":"http://www.uc.edu/alumni/resources/scholarships.html","email":"alumni.association@uc.edu"},</v>
      </c>
    </row>
    <row r="260" spans="1:53" x14ac:dyDescent="0.25">
      <c r="A260" t="s">
        <v>1122</v>
      </c>
      <c r="B260" t="s">
        <v>1123</v>
      </c>
      <c r="C260" t="s">
        <v>1124</v>
      </c>
      <c r="D260">
        <v>16</v>
      </c>
      <c r="E260">
        <v>5470</v>
      </c>
      <c r="F260" t="s">
        <v>1125</v>
      </c>
      <c r="G260" t="s">
        <v>176</v>
      </c>
      <c r="H260" t="s">
        <v>1126</v>
      </c>
      <c r="K260" t="s">
        <v>5264</v>
      </c>
      <c r="M260">
        <f t="shared" si="132"/>
        <v>0</v>
      </c>
      <c r="N260" t="str">
        <f t="shared" ref="N260:N323" si="137">IF(L260,O260,B260)</f>
        <v>Undergraduate Programs (DAAP)</v>
      </c>
      <c r="P260" t="s">
        <v>5264</v>
      </c>
      <c r="Q260" t="str">
        <f t="shared" ref="Q260:Q323" si="138">IF(L260,D260,C260)</f>
        <v>513-556-1376</v>
      </c>
      <c r="S260" s="3">
        <f t="shared" si="136"/>
        <v>16</v>
      </c>
      <c r="T260" t="b">
        <f t="shared" si="109"/>
        <v>1</v>
      </c>
      <c r="V260" s="3">
        <f t="shared" si="110"/>
        <v>5470</v>
      </c>
      <c r="W260" t="b">
        <f t="shared" ref="W260:W323" si="139">IF(V260=0,FALSE,TRUE)</f>
        <v>1</v>
      </c>
      <c r="Y260" t="str">
        <f t="shared" si="111"/>
        <v>ARONOFF</v>
      </c>
      <c r="Z260" t="b">
        <f t="shared" ref="Z260:Z323" si="140">IF(Y260=0,FALSE,TRUE)</f>
        <v>1</v>
      </c>
      <c r="AB260" t="b">
        <f t="shared" si="112"/>
        <v>1</v>
      </c>
      <c r="AD260" t="str">
        <f t="shared" si="113"/>
        <v>513-556-3288</v>
      </c>
      <c r="AE260" t="b">
        <f t="shared" ref="AE260:AE323" si="141">IF(AD260=0,FALSE,TRUE)</f>
        <v>1</v>
      </c>
      <c r="AG260" t="str">
        <f t="shared" si="114"/>
        <v>http://daap.uc.edu/academics.html</v>
      </c>
      <c r="AH260" t="b">
        <f t="shared" ref="AH260:AH323" si="142">IF(AG260=0,FALSE,TRUE)</f>
        <v>1</v>
      </c>
      <c r="AJ260">
        <f t="shared" si="115"/>
        <v>0</v>
      </c>
      <c r="AK260" t="b">
        <f t="shared" ref="AK260:AK323" si="143">IF(AJ260=0,FALSE,TRUE)</f>
        <v>0</v>
      </c>
      <c r="AM260" s="4" t="str">
        <f t="shared" si="126"/>
        <v>"name":"Undergraduate Programs (DAAP)"</v>
      </c>
      <c r="AN260" s="5" t="str">
        <f t="shared" si="116"/>
        <v>,"phone":"513-556-1376"</v>
      </c>
      <c r="AO260" s="5" t="str">
        <f t="shared" si="117"/>
        <v>,"location":{</v>
      </c>
      <c r="AP260" s="5" t="str">
        <f t="shared" si="118"/>
        <v>"ML":"16"</v>
      </c>
      <c r="AQ260" s="5" t="str">
        <f t="shared" ref="AQ260:AQ323" si="144">IF(AND(W260=TRUE,T260=TRUE),CONCATENATE(",""RM"":""",TRIM(V260),""""),IF(AND(W260=FALSE, T260=FALSE),CONCATENATE("""RM"":""",TRIM(V260),""""),""))</f>
        <v>,"RM":"5470"</v>
      </c>
      <c r="AR260" s="5" t="str">
        <f t="shared" si="119"/>
        <v>,"building":"ARONOFF"</v>
      </c>
      <c r="AS260" s="5" t="str">
        <f t="shared" si="131"/>
        <v>}</v>
      </c>
      <c r="AT260" s="5" t="str">
        <f t="shared" si="120"/>
        <v>,"fax":"513-556-3288"</v>
      </c>
      <c r="AU260" s="5" t="str">
        <f t="shared" si="121"/>
        <v>,"website":"http://daap.uc.edu/academics.html"</v>
      </c>
      <c r="AV260" s="10" t="str">
        <f t="shared" si="122"/>
        <v/>
      </c>
      <c r="AW260" s="6" t="str">
        <f t="shared" si="123"/>
        <v>{"name":"Undergraduate Programs (DAAP)","phone":"513-556-1376","location":{"ML":"16","RM":"5470","building":"ARONOFF"},"fax":"513-556-3288","website":"http://daap.uc.edu/academics.html"}</v>
      </c>
      <c r="AX260" t="str">
        <f t="shared" si="124"/>
        <v>db.directory.insert({"name":"Undergraduate Programs (DAAP)","phone":"513-556-1376","location":{"ML":"16","RM":"5470","building":"ARONOFF"},"fax":"513-556-3288","website":"http://daap.uc.edu/academics.html"})</v>
      </c>
      <c r="AY260">
        <f t="shared" si="127"/>
        <v>257</v>
      </c>
      <c r="AZ260" t="str">
        <f t="shared" si="125"/>
        <v>257 - Undergraduate Programs (DAAP)</v>
      </c>
      <c r="BA260" t="str">
        <f t="shared" ref="BA260:BA323" si="145">CONCATENATE(AW260,",")</f>
        <v>{"name":"Undergraduate Programs (DAAP)","phone":"513-556-1376","location":{"ML":"16","RM":"5470","building":"ARONOFF"},"fax":"513-556-3288","website":"http://daap.uc.edu/academics.html"},</v>
      </c>
    </row>
    <row r="261" spans="1:53" x14ac:dyDescent="0.25">
      <c r="A261" t="s">
        <v>1127</v>
      </c>
      <c r="B261" t="s">
        <v>1128</v>
      </c>
      <c r="C261" t="s">
        <v>1129</v>
      </c>
      <c r="D261">
        <v>20</v>
      </c>
      <c r="E261">
        <v>105</v>
      </c>
      <c r="F261" t="s">
        <v>1130</v>
      </c>
      <c r="G261" t="s">
        <v>1131</v>
      </c>
      <c r="H261" t="s">
        <v>1132</v>
      </c>
      <c r="K261" t="s">
        <v>5264</v>
      </c>
      <c r="M261">
        <f t="shared" si="132"/>
        <v>0</v>
      </c>
      <c r="N261" t="str">
        <f t="shared" si="137"/>
        <v>Undergraduate Programs (LCB)</v>
      </c>
      <c r="P261" t="s">
        <v>5264</v>
      </c>
      <c r="Q261" t="str">
        <f t="shared" si="138"/>
        <v>513-556-7030</v>
      </c>
      <c r="S261" s="3">
        <f t="shared" si="136"/>
        <v>20</v>
      </c>
      <c r="T261" t="b">
        <f t="shared" ref="T261:T324" si="146">IF(S261=0,FALSE,TRUE)</f>
        <v>1</v>
      </c>
      <c r="V261" s="3">
        <f t="shared" ref="V261:V324" si="147">IF(L261,F261,E261)</f>
        <v>105</v>
      </c>
      <c r="W261" t="b">
        <f t="shared" si="139"/>
        <v>1</v>
      </c>
      <c r="Y261" t="str">
        <f t="shared" ref="Y261:Y324" si="148">IF(L261,G261,F261)</f>
        <v>LINDNER</v>
      </c>
      <c r="Z261" t="b">
        <f t="shared" si="140"/>
        <v>1</v>
      </c>
      <c r="AB261" t="b">
        <f t="shared" ref="AB261:AB324" si="149">IF(AND(AND(T261=FALSE,W261=FALSE),Z261=FALSE),FALSE,TRUE)</f>
        <v>1</v>
      </c>
      <c r="AD261" t="str">
        <f t="shared" ref="AD261:AD324" si="150">IF(L261,H261,G261)</f>
        <v>513-556-7068</v>
      </c>
      <c r="AE261" t="b">
        <f t="shared" si="141"/>
        <v>1</v>
      </c>
      <c r="AG261" t="str">
        <f t="shared" ref="AG261:AG324" si="151">IF(L261,I261,H261)</f>
        <v>http://business.uc.edu/news/departments/undergraduate-programs.html</v>
      </c>
      <c r="AH261" t="b">
        <f t="shared" si="142"/>
        <v>1</v>
      </c>
      <c r="AJ261">
        <f t="shared" ref="AJ261:AJ324" si="152">IF(L261,J261,I261)</f>
        <v>0</v>
      </c>
      <c r="AK261" t="b">
        <f t="shared" si="143"/>
        <v>0</v>
      </c>
      <c r="AM261" s="4" t="str">
        <f t="shared" si="126"/>
        <v>"name":"Undergraduate Programs (LCB)"</v>
      </c>
      <c r="AN261" s="5" t="str">
        <f t="shared" ref="AN261:AN324" si="153">CONCATENATE(",""phone"":""",TRIM(Q261),"""")</f>
        <v>,"phone":"513-556-7030"</v>
      </c>
      <c r="AO261" s="5" t="str">
        <f t="shared" ref="AO261:AO324" si="154">IF(AB261,",""location"":{","")</f>
        <v>,"location":{</v>
      </c>
      <c r="AP261" s="5" t="str">
        <f t="shared" ref="AP261:AP324" si="155">IF(T261,CONCATENATE("""ML"":""",TRIM(S261),""""),"")</f>
        <v>"ML":"20"</v>
      </c>
      <c r="AQ261" s="5" t="str">
        <f t="shared" si="144"/>
        <v>,"RM":"105"</v>
      </c>
      <c r="AR261" s="5" t="str">
        <f t="shared" ref="AR261:AR324" si="156">IF(Z261,CONCATENATE(",""building"":""",TRIM(Y261),""""),"")</f>
        <v>,"building":"LINDNER"</v>
      </c>
      <c r="AS261" s="5" t="str">
        <f t="shared" si="131"/>
        <v>}</v>
      </c>
      <c r="AT261" s="5" t="str">
        <f t="shared" ref="AT261:AT324" si="157">IF(AE261,CONCATENATE(",""fax"":""",TRIM(AD261),""""),"")</f>
        <v>,"fax":"513-556-7068"</v>
      </c>
      <c r="AU261" s="5" t="str">
        <f t="shared" ref="AU261:AU324" si="158">IF(AH261,CONCATENATE(",""website"":""",TRIM(AG261),""""),"")</f>
        <v>,"website":"http://business.uc.edu/news/departments/undergraduate-programs.html"</v>
      </c>
      <c r="AV261" s="10" t="str">
        <f t="shared" ref="AV261:AV324" si="159">IF(AK261,CONCATENATE(",""email"":""",TRIM(AJ261),""""),"")</f>
        <v/>
      </c>
      <c r="AW261" s="6" t="str">
        <f t="shared" ref="AW261:AW324" si="160">CONCATENATE("{",AM261,AN261,AO261,AP261,AQ261,AR261,AS261,AT261,AU261,AV261,"}")</f>
        <v>{"name":"Undergraduate Programs (LCB)","phone":"513-556-7030","location":{"ML":"20","RM":"105","building":"LINDNER"},"fax":"513-556-7068","website":"http://business.uc.edu/news/departments/undergraduate-programs.html"}</v>
      </c>
      <c r="AX261" t="str">
        <f t="shared" ref="AX261:AX324" si="161">CONCATENATE("db.directory.insert(",AW261,")")</f>
        <v>db.directory.insert({"name":"Undergraduate Programs (LCB)","phone":"513-556-7030","location":{"ML":"20","RM":"105","building":"LINDNER"},"fax":"513-556-7068","website":"http://business.uc.edu/news/departments/undergraduate-programs.html"})</v>
      </c>
      <c r="AY261">
        <f t="shared" si="127"/>
        <v>258</v>
      </c>
      <c r="AZ261" t="str">
        <f t="shared" ref="AZ261:AZ324" si="162">CONCATENATE(AY261," - ",N261)</f>
        <v>258 - Undergraduate Programs (LCB)</v>
      </c>
      <c r="BA261" t="str">
        <f t="shared" si="145"/>
        <v>{"name":"Undergraduate Programs (LCB)","phone":"513-556-7030","location":{"ML":"20","RM":"105","building":"LINDNER"},"fax":"513-556-7068","website":"http://business.uc.edu/news/departments/undergraduate-programs.html"},</v>
      </c>
    </row>
    <row r="262" spans="1:53" x14ac:dyDescent="0.25">
      <c r="A262" t="s">
        <v>1133</v>
      </c>
      <c r="B262" t="s">
        <v>1134</v>
      </c>
      <c r="C262" t="s">
        <v>1135</v>
      </c>
      <c r="D262" t="s">
        <v>503</v>
      </c>
      <c r="E262">
        <v>115</v>
      </c>
      <c r="F262">
        <v>735</v>
      </c>
      <c r="G262" t="s">
        <v>110</v>
      </c>
      <c r="H262" t="s">
        <v>323</v>
      </c>
      <c r="I262" t="s">
        <v>1136</v>
      </c>
      <c r="K262" t="s">
        <v>5264</v>
      </c>
      <c r="L262" t="b">
        <v>1</v>
      </c>
      <c r="M262">
        <f t="shared" si="132"/>
        <v>1</v>
      </c>
      <c r="N262" t="str">
        <f t="shared" si="137"/>
        <v xml:space="preserve"> Scholarly Endeavors and Creative Practice - Undergraduate Research  The Office of (URSC)</v>
      </c>
      <c r="O262" t="str">
        <f t="shared" si="135"/>
        <v xml:space="preserve"> Scholarly Endeavors and Creative Practice - Undergraduate Research  The Office of (URSC)</v>
      </c>
      <c r="P262" t="s">
        <v>5264</v>
      </c>
      <c r="Q262" t="str">
        <f t="shared" si="138"/>
        <v>513-556-3256</v>
      </c>
      <c r="S262" s="3">
        <f t="shared" si="136"/>
        <v>115</v>
      </c>
      <c r="T262" t="b">
        <f t="shared" si="146"/>
        <v>1</v>
      </c>
      <c r="V262" s="3">
        <f t="shared" si="147"/>
        <v>735</v>
      </c>
      <c r="W262" t="b">
        <f t="shared" si="139"/>
        <v>1</v>
      </c>
      <c r="Y262" t="str">
        <f t="shared" si="148"/>
        <v>STEGER</v>
      </c>
      <c r="Z262" t="b">
        <f t="shared" si="140"/>
        <v>1</v>
      </c>
      <c r="AB262" t="b">
        <f t="shared" si="149"/>
        <v>1</v>
      </c>
      <c r="AD262" t="str">
        <f t="shared" si="150"/>
        <v>513-556-7861</v>
      </c>
      <c r="AE262" t="b">
        <f t="shared" si="141"/>
        <v>1</v>
      </c>
      <c r="AG262" t="str">
        <f t="shared" si="151"/>
        <v>http://www.uc.edu/propractice/URSC.html</v>
      </c>
      <c r="AH262" t="b">
        <f t="shared" si="142"/>
        <v>1</v>
      </c>
      <c r="AJ262">
        <f t="shared" si="152"/>
        <v>0</v>
      </c>
      <c r="AK262" t="b">
        <f t="shared" si="143"/>
        <v>0</v>
      </c>
      <c r="AM262" s="4" t="str">
        <f t="shared" ref="AM262:AM325" si="163">CONCATENATE("""name"":""",TRIM(N262),"""")</f>
        <v>"name":"Scholarly Endeavors and Creative Practice - Undergraduate Research The Office of (URSC)"</v>
      </c>
      <c r="AN262" s="5" t="str">
        <f t="shared" si="153"/>
        <v>,"phone":"513-556-3256"</v>
      </c>
      <c r="AO262" s="5" t="str">
        <f t="shared" si="154"/>
        <v>,"location":{</v>
      </c>
      <c r="AP262" s="5" t="str">
        <f t="shared" si="155"/>
        <v>"ML":"115"</v>
      </c>
      <c r="AQ262" s="5" t="str">
        <f t="shared" si="144"/>
        <v>,"RM":"735"</v>
      </c>
      <c r="AR262" s="5" t="str">
        <f t="shared" si="156"/>
        <v>,"building":"STEGER"</v>
      </c>
      <c r="AS262" s="5" t="str">
        <f t="shared" si="131"/>
        <v>}</v>
      </c>
      <c r="AT262" s="5" t="str">
        <f t="shared" si="157"/>
        <v>,"fax":"513-556-7861"</v>
      </c>
      <c r="AU262" s="5" t="str">
        <f t="shared" si="158"/>
        <v>,"website":"http://www.uc.edu/propractice/URSC.html"</v>
      </c>
      <c r="AV262" s="10" t="str">
        <f t="shared" si="159"/>
        <v/>
      </c>
      <c r="AW262" s="6" t="str">
        <f t="shared" si="160"/>
        <v>{"name":"Scholarly Endeavors and Creative Practice - Undergraduate Research The Office of (URSC)","phone":"513-556-3256","location":{"ML":"115","RM":"735","building":"STEGER"},"fax":"513-556-7861","website":"http://www.uc.edu/propractice/URSC.html"}</v>
      </c>
      <c r="AX262" t="str">
        <f t="shared" si="161"/>
        <v>db.directory.insert({"name":"Scholarly Endeavors and Creative Practice - Undergraduate Research The Office of (URSC)","phone":"513-556-3256","location":{"ML":"115","RM":"735","building":"STEGER"},"fax":"513-556-7861","website":"http://www.uc.edu/propractice/URSC.html"})</v>
      </c>
      <c r="AY262">
        <f t="shared" ref="AY262:AY325" si="164">AY261+1</f>
        <v>259</v>
      </c>
      <c r="AZ262" t="str">
        <f t="shared" si="162"/>
        <v>259 -  Scholarly Endeavors and Creative Practice - Undergraduate Research  The Office of (URSC)</v>
      </c>
      <c r="BA262" t="str">
        <f t="shared" si="145"/>
        <v>{"name":"Scholarly Endeavors and Creative Practice - Undergraduate Research The Office of (URSC)","phone":"513-556-3256","location":{"ML":"115","RM":"735","building":"STEGER"},"fax":"513-556-7861","website":"http://www.uc.edu/propractice/URSC.html"},</v>
      </c>
    </row>
    <row r="263" spans="1:53" x14ac:dyDescent="0.25">
      <c r="A263" t="s">
        <v>1137</v>
      </c>
      <c r="B263" t="s">
        <v>1138</v>
      </c>
      <c r="C263" t="s">
        <v>1139</v>
      </c>
      <c r="D263" t="s">
        <v>1140</v>
      </c>
      <c r="E263">
        <v>11</v>
      </c>
      <c r="F263">
        <v>400</v>
      </c>
      <c r="G263" t="s">
        <v>1141</v>
      </c>
      <c r="H263" t="s">
        <v>1142</v>
      </c>
      <c r="I263" t="s">
        <v>1143</v>
      </c>
      <c r="K263" t="s">
        <v>5264</v>
      </c>
      <c r="L263" t="b">
        <v>1</v>
      </c>
      <c r="M263">
        <f t="shared" si="132"/>
        <v>1</v>
      </c>
      <c r="N263" t="str">
        <f t="shared" si="137"/>
        <v>Undergraduate  Physics (A&amp;S)</v>
      </c>
      <c r="O263" t="str">
        <f t="shared" si="135"/>
        <v>Undergraduate  Physics (A&amp;S)</v>
      </c>
      <c r="P263" t="s">
        <v>5264</v>
      </c>
      <c r="Q263" t="str">
        <f t="shared" si="138"/>
        <v>513-556-0501</v>
      </c>
      <c r="S263" s="3">
        <f t="shared" si="136"/>
        <v>11</v>
      </c>
      <c r="T263" t="b">
        <f t="shared" si="146"/>
        <v>1</v>
      </c>
      <c r="V263" s="3">
        <f t="shared" si="147"/>
        <v>400</v>
      </c>
      <c r="W263" t="b">
        <f t="shared" si="139"/>
        <v>1</v>
      </c>
      <c r="Y263" t="str">
        <f t="shared" si="148"/>
        <v>GEO-PHYS</v>
      </c>
      <c r="Z263" t="b">
        <f t="shared" si="140"/>
        <v>1</v>
      </c>
      <c r="AB263" t="b">
        <f t="shared" si="149"/>
        <v>1</v>
      </c>
      <c r="AD263" t="str">
        <f t="shared" si="150"/>
        <v>513-556-3425</v>
      </c>
      <c r="AE263" t="b">
        <f t="shared" si="141"/>
        <v>1</v>
      </c>
      <c r="AG263" t="str">
        <f t="shared" si="151"/>
        <v>http://www.artsci.uc.edu/departments/physics.html</v>
      </c>
      <c r="AH263" t="b">
        <f t="shared" si="142"/>
        <v>1</v>
      </c>
      <c r="AJ263">
        <f t="shared" si="152"/>
        <v>0</v>
      </c>
      <c r="AK263" t="b">
        <f t="shared" si="143"/>
        <v>0</v>
      </c>
      <c r="AM263" s="4" t="str">
        <f t="shared" si="163"/>
        <v>"name":"Undergraduate Physics (A&amp;S)"</v>
      </c>
      <c r="AN263" s="5" t="str">
        <f t="shared" si="153"/>
        <v>,"phone":"513-556-0501"</v>
      </c>
      <c r="AO263" s="5" t="str">
        <f t="shared" si="154"/>
        <v>,"location":{</v>
      </c>
      <c r="AP263" s="5" t="str">
        <f t="shared" si="155"/>
        <v>"ML":"11"</v>
      </c>
      <c r="AQ263" s="5" t="str">
        <f t="shared" si="144"/>
        <v>,"RM":"400"</v>
      </c>
      <c r="AR263" s="5" t="str">
        <f t="shared" si="156"/>
        <v>,"building":"GEO-PHYS"</v>
      </c>
      <c r="AS263" s="5" t="str">
        <f t="shared" si="131"/>
        <v>}</v>
      </c>
      <c r="AT263" s="5" t="str">
        <f t="shared" si="157"/>
        <v>,"fax":"513-556-3425"</v>
      </c>
      <c r="AU263" s="5" t="str">
        <f t="shared" si="158"/>
        <v>,"website":"http://www.artsci.uc.edu/departments/physics.html"</v>
      </c>
      <c r="AV263" s="10" t="str">
        <f t="shared" si="159"/>
        <v/>
      </c>
      <c r="AW263" s="6" t="str">
        <f t="shared" si="160"/>
        <v>{"name":"Undergraduate Physics (A&amp;S)","phone":"513-556-0501","location":{"ML":"11","RM":"400","building":"GEO-PHYS"},"fax":"513-556-3425","website":"http://www.artsci.uc.edu/departments/physics.html"}</v>
      </c>
      <c r="AX263" t="str">
        <f t="shared" si="161"/>
        <v>db.directory.insert({"name":"Undergraduate Physics (A&amp;S)","phone":"513-556-0501","location":{"ML":"11","RM":"400","building":"GEO-PHYS"},"fax":"513-556-3425","website":"http://www.artsci.uc.edu/departments/physics.html"})</v>
      </c>
      <c r="AY263">
        <f t="shared" si="164"/>
        <v>260</v>
      </c>
      <c r="AZ263" t="str">
        <f t="shared" si="162"/>
        <v>260 - Undergraduate  Physics (A&amp;S)</v>
      </c>
      <c r="BA263" t="str">
        <f t="shared" si="145"/>
        <v>{"name":"Undergraduate Physics (A&amp;S)","phone":"513-556-0501","location":{"ML":"11","RM":"400","building":"GEO-PHYS"},"fax":"513-556-3425","website":"http://www.artsci.uc.edu/departments/physics.html"},</v>
      </c>
    </row>
    <row r="264" spans="1:53" x14ac:dyDescent="0.25">
      <c r="A264" t="s">
        <v>1144</v>
      </c>
      <c r="B264" t="s">
        <v>1145</v>
      </c>
      <c r="C264" t="s">
        <v>103</v>
      </c>
      <c r="D264">
        <v>39</v>
      </c>
      <c r="E264">
        <v>340</v>
      </c>
      <c r="F264" t="s">
        <v>68</v>
      </c>
      <c r="G264" t="s">
        <v>104</v>
      </c>
      <c r="H264" t="s">
        <v>1146</v>
      </c>
      <c r="I264" t="s">
        <v>1147</v>
      </c>
      <c r="K264" t="s">
        <v>5264</v>
      </c>
      <c r="M264">
        <f t="shared" si="132"/>
        <v>0</v>
      </c>
      <c r="N264" t="str">
        <f t="shared" si="137"/>
        <v>Labor Relations and Policy Development</v>
      </c>
      <c r="P264" t="s">
        <v>5264</v>
      </c>
      <c r="Q264" t="str">
        <f t="shared" si="138"/>
        <v>513-556-6381</v>
      </c>
      <c r="S264" s="3">
        <f t="shared" si="136"/>
        <v>39</v>
      </c>
      <c r="T264" t="b">
        <f t="shared" si="146"/>
        <v>1</v>
      </c>
      <c r="V264" s="3">
        <f t="shared" si="147"/>
        <v>340</v>
      </c>
      <c r="W264" t="b">
        <f t="shared" si="139"/>
        <v>1</v>
      </c>
      <c r="Y264" t="str">
        <f t="shared" si="148"/>
        <v>UNIVHALL</v>
      </c>
      <c r="Z264" t="b">
        <f t="shared" si="140"/>
        <v>1</v>
      </c>
      <c r="AB264" t="b">
        <f t="shared" si="149"/>
        <v>1</v>
      </c>
      <c r="AD264" t="str">
        <f t="shared" si="150"/>
        <v>513-556-9652</v>
      </c>
      <c r="AE264" t="b">
        <f t="shared" si="141"/>
        <v>1</v>
      </c>
      <c r="AG264" t="str">
        <f t="shared" si="151"/>
        <v>http://www.uc.edu/hr/lrpd.html</v>
      </c>
      <c r="AH264" t="b">
        <f t="shared" si="142"/>
        <v>1</v>
      </c>
      <c r="AJ264" t="str">
        <f t="shared" si="152"/>
        <v>EmpLabor@uc.edu</v>
      </c>
      <c r="AK264" t="b">
        <f t="shared" si="143"/>
        <v>1</v>
      </c>
      <c r="AM264" s="4" t="str">
        <f t="shared" si="163"/>
        <v>"name":"Labor Relations and Policy Development"</v>
      </c>
      <c r="AN264" s="5" t="str">
        <f t="shared" si="153"/>
        <v>,"phone":"513-556-6381"</v>
      </c>
      <c r="AO264" s="5" t="str">
        <f t="shared" si="154"/>
        <v>,"location":{</v>
      </c>
      <c r="AP264" s="5" t="str">
        <f t="shared" si="155"/>
        <v>"ML":"39"</v>
      </c>
      <c r="AQ264" s="5" t="str">
        <f t="shared" si="144"/>
        <v>,"RM":"340"</v>
      </c>
      <c r="AR264" s="5" t="str">
        <f t="shared" si="156"/>
        <v>,"building":"UNIVHALL"</v>
      </c>
      <c r="AS264" s="5" t="str">
        <f t="shared" si="131"/>
        <v>}</v>
      </c>
      <c r="AT264" s="5" t="str">
        <f t="shared" si="157"/>
        <v>,"fax":"513-556-9652"</v>
      </c>
      <c r="AU264" s="5" t="str">
        <f t="shared" si="158"/>
        <v>,"website":"http://www.uc.edu/hr/lrpd.html"</v>
      </c>
      <c r="AV264" s="10" t="str">
        <f t="shared" si="159"/>
        <v>,"email":"EmpLabor@uc.edu"</v>
      </c>
      <c r="AW264" s="6" t="str">
        <f t="shared" si="160"/>
        <v>{"name":"Labor Relations and Policy Development","phone":"513-556-6381","location":{"ML":"39","RM":"340","building":"UNIVHALL"},"fax":"513-556-9652","website":"http://www.uc.edu/hr/lrpd.html","email":"EmpLabor@uc.edu"}</v>
      </c>
      <c r="AX264" t="str">
        <f t="shared" si="161"/>
        <v>db.directory.insert({"name":"Labor Relations and Policy Development","phone":"513-556-6381","location":{"ML":"39","RM":"340","building":"UNIVHALL"},"fax":"513-556-9652","website":"http://www.uc.edu/hr/lrpd.html","email":"EmpLabor@uc.edu"})</v>
      </c>
      <c r="AY264">
        <f t="shared" si="164"/>
        <v>261</v>
      </c>
      <c r="AZ264" t="str">
        <f t="shared" si="162"/>
        <v>261 - Labor Relations and Policy Development</v>
      </c>
      <c r="BA264" t="str">
        <f t="shared" si="145"/>
        <v>{"name":"Labor Relations and Policy Development","phone":"513-556-6381","location":{"ML":"39","RM":"340","building":"UNIVHALL"},"fax":"513-556-9652","website":"http://www.uc.edu/hr/lrpd.html","email":"EmpLabor@uc.edu"},</v>
      </c>
    </row>
    <row r="265" spans="1:53" x14ac:dyDescent="0.25">
      <c r="A265" t="s">
        <v>1148</v>
      </c>
      <c r="B265" t="s">
        <v>1149</v>
      </c>
      <c r="C265" t="s">
        <v>1150</v>
      </c>
      <c r="D265">
        <v>39</v>
      </c>
      <c r="E265">
        <v>340</v>
      </c>
      <c r="F265" t="s">
        <v>68</v>
      </c>
      <c r="G265" t="s">
        <v>104</v>
      </c>
      <c r="H265" t="s">
        <v>1146</v>
      </c>
      <c r="I265" t="s">
        <v>1147</v>
      </c>
      <c r="K265" t="s">
        <v>5264</v>
      </c>
      <c r="M265">
        <f t="shared" si="132"/>
        <v>0</v>
      </c>
      <c r="N265" t="str">
        <f t="shared" si="137"/>
        <v>Unemployment Compensation (Human Resources)</v>
      </c>
      <c r="P265" t="s">
        <v>5264</v>
      </c>
      <c r="Q265" t="str">
        <f t="shared" si="138"/>
        <v>513-556-0143</v>
      </c>
      <c r="S265" s="3">
        <f t="shared" si="136"/>
        <v>39</v>
      </c>
      <c r="T265" t="b">
        <f t="shared" si="146"/>
        <v>1</v>
      </c>
      <c r="V265" s="3">
        <f t="shared" si="147"/>
        <v>340</v>
      </c>
      <c r="W265" t="b">
        <f t="shared" si="139"/>
        <v>1</v>
      </c>
      <c r="Y265" t="str">
        <f t="shared" si="148"/>
        <v>UNIVHALL</v>
      </c>
      <c r="Z265" t="b">
        <f t="shared" si="140"/>
        <v>1</v>
      </c>
      <c r="AB265" t="b">
        <f t="shared" si="149"/>
        <v>1</v>
      </c>
      <c r="AD265" t="str">
        <f t="shared" si="150"/>
        <v>513-556-9652</v>
      </c>
      <c r="AE265" t="b">
        <f t="shared" si="141"/>
        <v>1</v>
      </c>
      <c r="AG265" t="str">
        <f t="shared" si="151"/>
        <v>http://www.uc.edu/hr/lrpd.html</v>
      </c>
      <c r="AH265" t="b">
        <f t="shared" si="142"/>
        <v>1</v>
      </c>
      <c r="AJ265" t="str">
        <f t="shared" si="152"/>
        <v>EmpLabor@uc.edu</v>
      </c>
      <c r="AK265" t="b">
        <f t="shared" si="143"/>
        <v>1</v>
      </c>
      <c r="AM265" s="4" t="str">
        <f t="shared" si="163"/>
        <v>"name":"Unemployment Compensation (Human Resources)"</v>
      </c>
      <c r="AN265" s="5" t="str">
        <f t="shared" si="153"/>
        <v>,"phone":"513-556-0143"</v>
      </c>
      <c r="AO265" s="5" t="str">
        <f t="shared" si="154"/>
        <v>,"location":{</v>
      </c>
      <c r="AP265" s="5" t="str">
        <f t="shared" si="155"/>
        <v>"ML":"39"</v>
      </c>
      <c r="AQ265" s="5" t="str">
        <f t="shared" si="144"/>
        <v>,"RM":"340"</v>
      </c>
      <c r="AR265" s="5" t="str">
        <f t="shared" si="156"/>
        <v>,"building":"UNIVHALL"</v>
      </c>
      <c r="AS265" s="5" t="str">
        <f t="shared" si="131"/>
        <v>}</v>
      </c>
      <c r="AT265" s="5" t="str">
        <f t="shared" si="157"/>
        <v>,"fax":"513-556-9652"</v>
      </c>
      <c r="AU265" s="5" t="str">
        <f t="shared" si="158"/>
        <v>,"website":"http://www.uc.edu/hr/lrpd.html"</v>
      </c>
      <c r="AV265" s="10" t="str">
        <f t="shared" si="159"/>
        <v>,"email":"EmpLabor@uc.edu"</v>
      </c>
      <c r="AW265" s="6" t="str">
        <f t="shared" si="160"/>
        <v>{"name":"Unemployment Compensation (Human Resources)","phone":"513-556-0143","location":{"ML":"39","RM":"340","building":"UNIVHALL"},"fax":"513-556-9652","website":"http://www.uc.edu/hr/lrpd.html","email":"EmpLabor@uc.edu"}</v>
      </c>
      <c r="AX265" t="str">
        <f t="shared" si="161"/>
        <v>db.directory.insert({"name":"Unemployment Compensation (Human Resources)","phone":"513-556-0143","location":{"ML":"39","RM":"340","building":"UNIVHALL"},"fax":"513-556-9652","website":"http://www.uc.edu/hr/lrpd.html","email":"EmpLabor@uc.edu"})</v>
      </c>
      <c r="AY265">
        <f t="shared" si="164"/>
        <v>262</v>
      </c>
      <c r="AZ265" t="str">
        <f t="shared" si="162"/>
        <v>262 - Unemployment Compensation (Human Resources)</v>
      </c>
      <c r="BA265" t="str">
        <f t="shared" si="145"/>
        <v>{"name":"Unemployment Compensation (Human Resources)","phone":"513-556-0143","location":{"ML":"39","RM":"340","building":"UNIVHALL"},"fax":"513-556-9652","website":"http://www.uc.edu/hr/lrpd.html","email":"EmpLabor@uc.edu"},</v>
      </c>
    </row>
    <row r="266" spans="1:53" x14ac:dyDescent="0.25">
      <c r="A266" t="s">
        <v>1151</v>
      </c>
      <c r="B266" t="s">
        <v>5276</v>
      </c>
      <c r="C266" t="s">
        <v>5275</v>
      </c>
      <c r="K266" t="s">
        <v>5264</v>
      </c>
      <c r="M266">
        <f t="shared" si="132"/>
        <v>0</v>
      </c>
      <c r="N266" t="str">
        <f t="shared" si="137"/>
        <v>925 Union</v>
      </c>
      <c r="P266" t="s">
        <v>5264</v>
      </c>
      <c r="Q266" t="str">
        <f t="shared" si="138"/>
        <v>800-227-1199</v>
      </c>
      <c r="S266" s="3">
        <f t="shared" si="136"/>
        <v>0</v>
      </c>
      <c r="T266" t="b">
        <f t="shared" si="146"/>
        <v>0</v>
      </c>
      <c r="V266" s="3">
        <f t="shared" si="147"/>
        <v>0</v>
      </c>
      <c r="W266" t="b">
        <f t="shared" si="139"/>
        <v>0</v>
      </c>
      <c r="Y266">
        <f t="shared" si="148"/>
        <v>0</v>
      </c>
      <c r="Z266" t="b">
        <f t="shared" si="140"/>
        <v>0</v>
      </c>
      <c r="AB266" t="b">
        <f t="shared" si="149"/>
        <v>0</v>
      </c>
      <c r="AD266">
        <f t="shared" si="150"/>
        <v>0</v>
      </c>
      <c r="AE266" t="b">
        <f t="shared" si="141"/>
        <v>0</v>
      </c>
      <c r="AG266">
        <f t="shared" si="151"/>
        <v>0</v>
      </c>
      <c r="AH266" t="b">
        <f t="shared" si="142"/>
        <v>0</v>
      </c>
      <c r="AJ266">
        <f t="shared" si="152"/>
        <v>0</v>
      </c>
      <c r="AK266" t="b">
        <f t="shared" si="143"/>
        <v>0</v>
      </c>
      <c r="AM266" s="4" t="str">
        <f t="shared" si="163"/>
        <v>"name":"925 Union"</v>
      </c>
      <c r="AN266" s="5" t="str">
        <f t="shared" si="153"/>
        <v>,"phone":"800-227-1199"</v>
      </c>
      <c r="AO266" s="5" t="str">
        <f t="shared" si="154"/>
        <v/>
      </c>
      <c r="AP266" s="5" t="str">
        <f t="shared" si="155"/>
        <v/>
      </c>
      <c r="AQ266" s="5" t="str">
        <f t="shared" si="144"/>
        <v>"RM":"0"</v>
      </c>
      <c r="AR266" s="5" t="str">
        <f t="shared" si="156"/>
        <v/>
      </c>
      <c r="AS266" s="5" t="str">
        <f t="shared" si="131"/>
        <v/>
      </c>
      <c r="AT266" s="5" t="str">
        <f t="shared" si="157"/>
        <v/>
      </c>
      <c r="AU266" s="5" t="str">
        <f t="shared" si="158"/>
        <v/>
      </c>
      <c r="AV266" s="10" t="str">
        <f t="shared" si="159"/>
        <v/>
      </c>
      <c r="AW266" s="6" t="str">
        <f t="shared" si="160"/>
        <v>{"name":"925 Union","phone":"800-227-1199""RM":"0"}</v>
      </c>
      <c r="AX266" t="str">
        <f t="shared" si="161"/>
        <v>db.directory.insert({"name":"925 Union","phone":"800-227-1199""RM":"0"})</v>
      </c>
      <c r="AY266">
        <f t="shared" si="164"/>
        <v>263</v>
      </c>
      <c r="AZ266" t="str">
        <f t="shared" si="162"/>
        <v>263 - 925 Union</v>
      </c>
      <c r="BA266" t="str">
        <f t="shared" si="145"/>
        <v>{"name":"925 Union","phone":"800-227-1199""RM":"0"},</v>
      </c>
    </row>
    <row r="267" spans="1:53" x14ac:dyDescent="0.25">
      <c r="A267" t="s">
        <v>1152</v>
      </c>
      <c r="B267" t="s">
        <v>1153</v>
      </c>
      <c r="C267" t="s">
        <v>1154</v>
      </c>
      <c r="D267">
        <v>176</v>
      </c>
      <c r="E267">
        <v>450</v>
      </c>
      <c r="F267" t="s">
        <v>1155</v>
      </c>
      <c r="G267" t="s">
        <v>1156</v>
      </c>
      <c r="H267" t="s">
        <v>1157</v>
      </c>
      <c r="I267" t="s">
        <v>1158</v>
      </c>
      <c r="K267" t="s">
        <v>5264</v>
      </c>
      <c r="M267">
        <f t="shared" si="132"/>
        <v>0</v>
      </c>
      <c r="N267" t="str">
        <f t="shared" si="137"/>
        <v>American Association of University Professors (AAUP)</v>
      </c>
      <c r="P267" t="s">
        <v>5264</v>
      </c>
      <c r="Q267" t="str">
        <f t="shared" si="138"/>
        <v>513-556-6861</v>
      </c>
      <c r="S267" s="3">
        <f t="shared" si="136"/>
        <v>176</v>
      </c>
      <c r="T267" t="b">
        <f t="shared" si="146"/>
        <v>1</v>
      </c>
      <c r="V267" s="3">
        <f t="shared" si="147"/>
        <v>450</v>
      </c>
      <c r="W267" t="b">
        <f t="shared" si="139"/>
        <v>1</v>
      </c>
      <c r="Y267" t="str">
        <f t="shared" si="148"/>
        <v>DABNEY</v>
      </c>
      <c r="Z267" t="b">
        <f t="shared" si="140"/>
        <v>1</v>
      </c>
      <c r="AB267" t="b">
        <f t="shared" si="149"/>
        <v>1</v>
      </c>
      <c r="AD267" t="str">
        <f t="shared" si="150"/>
        <v>513-556-2048</v>
      </c>
      <c r="AE267" t="b">
        <f t="shared" si="141"/>
        <v>1</v>
      </c>
      <c r="AG267" t="str">
        <f t="shared" si="151"/>
        <v>http://www.aaupuc.org</v>
      </c>
      <c r="AH267" t="b">
        <f t="shared" si="142"/>
        <v>1</v>
      </c>
      <c r="AJ267" t="str">
        <f t="shared" si="152"/>
        <v>aaupuc1@ucmail.uc.edu</v>
      </c>
      <c r="AK267" t="b">
        <f t="shared" si="143"/>
        <v>1</v>
      </c>
      <c r="AM267" s="4" t="str">
        <f t="shared" si="163"/>
        <v>"name":"American Association of University Professors (AAUP)"</v>
      </c>
      <c r="AN267" s="5" t="str">
        <f t="shared" si="153"/>
        <v>,"phone":"513-556-6861"</v>
      </c>
      <c r="AO267" s="5" t="str">
        <f t="shared" si="154"/>
        <v>,"location":{</v>
      </c>
      <c r="AP267" s="5" t="str">
        <f t="shared" si="155"/>
        <v>"ML":"176"</v>
      </c>
      <c r="AQ267" s="5" t="str">
        <f t="shared" si="144"/>
        <v>,"RM":"450"</v>
      </c>
      <c r="AR267" s="5" t="str">
        <f t="shared" si="156"/>
        <v>,"building":"DABNEY"</v>
      </c>
      <c r="AS267" s="5" t="str">
        <f t="shared" si="131"/>
        <v>}</v>
      </c>
      <c r="AT267" s="5" t="str">
        <f t="shared" si="157"/>
        <v>,"fax":"513-556-2048"</v>
      </c>
      <c r="AU267" s="5" t="str">
        <f t="shared" si="158"/>
        <v>,"website":"http://www.aaupuc.org"</v>
      </c>
      <c r="AV267" s="10" t="str">
        <f t="shared" si="159"/>
        <v>,"email":"aaupuc1@ucmail.uc.edu"</v>
      </c>
      <c r="AW267" s="6" t="str">
        <f t="shared" si="160"/>
        <v>{"name":"American Association of University Professors (AAUP)","phone":"513-556-6861","location":{"ML":"176","RM":"450","building":"DABNEY"},"fax":"513-556-2048","website":"http://www.aaupuc.org","email":"aaupuc1@ucmail.uc.edu"}</v>
      </c>
      <c r="AX267" t="str">
        <f t="shared" si="161"/>
        <v>db.directory.insert({"name":"American Association of University Professors (AAUP)","phone":"513-556-6861","location":{"ML":"176","RM":"450","building":"DABNEY"},"fax":"513-556-2048","website":"http://www.aaupuc.org","email":"aaupuc1@ucmail.uc.edu"})</v>
      </c>
      <c r="AY267">
        <f t="shared" si="164"/>
        <v>264</v>
      </c>
      <c r="AZ267" t="str">
        <f t="shared" si="162"/>
        <v>264 - American Association of University Professors (AAUP)</v>
      </c>
      <c r="BA267" t="str">
        <f t="shared" si="145"/>
        <v>{"name":"American Association of University Professors (AAUP)","phone":"513-556-6861","location":{"ML":"176","RM":"450","building":"DABNEY"},"fax":"513-556-2048","website":"http://www.aaupuc.org","email":"aaupuc1@ucmail.uc.edu"},</v>
      </c>
    </row>
    <row r="268" spans="1:53" x14ac:dyDescent="0.25">
      <c r="A268" t="s">
        <v>1159</v>
      </c>
      <c r="B268" t="s">
        <v>1160</v>
      </c>
      <c r="C268" t="s">
        <v>1161</v>
      </c>
      <c r="D268">
        <v>186</v>
      </c>
      <c r="E268" t="s">
        <v>639</v>
      </c>
      <c r="F268" t="s">
        <v>68</v>
      </c>
      <c r="G268" t="s">
        <v>1162</v>
      </c>
      <c r="H268" t="s">
        <v>1163</v>
      </c>
      <c r="K268" t="s">
        <v>5264</v>
      </c>
      <c r="M268">
        <f t="shared" si="132"/>
        <v>0</v>
      </c>
      <c r="N268" t="str">
        <f t="shared" si="137"/>
        <v>University Architect (Planning + Design + Construction)</v>
      </c>
      <c r="P268" t="s">
        <v>5264</v>
      </c>
      <c r="Q268" t="str">
        <f t="shared" si="138"/>
        <v>513-556-1933</v>
      </c>
      <c r="S268" s="3">
        <f t="shared" si="136"/>
        <v>186</v>
      </c>
      <c r="T268" t="b">
        <f t="shared" si="146"/>
        <v>1</v>
      </c>
      <c r="V268" s="3" t="str">
        <f t="shared" si="147"/>
        <v>6thFl</v>
      </c>
      <c r="W268" t="b">
        <f t="shared" si="139"/>
        <v>1</v>
      </c>
      <c r="Y268" t="str">
        <f t="shared" si="148"/>
        <v>UNIVHALL</v>
      </c>
      <c r="Z268" t="b">
        <f t="shared" si="140"/>
        <v>1</v>
      </c>
      <c r="AB268" t="b">
        <f t="shared" si="149"/>
        <v>1</v>
      </c>
      <c r="AD268" t="str">
        <f t="shared" si="150"/>
        <v>513-556-2216</v>
      </c>
      <c r="AE268" t="b">
        <f t="shared" si="141"/>
        <v>1</v>
      </c>
      <c r="AG268" t="str">
        <f t="shared" si="151"/>
        <v>http://www.uc.edu/af/pdc.html</v>
      </c>
      <c r="AH268" t="b">
        <f t="shared" si="142"/>
        <v>1</v>
      </c>
      <c r="AJ268">
        <f t="shared" si="152"/>
        <v>0</v>
      </c>
      <c r="AK268" t="b">
        <f t="shared" si="143"/>
        <v>0</v>
      </c>
      <c r="AM268" s="4" t="str">
        <f t="shared" si="163"/>
        <v>"name":"University Architect (Planning + Design + Construction)"</v>
      </c>
      <c r="AN268" s="5" t="str">
        <f t="shared" si="153"/>
        <v>,"phone":"513-556-1933"</v>
      </c>
      <c r="AO268" s="5" t="str">
        <f t="shared" si="154"/>
        <v>,"location":{</v>
      </c>
      <c r="AP268" s="5" t="str">
        <f t="shared" si="155"/>
        <v>"ML":"186"</v>
      </c>
      <c r="AQ268" s="5" t="str">
        <f t="shared" si="144"/>
        <v>,"RM":"6thFl"</v>
      </c>
      <c r="AR268" s="5" t="str">
        <f t="shared" si="156"/>
        <v>,"building":"UNIVHALL"</v>
      </c>
      <c r="AS268" s="5" t="str">
        <f t="shared" ref="AS268:AS331" si="165">IF(AB268,"}","")</f>
        <v>}</v>
      </c>
      <c r="AT268" s="5" t="str">
        <f t="shared" si="157"/>
        <v>,"fax":"513-556-2216"</v>
      </c>
      <c r="AU268" s="5" t="str">
        <f t="shared" si="158"/>
        <v>,"website":"http://www.uc.edu/af/pdc.html"</v>
      </c>
      <c r="AV268" s="10" t="str">
        <f t="shared" si="159"/>
        <v/>
      </c>
      <c r="AW268" s="6" t="str">
        <f t="shared" si="160"/>
        <v>{"name":"University Architect (Planning + Design + Construction)","phone":"513-556-1933","location":{"ML":"186","RM":"6thFl","building":"UNIVHALL"},"fax":"513-556-2216","website":"http://www.uc.edu/af/pdc.html"}</v>
      </c>
      <c r="AX268" t="str">
        <f t="shared" si="161"/>
        <v>db.directory.insert({"name":"University Architect (Planning + Design + Construction)","phone":"513-556-1933","location":{"ML":"186","RM":"6thFl","building":"UNIVHALL"},"fax":"513-556-2216","website":"http://www.uc.edu/af/pdc.html"})</v>
      </c>
      <c r="AY268">
        <f t="shared" si="164"/>
        <v>265</v>
      </c>
      <c r="AZ268" t="str">
        <f t="shared" si="162"/>
        <v>265 - University Architect (Planning + Design + Construction)</v>
      </c>
      <c r="BA268" t="str">
        <f t="shared" si="145"/>
        <v>{"name":"University Architect (Planning + Design + Construction)","phone":"513-556-1933","location":{"ML":"186","RM":"6thFl","building":"UNIVHALL"},"fax":"513-556-2216","website":"http://www.uc.edu/af/pdc.html"},</v>
      </c>
    </row>
    <row r="269" spans="1:53" x14ac:dyDescent="0.25">
      <c r="A269" t="s">
        <v>1164</v>
      </c>
      <c r="B269" t="s">
        <v>777</v>
      </c>
      <c r="C269" t="s">
        <v>1165</v>
      </c>
      <c r="D269" t="s">
        <v>1166</v>
      </c>
      <c r="E269">
        <v>113</v>
      </c>
      <c r="F269">
        <v>808</v>
      </c>
      <c r="G269" t="s">
        <v>1167</v>
      </c>
      <c r="I269" t="s">
        <v>1168</v>
      </c>
      <c r="K269" t="s">
        <v>5264</v>
      </c>
      <c r="L269" t="b">
        <v>1</v>
      </c>
      <c r="M269">
        <f t="shared" si="132"/>
        <v>1</v>
      </c>
      <c r="N269" t="str">
        <f t="shared" si="137"/>
        <v>Library  Archives &amp; Rare Books (Blegen)</v>
      </c>
      <c r="O269" t="str">
        <f t="shared" si="135"/>
        <v>Library  Archives &amp; Rare Books (Blegen)</v>
      </c>
      <c r="P269" t="s">
        <v>5264</v>
      </c>
      <c r="Q269" t="str">
        <f t="shared" si="138"/>
        <v>513-556-1959</v>
      </c>
      <c r="S269" s="3">
        <f t="shared" si="136"/>
        <v>113</v>
      </c>
      <c r="T269" t="b">
        <f t="shared" si="146"/>
        <v>1</v>
      </c>
      <c r="V269" s="3">
        <f t="shared" si="147"/>
        <v>808</v>
      </c>
      <c r="W269" t="b">
        <f t="shared" si="139"/>
        <v>1</v>
      </c>
      <c r="Y269" t="str">
        <f t="shared" si="148"/>
        <v>BLEGEN</v>
      </c>
      <c r="Z269" t="b">
        <f t="shared" si="140"/>
        <v>1</v>
      </c>
      <c r="AB269" t="b">
        <f t="shared" si="149"/>
        <v>1</v>
      </c>
      <c r="AD269">
        <f t="shared" si="150"/>
        <v>0</v>
      </c>
      <c r="AE269" t="b">
        <f t="shared" si="141"/>
        <v>0</v>
      </c>
      <c r="AG269" t="str">
        <f t="shared" si="151"/>
        <v>http://www.libraries.uc.edu/arb/collections/university-archives.html</v>
      </c>
      <c r="AH269" t="b">
        <f t="shared" si="142"/>
        <v>1</v>
      </c>
      <c r="AJ269">
        <f t="shared" si="152"/>
        <v>0</v>
      </c>
      <c r="AK269" t="b">
        <f t="shared" si="143"/>
        <v>0</v>
      </c>
      <c r="AM269" s="4" t="str">
        <f t="shared" si="163"/>
        <v>"name":"Library Archives &amp; Rare Books (Blegen)"</v>
      </c>
      <c r="AN269" s="5" t="str">
        <f t="shared" si="153"/>
        <v>,"phone":"513-556-1959"</v>
      </c>
      <c r="AO269" s="5" t="str">
        <f t="shared" si="154"/>
        <v>,"location":{</v>
      </c>
      <c r="AP269" s="5" t="str">
        <f t="shared" si="155"/>
        <v>"ML":"113"</v>
      </c>
      <c r="AQ269" s="5" t="str">
        <f t="shared" si="144"/>
        <v>,"RM":"808"</v>
      </c>
      <c r="AR269" s="5" t="str">
        <f t="shared" si="156"/>
        <v>,"building":"BLEGEN"</v>
      </c>
      <c r="AS269" s="5" t="str">
        <f t="shared" si="165"/>
        <v>}</v>
      </c>
      <c r="AT269" s="5" t="str">
        <f t="shared" si="157"/>
        <v/>
      </c>
      <c r="AU269" s="5" t="str">
        <f t="shared" si="158"/>
        <v>,"website":"http://www.libraries.uc.edu/arb/collections/university-archives.html"</v>
      </c>
      <c r="AV269" s="10" t="str">
        <f t="shared" si="159"/>
        <v/>
      </c>
      <c r="AW269" s="6" t="str">
        <f t="shared" si="160"/>
        <v>{"name":"Library Archives &amp; Rare Books (Blegen)","phone":"513-556-1959","location":{"ML":"113","RM":"808","building":"BLEGEN"},"website":"http://www.libraries.uc.edu/arb/collections/university-archives.html"}</v>
      </c>
      <c r="AX269" t="str">
        <f t="shared" si="161"/>
        <v>db.directory.insert({"name":"Library Archives &amp; Rare Books (Blegen)","phone":"513-556-1959","location":{"ML":"113","RM":"808","building":"BLEGEN"},"website":"http://www.libraries.uc.edu/arb/collections/university-archives.html"})</v>
      </c>
      <c r="AY269">
        <f t="shared" si="164"/>
        <v>266</v>
      </c>
      <c r="AZ269" t="str">
        <f t="shared" si="162"/>
        <v>266 - Library  Archives &amp; Rare Books (Blegen)</v>
      </c>
      <c r="BA269" t="str">
        <f t="shared" si="145"/>
        <v>{"name":"Library Archives &amp; Rare Books (Blegen)","phone":"513-556-1959","location":{"ML":"113","RM":"808","building":"BLEGEN"},"website":"http://www.libraries.uc.edu/arb/collections/university-archives.html"},</v>
      </c>
    </row>
    <row r="270" spans="1:53" x14ac:dyDescent="0.25">
      <c r="A270" t="s">
        <v>1169</v>
      </c>
      <c r="B270" t="s">
        <v>1170</v>
      </c>
      <c r="C270" t="s">
        <v>301</v>
      </c>
      <c r="D270">
        <v>634</v>
      </c>
      <c r="E270">
        <v>610</v>
      </c>
      <c r="F270" t="s">
        <v>23</v>
      </c>
      <c r="G270" t="s">
        <v>302</v>
      </c>
      <c r="H270" t="s">
        <v>303</v>
      </c>
      <c r="K270" t="s">
        <v>5264</v>
      </c>
      <c r="M270">
        <f t="shared" si="132"/>
        <v>0</v>
      </c>
      <c r="N270" t="str">
        <f t="shared" si="137"/>
        <v>University Communications</v>
      </c>
      <c r="P270" t="s">
        <v>5264</v>
      </c>
      <c r="Q270" t="str">
        <f t="shared" si="138"/>
        <v>513-556-3028</v>
      </c>
      <c r="S270" s="3">
        <f t="shared" si="136"/>
        <v>634</v>
      </c>
      <c r="T270" t="b">
        <f t="shared" si="146"/>
        <v>1</v>
      </c>
      <c r="V270" s="3">
        <f t="shared" si="147"/>
        <v>610</v>
      </c>
      <c r="W270" t="b">
        <f t="shared" si="139"/>
        <v>1</v>
      </c>
      <c r="Y270" t="str">
        <f t="shared" si="148"/>
        <v>UNIVPAV</v>
      </c>
      <c r="Z270" t="b">
        <f t="shared" si="140"/>
        <v>1</v>
      </c>
      <c r="AB270" t="b">
        <f t="shared" si="149"/>
        <v>1</v>
      </c>
      <c r="AD270" t="str">
        <f t="shared" si="150"/>
        <v>513-556-0509</v>
      </c>
      <c r="AE270" t="b">
        <f t="shared" si="141"/>
        <v>1</v>
      </c>
      <c r="AG270" t="str">
        <f t="shared" si="151"/>
        <v>http://www.uc.edu/ucomm.html</v>
      </c>
      <c r="AH270" t="b">
        <f t="shared" si="142"/>
        <v>1</v>
      </c>
      <c r="AJ270">
        <f t="shared" si="152"/>
        <v>0</v>
      </c>
      <c r="AK270" t="b">
        <f t="shared" si="143"/>
        <v>0</v>
      </c>
      <c r="AM270" s="4" t="str">
        <f t="shared" si="163"/>
        <v>"name":"University Communications"</v>
      </c>
      <c r="AN270" s="5" t="str">
        <f t="shared" si="153"/>
        <v>,"phone":"513-556-3028"</v>
      </c>
      <c r="AO270" s="5" t="str">
        <f t="shared" si="154"/>
        <v>,"location":{</v>
      </c>
      <c r="AP270" s="5" t="str">
        <f t="shared" si="155"/>
        <v>"ML":"634"</v>
      </c>
      <c r="AQ270" s="5" t="str">
        <f t="shared" si="144"/>
        <v>,"RM":"610"</v>
      </c>
      <c r="AR270" s="5" t="str">
        <f t="shared" si="156"/>
        <v>,"building":"UNIVPAV"</v>
      </c>
      <c r="AS270" s="5" t="str">
        <f t="shared" si="165"/>
        <v>}</v>
      </c>
      <c r="AT270" s="5" t="str">
        <f t="shared" si="157"/>
        <v>,"fax":"513-556-0509"</v>
      </c>
      <c r="AU270" s="5" t="str">
        <f t="shared" si="158"/>
        <v>,"website":"http://www.uc.edu/ucomm.html"</v>
      </c>
      <c r="AV270" s="10" t="str">
        <f t="shared" si="159"/>
        <v/>
      </c>
      <c r="AW270" s="6" t="str">
        <f t="shared" si="160"/>
        <v>{"name":"University Communications","phone":"513-556-3028","location":{"ML":"634","RM":"610","building":"UNIVPAV"},"fax":"513-556-0509","website":"http://www.uc.edu/ucomm.html"}</v>
      </c>
      <c r="AX270" t="str">
        <f t="shared" si="161"/>
        <v>db.directory.insert({"name":"University Communications","phone":"513-556-3028","location":{"ML":"634","RM":"610","building":"UNIVPAV"},"fax":"513-556-0509","website":"http://www.uc.edu/ucomm.html"})</v>
      </c>
      <c r="AY270">
        <f t="shared" si="164"/>
        <v>267</v>
      </c>
      <c r="AZ270" t="str">
        <f t="shared" si="162"/>
        <v>267 - University Communications</v>
      </c>
      <c r="BA270" t="str">
        <f t="shared" si="145"/>
        <v>{"name":"University Communications","phone":"513-556-3028","location":{"ML":"634","RM":"610","building":"UNIVPAV"},"fax":"513-556-0509","website":"http://www.uc.edu/ucomm.html"},</v>
      </c>
    </row>
    <row r="271" spans="1:53" x14ac:dyDescent="0.25">
      <c r="A271" t="s">
        <v>1171</v>
      </c>
      <c r="B271" t="s">
        <v>1172</v>
      </c>
      <c r="C271" t="s">
        <v>221</v>
      </c>
      <c r="D271">
        <v>141</v>
      </c>
      <c r="E271">
        <v>3300</v>
      </c>
      <c r="F271" t="s">
        <v>85</v>
      </c>
      <c r="G271" t="s">
        <v>86</v>
      </c>
      <c r="H271" t="s">
        <v>1173</v>
      </c>
      <c r="I271" t="s">
        <v>1174</v>
      </c>
      <c r="K271" t="s">
        <v>5264</v>
      </c>
      <c r="M271">
        <f t="shared" si="132"/>
        <v>0</v>
      </c>
      <c r="N271" t="str">
        <f t="shared" si="137"/>
        <v>Branding Initiative &amp; Standards (University Communications)</v>
      </c>
      <c r="P271" t="s">
        <v>5264</v>
      </c>
      <c r="Q271" t="str">
        <f t="shared" si="138"/>
        <v>513-556-5223</v>
      </c>
      <c r="S271" s="3">
        <f t="shared" si="136"/>
        <v>141</v>
      </c>
      <c r="T271" t="b">
        <f t="shared" si="146"/>
        <v>1</v>
      </c>
      <c r="V271" s="3">
        <f t="shared" si="147"/>
        <v>3300</v>
      </c>
      <c r="W271" t="b">
        <f t="shared" si="139"/>
        <v>1</v>
      </c>
      <c r="Y271" t="str">
        <f t="shared" si="148"/>
        <v>EDWARDS2</v>
      </c>
      <c r="Z271" t="b">
        <f t="shared" si="140"/>
        <v>1</v>
      </c>
      <c r="AB271" t="b">
        <f t="shared" si="149"/>
        <v>1</v>
      </c>
      <c r="AD271" t="str">
        <f t="shared" si="150"/>
        <v>513-556-3237</v>
      </c>
      <c r="AE271" t="b">
        <f t="shared" si="141"/>
        <v>1</v>
      </c>
      <c r="AG271" t="str">
        <f t="shared" si="151"/>
        <v>http://www.uc.edu/ucomm/branding.html</v>
      </c>
      <c r="AH271" t="b">
        <f t="shared" si="142"/>
        <v>1</v>
      </c>
      <c r="AJ271" t="str">
        <f t="shared" si="152"/>
        <v>angela.klocke@uc.edu</v>
      </c>
      <c r="AK271" t="b">
        <f t="shared" si="143"/>
        <v>1</v>
      </c>
      <c r="AM271" s="4" t="str">
        <f t="shared" si="163"/>
        <v>"name":"Branding Initiative &amp; Standards (University Communications)"</v>
      </c>
      <c r="AN271" s="5" t="str">
        <f t="shared" si="153"/>
        <v>,"phone":"513-556-5223"</v>
      </c>
      <c r="AO271" s="5" t="str">
        <f t="shared" si="154"/>
        <v>,"location":{</v>
      </c>
      <c r="AP271" s="5" t="str">
        <f t="shared" si="155"/>
        <v>"ML":"141"</v>
      </c>
      <c r="AQ271" s="5" t="str">
        <f t="shared" si="144"/>
        <v>,"RM":"3300"</v>
      </c>
      <c r="AR271" s="5" t="str">
        <f t="shared" si="156"/>
        <v>,"building":"EDWARDS2"</v>
      </c>
      <c r="AS271" s="5" t="str">
        <f t="shared" si="165"/>
        <v>}</v>
      </c>
      <c r="AT271" s="5" t="str">
        <f t="shared" si="157"/>
        <v>,"fax":"513-556-3237"</v>
      </c>
      <c r="AU271" s="5" t="str">
        <f t="shared" si="158"/>
        <v>,"website":"http://www.uc.edu/ucomm/branding.html"</v>
      </c>
      <c r="AV271" s="10" t="str">
        <f t="shared" si="159"/>
        <v>,"email":"angela.klocke@uc.edu"</v>
      </c>
      <c r="AW271" s="6" t="str">
        <f t="shared" si="160"/>
        <v>{"name":"Branding Initiative &amp; Standards (University Communications)","phone":"513-556-5223","location":{"ML":"141","RM":"3300","building":"EDWARDS2"},"fax":"513-556-3237","website":"http://www.uc.edu/ucomm/branding.html","email":"angela.klocke@uc.edu"}</v>
      </c>
      <c r="AX271" t="str">
        <f t="shared" si="161"/>
        <v>db.directory.insert({"name":"Branding Initiative &amp; Standards (University Communications)","phone":"513-556-5223","location":{"ML":"141","RM":"3300","building":"EDWARDS2"},"fax":"513-556-3237","website":"http://www.uc.edu/ucomm/branding.html","email":"angela.klocke@uc.edu"})</v>
      </c>
      <c r="AY271">
        <f t="shared" si="164"/>
        <v>268</v>
      </c>
      <c r="AZ271" t="str">
        <f t="shared" si="162"/>
        <v>268 - Branding Initiative &amp; Standards (University Communications)</v>
      </c>
      <c r="BA271" t="str">
        <f t="shared" si="145"/>
        <v>{"name":"Branding Initiative &amp; Standards (University Communications)","phone":"513-556-5223","location":{"ML":"141","RM":"3300","building":"EDWARDS2"},"fax":"513-556-3237","website":"http://www.uc.edu/ucomm/branding.html","email":"angela.klocke@uc.edu"},</v>
      </c>
    </row>
    <row r="272" spans="1:53" x14ac:dyDescent="0.25">
      <c r="A272" t="s">
        <v>1175</v>
      </c>
      <c r="B272" t="s">
        <v>1176</v>
      </c>
      <c r="C272" t="s">
        <v>583</v>
      </c>
      <c r="D272">
        <v>65</v>
      </c>
      <c r="E272">
        <v>3300</v>
      </c>
      <c r="F272" t="s">
        <v>85</v>
      </c>
      <c r="G272" t="s">
        <v>86</v>
      </c>
      <c r="H272" t="s">
        <v>1177</v>
      </c>
      <c r="I272" t="s">
        <v>1178</v>
      </c>
      <c r="K272" t="s">
        <v>5264</v>
      </c>
      <c r="M272">
        <f t="shared" si="132"/>
        <v>0</v>
      </c>
      <c r="N272" t="str">
        <f t="shared" si="137"/>
        <v>University E-Currents (University Communications)</v>
      </c>
      <c r="P272" t="s">
        <v>5264</v>
      </c>
      <c r="Q272" t="str">
        <f t="shared" si="138"/>
        <v>513-556-3001</v>
      </c>
      <c r="S272" s="3">
        <f t="shared" si="136"/>
        <v>65</v>
      </c>
      <c r="T272" t="b">
        <f t="shared" si="146"/>
        <v>1</v>
      </c>
      <c r="V272" s="3">
        <f t="shared" si="147"/>
        <v>3300</v>
      </c>
      <c r="W272" t="b">
        <f t="shared" si="139"/>
        <v>1</v>
      </c>
      <c r="Y272" t="str">
        <f t="shared" si="148"/>
        <v>EDWARDS2</v>
      </c>
      <c r="Z272" t="b">
        <f t="shared" si="140"/>
        <v>1</v>
      </c>
      <c r="AB272" t="b">
        <f t="shared" si="149"/>
        <v>1</v>
      </c>
      <c r="AD272" t="str">
        <f t="shared" si="150"/>
        <v>513-556-3237</v>
      </c>
      <c r="AE272" t="b">
        <f t="shared" si="141"/>
        <v>1</v>
      </c>
      <c r="AG272" t="str">
        <f t="shared" si="151"/>
        <v>http://www.uc.edu/ucomm/resources/publications.html</v>
      </c>
      <c r="AH272" t="b">
        <f t="shared" si="142"/>
        <v>1</v>
      </c>
      <c r="AJ272" t="str">
        <f t="shared" si="152"/>
        <v>e-currents@uc.edu</v>
      </c>
      <c r="AK272" t="b">
        <f t="shared" si="143"/>
        <v>1</v>
      </c>
      <c r="AM272" s="4" t="str">
        <f t="shared" si="163"/>
        <v>"name":"University E-Currents (University Communications)"</v>
      </c>
      <c r="AN272" s="5" t="str">
        <f t="shared" si="153"/>
        <v>,"phone":"513-556-3001"</v>
      </c>
      <c r="AO272" s="5" t="str">
        <f t="shared" si="154"/>
        <v>,"location":{</v>
      </c>
      <c r="AP272" s="5" t="str">
        <f t="shared" si="155"/>
        <v>"ML":"65"</v>
      </c>
      <c r="AQ272" s="5" t="str">
        <f t="shared" si="144"/>
        <v>,"RM":"3300"</v>
      </c>
      <c r="AR272" s="5" t="str">
        <f t="shared" si="156"/>
        <v>,"building":"EDWARDS2"</v>
      </c>
      <c r="AS272" s="5" t="str">
        <f t="shared" si="165"/>
        <v>}</v>
      </c>
      <c r="AT272" s="5" t="str">
        <f t="shared" si="157"/>
        <v>,"fax":"513-556-3237"</v>
      </c>
      <c r="AU272" s="5" t="str">
        <f t="shared" si="158"/>
        <v>,"website":"http://www.uc.edu/ucomm/resources/publications.html"</v>
      </c>
      <c r="AV272" s="10" t="str">
        <f t="shared" si="159"/>
        <v>,"email":"e-currents@uc.edu"</v>
      </c>
      <c r="AW272" s="6" t="str">
        <f t="shared" si="160"/>
        <v>{"name":"University E-Currents (University Communications)","phone":"513-556-3001","location":{"ML":"65","RM":"3300","building":"EDWARDS2"},"fax":"513-556-3237","website":"http://www.uc.edu/ucomm/resources/publications.html","email":"e-currents@uc.edu"}</v>
      </c>
      <c r="AX272" t="str">
        <f t="shared" si="161"/>
        <v>db.directory.insert({"name":"University E-Currents (University Communications)","phone":"513-556-3001","location":{"ML":"65","RM":"3300","building":"EDWARDS2"},"fax":"513-556-3237","website":"http://www.uc.edu/ucomm/resources/publications.html","email":"e-currents@uc.edu"})</v>
      </c>
      <c r="AY272">
        <f t="shared" si="164"/>
        <v>269</v>
      </c>
      <c r="AZ272" t="str">
        <f t="shared" si="162"/>
        <v>269 - University E-Currents (University Communications)</v>
      </c>
      <c r="BA272" t="str">
        <f t="shared" si="145"/>
        <v>{"name":"University E-Currents (University Communications)","phone":"513-556-3001","location":{"ML":"65","RM":"3300","building":"EDWARDS2"},"fax":"513-556-3237","website":"http://www.uc.edu/ucomm/resources/publications.html","email":"e-currents@uc.edu"},</v>
      </c>
    </row>
    <row r="273" spans="1:53" x14ac:dyDescent="0.25">
      <c r="A273" t="s">
        <v>1179</v>
      </c>
      <c r="B273" t="s">
        <v>1180</v>
      </c>
      <c r="C273" t="s">
        <v>583</v>
      </c>
      <c r="D273">
        <v>141</v>
      </c>
      <c r="E273">
        <v>3300</v>
      </c>
      <c r="F273" t="s">
        <v>85</v>
      </c>
      <c r="G273" t="s">
        <v>86</v>
      </c>
      <c r="H273" t="s">
        <v>1177</v>
      </c>
      <c r="I273" t="s">
        <v>223</v>
      </c>
      <c r="K273" t="s">
        <v>5264</v>
      </c>
      <c r="M273">
        <f t="shared" si="132"/>
        <v>0</v>
      </c>
      <c r="N273" t="str">
        <f t="shared" si="137"/>
        <v>University Publications (University Communications)</v>
      </c>
      <c r="P273" t="s">
        <v>5264</v>
      </c>
      <c r="Q273" t="str">
        <f t="shared" si="138"/>
        <v>513-556-3001</v>
      </c>
      <c r="S273" s="3">
        <f t="shared" si="136"/>
        <v>141</v>
      </c>
      <c r="T273" t="b">
        <f t="shared" si="146"/>
        <v>1</v>
      </c>
      <c r="V273" s="3">
        <f t="shared" si="147"/>
        <v>3300</v>
      </c>
      <c r="W273" t="b">
        <f t="shared" si="139"/>
        <v>1</v>
      </c>
      <c r="Y273" t="str">
        <f t="shared" si="148"/>
        <v>EDWARDS2</v>
      </c>
      <c r="Z273" t="b">
        <f t="shared" si="140"/>
        <v>1</v>
      </c>
      <c r="AB273" t="b">
        <f t="shared" si="149"/>
        <v>1</v>
      </c>
      <c r="AD273" t="str">
        <f t="shared" si="150"/>
        <v>513-556-3237</v>
      </c>
      <c r="AE273" t="b">
        <f t="shared" si="141"/>
        <v>1</v>
      </c>
      <c r="AG273" t="str">
        <f t="shared" si="151"/>
        <v>http://www.uc.edu/ucomm/resources/publications.html</v>
      </c>
      <c r="AH273" t="b">
        <f t="shared" si="142"/>
        <v>1</v>
      </c>
      <c r="AJ273" t="str">
        <f t="shared" si="152"/>
        <v>Angela.Klocke@UC.edu</v>
      </c>
      <c r="AK273" t="b">
        <f t="shared" si="143"/>
        <v>1</v>
      </c>
      <c r="AM273" s="4" t="str">
        <f t="shared" si="163"/>
        <v>"name":"University Publications (University Communications)"</v>
      </c>
      <c r="AN273" s="5" t="str">
        <f t="shared" si="153"/>
        <v>,"phone":"513-556-3001"</v>
      </c>
      <c r="AO273" s="5" t="str">
        <f t="shared" si="154"/>
        <v>,"location":{</v>
      </c>
      <c r="AP273" s="5" t="str">
        <f t="shared" si="155"/>
        <v>"ML":"141"</v>
      </c>
      <c r="AQ273" s="5" t="str">
        <f t="shared" si="144"/>
        <v>,"RM":"3300"</v>
      </c>
      <c r="AR273" s="5" t="str">
        <f t="shared" si="156"/>
        <v>,"building":"EDWARDS2"</v>
      </c>
      <c r="AS273" s="5" t="str">
        <f t="shared" si="165"/>
        <v>}</v>
      </c>
      <c r="AT273" s="5" t="str">
        <f t="shared" si="157"/>
        <v>,"fax":"513-556-3237"</v>
      </c>
      <c r="AU273" s="5" t="str">
        <f t="shared" si="158"/>
        <v>,"website":"http://www.uc.edu/ucomm/resources/publications.html"</v>
      </c>
      <c r="AV273" s="10" t="str">
        <f t="shared" si="159"/>
        <v>,"email":"Angela.Klocke@UC.edu"</v>
      </c>
      <c r="AW273" s="6" t="str">
        <f t="shared" si="160"/>
        <v>{"name":"University Publications (University Communications)","phone":"513-556-3001","location":{"ML":"141","RM":"3300","building":"EDWARDS2"},"fax":"513-556-3237","website":"http://www.uc.edu/ucomm/resources/publications.html","email":"Angela.Klocke@UC.edu"}</v>
      </c>
      <c r="AX273" t="str">
        <f t="shared" si="161"/>
        <v>db.directory.insert({"name":"University Publications (University Communications)","phone":"513-556-3001","location":{"ML":"141","RM":"3300","building":"EDWARDS2"},"fax":"513-556-3237","website":"http://www.uc.edu/ucomm/resources/publications.html","email":"Angela.Klocke@UC.edu"})</v>
      </c>
      <c r="AY273">
        <f t="shared" si="164"/>
        <v>270</v>
      </c>
      <c r="AZ273" t="str">
        <f t="shared" si="162"/>
        <v>270 - University Publications (University Communications)</v>
      </c>
      <c r="BA273" t="str">
        <f t="shared" si="145"/>
        <v>{"name":"University Publications (University Communications)","phone":"513-556-3001","location":{"ML":"141","RM":"3300","building":"EDWARDS2"},"fax":"513-556-3237","website":"http://www.uc.edu/ucomm/resources/publications.html","email":"Angela.Klocke@UC.edu"},</v>
      </c>
    </row>
    <row r="274" spans="1:53" x14ac:dyDescent="0.25">
      <c r="A274" t="s">
        <v>1181</v>
      </c>
      <c r="B274" t="s">
        <v>1182</v>
      </c>
      <c r="C274" t="s">
        <v>1183</v>
      </c>
      <c r="D274">
        <v>46</v>
      </c>
      <c r="E274" t="s">
        <v>99</v>
      </c>
      <c r="F274" t="s">
        <v>68</v>
      </c>
      <c r="G274" t="s">
        <v>1184</v>
      </c>
      <c r="H274" t="s">
        <v>134</v>
      </c>
      <c r="I274" t="s">
        <v>1185</v>
      </c>
      <c r="K274" t="s">
        <v>5264</v>
      </c>
      <c r="M274">
        <f t="shared" si="132"/>
        <v>0</v>
      </c>
      <c r="N274" t="str">
        <f t="shared" si="137"/>
        <v xml:space="preserve"> Campus View - Cafe</v>
      </c>
      <c r="P274" t="s">
        <v>5264</v>
      </c>
      <c r="Q274" t="str">
        <f t="shared" si="138"/>
        <v>513-558-4642</v>
      </c>
      <c r="S274" s="3">
        <f t="shared" si="136"/>
        <v>46</v>
      </c>
      <c r="T274" t="b">
        <f t="shared" si="146"/>
        <v>1</v>
      </c>
      <c r="V274" s="3" t="str">
        <f t="shared" si="147"/>
        <v>4thFl</v>
      </c>
      <c r="W274" t="b">
        <f t="shared" si="139"/>
        <v>1</v>
      </c>
      <c r="Y274" t="str">
        <f t="shared" si="148"/>
        <v>UNIVHALL</v>
      </c>
      <c r="Z274" t="b">
        <f t="shared" si="140"/>
        <v>1</v>
      </c>
      <c r="AB274" t="b">
        <f t="shared" si="149"/>
        <v>1</v>
      </c>
      <c r="AD274" t="str">
        <f t="shared" si="150"/>
        <v>513-556-2606</v>
      </c>
      <c r="AE274" t="b">
        <f t="shared" si="141"/>
        <v>1</v>
      </c>
      <c r="AG274" t="str">
        <f t="shared" si="151"/>
        <v>http://www.uc.edu/food/</v>
      </c>
      <c r="AH274" t="b">
        <f t="shared" si="142"/>
        <v>1</v>
      </c>
      <c r="AJ274" t="str">
        <f t="shared" si="152"/>
        <v>ucfood@uc.edu</v>
      </c>
      <c r="AK274" t="b">
        <f t="shared" si="143"/>
        <v>1</v>
      </c>
      <c r="AM274" s="4" t="str">
        <f t="shared" si="163"/>
        <v>"name":"Campus View - Cafe"</v>
      </c>
      <c r="AN274" s="5" t="str">
        <f t="shared" si="153"/>
        <v>,"phone":"513-558-4642"</v>
      </c>
      <c r="AO274" s="5" t="str">
        <f t="shared" si="154"/>
        <v>,"location":{</v>
      </c>
      <c r="AP274" s="5" t="str">
        <f t="shared" si="155"/>
        <v>"ML":"46"</v>
      </c>
      <c r="AQ274" s="5" t="str">
        <f t="shared" si="144"/>
        <v>,"RM":"4thFl"</v>
      </c>
      <c r="AR274" s="5" t="str">
        <f t="shared" si="156"/>
        <v>,"building":"UNIVHALL"</v>
      </c>
      <c r="AS274" s="5" t="str">
        <f t="shared" si="165"/>
        <v>}</v>
      </c>
      <c r="AT274" s="5" t="str">
        <f t="shared" si="157"/>
        <v>,"fax":"513-556-2606"</v>
      </c>
      <c r="AU274" s="5" t="str">
        <f t="shared" si="158"/>
        <v>,"website":"http://www.uc.edu/food/"</v>
      </c>
      <c r="AV274" s="10" t="str">
        <f t="shared" si="159"/>
        <v>,"email":"ucfood@uc.edu"</v>
      </c>
      <c r="AW274" s="6" t="str">
        <f t="shared" si="160"/>
        <v>{"name":"Campus View - Cafe","phone":"513-558-4642","location":{"ML":"46","RM":"4thFl","building":"UNIVHALL"},"fax":"513-556-2606","website":"http://www.uc.edu/food/","email":"ucfood@uc.edu"}</v>
      </c>
      <c r="AX274" t="str">
        <f t="shared" si="161"/>
        <v>db.directory.insert({"name":"Campus View - Cafe","phone":"513-558-4642","location":{"ML":"46","RM":"4thFl","building":"UNIVHALL"},"fax":"513-556-2606","website":"http://www.uc.edu/food/","email":"ucfood@uc.edu"})</v>
      </c>
      <c r="AY274">
        <f t="shared" si="164"/>
        <v>271</v>
      </c>
      <c r="AZ274" t="str">
        <f t="shared" si="162"/>
        <v>271 -  Campus View - Cafe</v>
      </c>
      <c r="BA274" t="str">
        <f t="shared" si="145"/>
        <v>{"name":"Campus View - Cafe","phone":"513-558-4642","location":{"ML":"46","RM":"4thFl","building":"UNIVHALL"},"fax":"513-556-2606","website":"http://www.uc.edu/food/","email":"ucfood@uc.edu"},</v>
      </c>
    </row>
    <row r="275" spans="1:53" x14ac:dyDescent="0.25">
      <c r="A275" t="s">
        <v>1186</v>
      </c>
      <c r="B275" t="s">
        <v>1187</v>
      </c>
      <c r="C275" t="s">
        <v>1188</v>
      </c>
      <c r="D275">
        <v>110</v>
      </c>
      <c r="F275" t="s">
        <v>1189</v>
      </c>
      <c r="G275" t="s">
        <v>1184</v>
      </c>
      <c r="H275" t="s">
        <v>1190</v>
      </c>
      <c r="I275" t="s">
        <v>1185</v>
      </c>
      <c r="K275" t="s">
        <v>5264</v>
      </c>
      <c r="M275">
        <f t="shared" si="132"/>
        <v>0</v>
      </c>
      <c r="N275" t="str">
        <f t="shared" si="137"/>
        <v>Stadium View Cafe</v>
      </c>
      <c r="P275" t="s">
        <v>5264</v>
      </c>
      <c r="Q275" t="str">
        <f t="shared" si="138"/>
        <v>513-556-4112</v>
      </c>
      <c r="S275" s="3">
        <f t="shared" si="136"/>
        <v>110</v>
      </c>
      <c r="T275" t="b">
        <f t="shared" si="146"/>
        <v>1</v>
      </c>
      <c r="V275" s="3">
        <f t="shared" si="147"/>
        <v>0</v>
      </c>
      <c r="W275" t="b">
        <f t="shared" si="139"/>
        <v>0</v>
      </c>
      <c r="Y275" t="str">
        <f t="shared" si="148"/>
        <v>RECCENTR</v>
      </c>
      <c r="Z275" t="b">
        <f t="shared" si="140"/>
        <v>1</v>
      </c>
      <c r="AB275" t="b">
        <f t="shared" si="149"/>
        <v>1</v>
      </c>
      <c r="AD275" t="str">
        <f t="shared" si="150"/>
        <v>513-556-2606</v>
      </c>
      <c r="AE275" t="b">
        <f t="shared" si="141"/>
        <v>1</v>
      </c>
      <c r="AG275" t="str">
        <f t="shared" si="151"/>
        <v>http://www.uc.edu/food/dining_centers.html</v>
      </c>
      <c r="AH275" t="b">
        <f t="shared" si="142"/>
        <v>1</v>
      </c>
      <c r="AJ275" t="str">
        <f t="shared" si="152"/>
        <v>ucfood@uc.edu</v>
      </c>
      <c r="AK275" t="b">
        <f t="shared" si="143"/>
        <v>1</v>
      </c>
      <c r="AM275" s="4" t="str">
        <f t="shared" si="163"/>
        <v>"name":"Stadium View Cafe"</v>
      </c>
      <c r="AN275" s="5" t="str">
        <f t="shared" si="153"/>
        <v>,"phone":"513-556-4112"</v>
      </c>
      <c r="AO275" s="5" t="str">
        <f t="shared" si="154"/>
        <v>,"location":{</v>
      </c>
      <c r="AP275" s="5" t="str">
        <f t="shared" si="155"/>
        <v>"ML":"110"</v>
      </c>
      <c r="AQ275" s="5" t="str">
        <f t="shared" si="144"/>
        <v/>
      </c>
      <c r="AR275" s="5" t="str">
        <f t="shared" si="156"/>
        <v>,"building":"RECCENTR"</v>
      </c>
      <c r="AS275" s="5" t="str">
        <f t="shared" si="165"/>
        <v>}</v>
      </c>
      <c r="AT275" s="5" t="str">
        <f t="shared" si="157"/>
        <v>,"fax":"513-556-2606"</v>
      </c>
      <c r="AU275" s="5" t="str">
        <f t="shared" si="158"/>
        <v>,"website":"http://www.uc.edu/food/dining_centers.html"</v>
      </c>
      <c r="AV275" s="10" t="str">
        <f t="shared" si="159"/>
        <v>,"email":"ucfood@uc.edu"</v>
      </c>
      <c r="AW275" s="6" t="str">
        <f t="shared" si="160"/>
        <v>{"name":"Stadium View Cafe","phone":"513-556-4112","location":{"ML":"110","building":"RECCENTR"},"fax":"513-556-2606","website":"http://www.uc.edu/food/dining_centers.html","email":"ucfood@uc.edu"}</v>
      </c>
      <c r="AX275" t="str">
        <f t="shared" si="161"/>
        <v>db.directory.insert({"name":"Stadium View Cafe","phone":"513-556-4112","location":{"ML":"110","building":"RECCENTR"},"fax":"513-556-2606","website":"http://www.uc.edu/food/dining_centers.html","email":"ucfood@uc.edu"})</v>
      </c>
      <c r="AY275">
        <f t="shared" si="164"/>
        <v>272</v>
      </c>
      <c r="AZ275" t="str">
        <f t="shared" si="162"/>
        <v>272 - Stadium View Cafe</v>
      </c>
      <c r="BA275" t="str">
        <f t="shared" si="145"/>
        <v>{"name":"Stadium View Cafe","phone":"513-556-4112","location":{"ML":"110","building":"RECCENTR"},"fax":"513-556-2606","website":"http://www.uc.edu/food/dining_centers.html","email":"ucfood@uc.edu"},</v>
      </c>
    </row>
    <row r="276" spans="1:53" x14ac:dyDescent="0.25">
      <c r="A276" t="s">
        <v>1191</v>
      </c>
      <c r="B276" t="s">
        <v>1192</v>
      </c>
      <c r="C276" t="s">
        <v>1193</v>
      </c>
      <c r="D276">
        <v>110</v>
      </c>
      <c r="E276">
        <v>265</v>
      </c>
      <c r="F276" t="s">
        <v>132</v>
      </c>
      <c r="G276" t="s">
        <v>1184</v>
      </c>
      <c r="H276" t="s">
        <v>134</v>
      </c>
      <c r="I276" t="s">
        <v>1185</v>
      </c>
      <c r="K276" t="s">
        <v>5264</v>
      </c>
      <c r="M276">
        <f t="shared" si="132"/>
        <v>0</v>
      </c>
      <c r="N276" t="str">
        <f t="shared" si="137"/>
        <v>University Dining Svcs</v>
      </c>
      <c r="P276" t="s">
        <v>5264</v>
      </c>
      <c r="Q276" t="str">
        <f t="shared" si="138"/>
        <v>513-556-4108</v>
      </c>
      <c r="S276" s="3">
        <f t="shared" si="136"/>
        <v>110</v>
      </c>
      <c r="T276" t="b">
        <f t="shared" si="146"/>
        <v>1</v>
      </c>
      <c r="V276" s="3">
        <f t="shared" si="147"/>
        <v>265</v>
      </c>
      <c r="W276" t="b">
        <f t="shared" si="139"/>
        <v>1</v>
      </c>
      <c r="Y276" t="str">
        <f t="shared" si="148"/>
        <v>TUC</v>
      </c>
      <c r="Z276" t="b">
        <f t="shared" si="140"/>
        <v>1</v>
      </c>
      <c r="AB276" t="b">
        <f t="shared" si="149"/>
        <v>1</v>
      </c>
      <c r="AD276" t="str">
        <f t="shared" si="150"/>
        <v>513-556-2606</v>
      </c>
      <c r="AE276" t="b">
        <f t="shared" si="141"/>
        <v>1</v>
      </c>
      <c r="AG276" t="str">
        <f t="shared" si="151"/>
        <v>http://www.uc.edu/food/</v>
      </c>
      <c r="AH276" t="b">
        <f t="shared" si="142"/>
        <v>1</v>
      </c>
      <c r="AJ276" t="str">
        <f t="shared" si="152"/>
        <v>ucfood@uc.edu</v>
      </c>
      <c r="AK276" t="b">
        <f t="shared" si="143"/>
        <v>1</v>
      </c>
      <c r="AM276" s="4" t="str">
        <f t="shared" si="163"/>
        <v>"name":"University Dining Svcs"</v>
      </c>
      <c r="AN276" s="5" t="str">
        <f t="shared" si="153"/>
        <v>,"phone":"513-556-4108"</v>
      </c>
      <c r="AO276" s="5" t="str">
        <f t="shared" si="154"/>
        <v>,"location":{</v>
      </c>
      <c r="AP276" s="5" t="str">
        <f t="shared" si="155"/>
        <v>"ML":"110"</v>
      </c>
      <c r="AQ276" s="5" t="str">
        <f t="shared" si="144"/>
        <v>,"RM":"265"</v>
      </c>
      <c r="AR276" s="5" t="str">
        <f t="shared" si="156"/>
        <v>,"building":"TUC"</v>
      </c>
      <c r="AS276" s="5" t="str">
        <f t="shared" si="165"/>
        <v>}</v>
      </c>
      <c r="AT276" s="5" t="str">
        <f t="shared" si="157"/>
        <v>,"fax":"513-556-2606"</v>
      </c>
      <c r="AU276" s="5" t="str">
        <f t="shared" si="158"/>
        <v>,"website":"http://www.uc.edu/food/"</v>
      </c>
      <c r="AV276" s="10" t="str">
        <f t="shared" si="159"/>
        <v>,"email":"ucfood@uc.edu"</v>
      </c>
      <c r="AW276" s="6" t="str">
        <f t="shared" si="160"/>
        <v>{"name":"University Dining Svcs","phone":"513-556-4108","location":{"ML":"110","RM":"265","building":"TUC"},"fax":"513-556-2606","website":"http://www.uc.edu/food/","email":"ucfood@uc.edu"}</v>
      </c>
      <c r="AX276" t="str">
        <f t="shared" si="161"/>
        <v>db.directory.insert({"name":"University Dining Svcs","phone":"513-556-4108","location":{"ML":"110","RM":"265","building":"TUC"},"fax":"513-556-2606","website":"http://www.uc.edu/food/","email":"ucfood@uc.edu"})</v>
      </c>
      <c r="AY276">
        <f t="shared" si="164"/>
        <v>273</v>
      </c>
      <c r="AZ276" t="str">
        <f t="shared" si="162"/>
        <v>273 - University Dining Svcs</v>
      </c>
      <c r="BA276" t="str">
        <f t="shared" si="145"/>
        <v>{"name":"University Dining Svcs","phone":"513-556-4108","location":{"ML":"110","RM":"265","building":"TUC"},"fax":"513-556-2606","website":"http://www.uc.edu/food/","email":"ucfood@uc.edu"},</v>
      </c>
    </row>
    <row r="277" spans="1:53" x14ac:dyDescent="0.25">
      <c r="A277" t="s">
        <v>1194</v>
      </c>
      <c r="B277" t="s">
        <v>1195</v>
      </c>
      <c r="C277" t="s">
        <v>1196</v>
      </c>
      <c r="D277">
        <v>110</v>
      </c>
      <c r="F277" t="s">
        <v>1197</v>
      </c>
      <c r="G277" t="s">
        <v>1184</v>
      </c>
      <c r="H277" t="s">
        <v>1190</v>
      </c>
      <c r="I277" t="s">
        <v>1185</v>
      </c>
      <c r="K277" t="s">
        <v>5264</v>
      </c>
      <c r="M277">
        <f t="shared" si="132"/>
        <v>0</v>
      </c>
      <c r="N277" t="str">
        <f t="shared" si="137"/>
        <v xml:space="preserve"> MarketPointe at Siddall - University Dining Svcs</v>
      </c>
      <c r="P277" t="s">
        <v>5264</v>
      </c>
      <c r="Q277" t="str">
        <f t="shared" si="138"/>
        <v>513-556-2115</v>
      </c>
      <c r="S277" s="3">
        <f t="shared" si="136"/>
        <v>110</v>
      </c>
      <c r="T277" t="b">
        <f t="shared" si="146"/>
        <v>1</v>
      </c>
      <c r="V277" s="3">
        <f t="shared" si="147"/>
        <v>0</v>
      </c>
      <c r="W277" t="b">
        <f t="shared" si="139"/>
        <v>0</v>
      </c>
      <c r="Y277" t="str">
        <f t="shared" si="148"/>
        <v>SIDDALL</v>
      </c>
      <c r="Z277" t="b">
        <f t="shared" si="140"/>
        <v>1</v>
      </c>
      <c r="AB277" t="b">
        <f t="shared" si="149"/>
        <v>1</v>
      </c>
      <c r="AD277" t="str">
        <f t="shared" si="150"/>
        <v>513-556-2606</v>
      </c>
      <c r="AE277" t="b">
        <f t="shared" si="141"/>
        <v>1</v>
      </c>
      <c r="AG277" t="str">
        <f t="shared" si="151"/>
        <v>http://www.uc.edu/food/dining_centers.html</v>
      </c>
      <c r="AH277" t="b">
        <f t="shared" si="142"/>
        <v>1</v>
      </c>
      <c r="AJ277" t="str">
        <f t="shared" si="152"/>
        <v>ucfood@uc.edu</v>
      </c>
      <c r="AK277" t="b">
        <f t="shared" si="143"/>
        <v>1</v>
      </c>
      <c r="AM277" s="4" t="str">
        <f t="shared" si="163"/>
        <v>"name":"MarketPointe at Siddall - University Dining Svcs"</v>
      </c>
      <c r="AN277" s="5" t="str">
        <f t="shared" si="153"/>
        <v>,"phone":"513-556-2115"</v>
      </c>
      <c r="AO277" s="5" t="str">
        <f t="shared" si="154"/>
        <v>,"location":{</v>
      </c>
      <c r="AP277" s="5" t="str">
        <f t="shared" si="155"/>
        <v>"ML":"110"</v>
      </c>
      <c r="AQ277" s="5" t="str">
        <f t="shared" si="144"/>
        <v/>
      </c>
      <c r="AR277" s="5" t="str">
        <f t="shared" si="156"/>
        <v>,"building":"SIDDALL"</v>
      </c>
      <c r="AS277" s="5" t="str">
        <f t="shared" si="165"/>
        <v>}</v>
      </c>
      <c r="AT277" s="5" t="str">
        <f t="shared" si="157"/>
        <v>,"fax":"513-556-2606"</v>
      </c>
      <c r="AU277" s="5" t="str">
        <f t="shared" si="158"/>
        <v>,"website":"http://www.uc.edu/food/dining_centers.html"</v>
      </c>
      <c r="AV277" s="10" t="str">
        <f t="shared" si="159"/>
        <v>,"email":"ucfood@uc.edu"</v>
      </c>
      <c r="AW277" s="6" t="str">
        <f t="shared" si="160"/>
        <v>{"name":"MarketPointe at Siddall - University Dining Svcs","phone":"513-556-2115","location":{"ML":"110","building":"SIDDALL"},"fax":"513-556-2606","website":"http://www.uc.edu/food/dining_centers.html","email":"ucfood@uc.edu"}</v>
      </c>
      <c r="AX277" t="str">
        <f t="shared" si="161"/>
        <v>db.directory.insert({"name":"MarketPointe at Siddall - University Dining Svcs","phone":"513-556-2115","location":{"ML":"110","building":"SIDDALL"},"fax":"513-556-2606","website":"http://www.uc.edu/food/dining_centers.html","email":"ucfood@uc.edu"})</v>
      </c>
      <c r="AY277">
        <f t="shared" si="164"/>
        <v>274</v>
      </c>
      <c r="AZ277" t="str">
        <f t="shared" si="162"/>
        <v>274 -  MarketPointe at Siddall - University Dining Svcs</v>
      </c>
      <c r="BA277" t="str">
        <f t="shared" si="145"/>
        <v>{"name":"MarketPointe at Siddall - University Dining Svcs","phone":"513-556-2115","location":{"ML":"110","building":"SIDDALL"},"fax":"513-556-2606","website":"http://www.uc.edu/food/dining_centers.html","email":"ucfood@uc.edu"},</v>
      </c>
    </row>
    <row r="278" spans="1:53" x14ac:dyDescent="0.25">
      <c r="A278" t="s">
        <v>1198</v>
      </c>
      <c r="B278" t="s">
        <v>1199</v>
      </c>
      <c r="C278" t="s">
        <v>1200</v>
      </c>
      <c r="D278">
        <v>7</v>
      </c>
      <c r="E278">
        <v>705</v>
      </c>
      <c r="F278" t="s">
        <v>570</v>
      </c>
      <c r="G278" t="s">
        <v>1028</v>
      </c>
      <c r="H278" t="s">
        <v>1201</v>
      </c>
      <c r="I278" t="s">
        <v>1202</v>
      </c>
      <c r="K278" t="s">
        <v>5264</v>
      </c>
      <c r="M278">
        <f t="shared" si="132"/>
        <v>0</v>
      </c>
      <c r="N278" t="str">
        <f t="shared" si="137"/>
        <v>University Honors Program</v>
      </c>
      <c r="P278" t="s">
        <v>5264</v>
      </c>
      <c r="Q278" t="str">
        <f t="shared" si="138"/>
        <v>513-556-6254</v>
      </c>
      <c r="S278" s="3">
        <f t="shared" si="136"/>
        <v>7</v>
      </c>
      <c r="T278" t="b">
        <f t="shared" si="146"/>
        <v>1</v>
      </c>
      <c r="V278" s="3">
        <f t="shared" si="147"/>
        <v>705</v>
      </c>
      <c r="W278" t="b">
        <f t="shared" si="139"/>
        <v>1</v>
      </c>
      <c r="Y278" t="str">
        <f t="shared" si="148"/>
        <v>SWIFT</v>
      </c>
      <c r="Z278" t="b">
        <f t="shared" si="140"/>
        <v>1</v>
      </c>
      <c r="AB278" t="b">
        <f t="shared" si="149"/>
        <v>1</v>
      </c>
      <c r="AD278" t="str">
        <f t="shared" si="150"/>
        <v>513-556-2890</v>
      </c>
      <c r="AE278" t="b">
        <f t="shared" si="141"/>
        <v>1</v>
      </c>
      <c r="AG278" t="str">
        <f t="shared" si="151"/>
        <v>http://www.uc.edu/honors/</v>
      </c>
      <c r="AH278" t="b">
        <f t="shared" si="142"/>
        <v>1</v>
      </c>
      <c r="AJ278" t="str">
        <f t="shared" si="152"/>
        <v>honors@uc.edu</v>
      </c>
      <c r="AK278" t="b">
        <f t="shared" si="143"/>
        <v>1</v>
      </c>
      <c r="AM278" s="4" t="str">
        <f t="shared" si="163"/>
        <v>"name":"University Honors Program"</v>
      </c>
      <c r="AN278" s="5" t="str">
        <f t="shared" si="153"/>
        <v>,"phone":"513-556-6254"</v>
      </c>
      <c r="AO278" s="5" t="str">
        <f t="shared" si="154"/>
        <v>,"location":{</v>
      </c>
      <c r="AP278" s="5" t="str">
        <f t="shared" si="155"/>
        <v>"ML":"7"</v>
      </c>
      <c r="AQ278" s="5" t="str">
        <f t="shared" si="144"/>
        <v>,"RM":"705"</v>
      </c>
      <c r="AR278" s="5" t="str">
        <f t="shared" si="156"/>
        <v>,"building":"SWIFT"</v>
      </c>
      <c r="AS278" s="5" t="str">
        <f t="shared" si="165"/>
        <v>}</v>
      </c>
      <c r="AT278" s="5" t="str">
        <f t="shared" si="157"/>
        <v>,"fax":"513-556-2890"</v>
      </c>
      <c r="AU278" s="5" t="str">
        <f t="shared" si="158"/>
        <v>,"website":"http://www.uc.edu/honors/"</v>
      </c>
      <c r="AV278" s="10" t="str">
        <f t="shared" si="159"/>
        <v>,"email":"honors@uc.edu"</v>
      </c>
      <c r="AW278" s="6" t="str">
        <f t="shared" si="160"/>
        <v>{"name":"University Honors Program","phone":"513-556-6254","location":{"ML":"7","RM":"705","building":"SWIFT"},"fax":"513-556-2890","website":"http://www.uc.edu/honors/","email":"honors@uc.edu"}</v>
      </c>
      <c r="AX278" t="str">
        <f t="shared" si="161"/>
        <v>db.directory.insert({"name":"University Honors Program","phone":"513-556-6254","location":{"ML":"7","RM":"705","building":"SWIFT"},"fax":"513-556-2890","website":"http://www.uc.edu/honors/","email":"honors@uc.edu"})</v>
      </c>
      <c r="AY278">
        <f t="shared" si="164"/>
        <v>275</v>
      </c>
      <c r="AZ278" t="str">
        <f t="shared" si="162"/>
        <v>275 - University Honors Program</v>
      </c>
      <c r="BA278" t="str">
        <f t="shared" si="145"/>
        <v>{"name":"University Honors Program","phone":"513-556-6254","location":{"ML":"7","RM":"705","building":"SWIFT"},"fax":"513-556-2890","website":"http://www.uc.edu/honors/","email":"honors@uc.edu"},</v>
      </c>
    </row>
    <row r="279" spans="1:53" x14ac:dyDescent="0.25">
      <c r="A279" t="s">
        <v>1203</v>
      </c>
      <c r="B279" t="s">
        <v>1204</v>
      </c>
      <c r="C279" t="s">
        <v>1205</v>
      </c>
      <c r="D279">
        <v>193</v>
      </c>
      <c r="E279" t="s">
        <v>1206</v>
      </c>
      <c r="F279" t="s">
        <v>110</v>
      </c>
      <c r="G279" t="s">
        <v>1207</v>
      </c>
      <c r="H279" t="s">
        <v>1208</v>
      </c>
      <c r="I279" t="s">
        <v>1209</v>
      </c>
      <c r="K279" t="s">
        <v>5264</v>
      </c>
      <c r="M279">
        <f t="shared" si="132"/>
        <v>0</v>
      </c>
      <c r="N279" t="str">
        <f t="shared" si="137"/>
        <v>University Judicial Affairs (Student Conduct)</v>
      </c>
      <c r="P279" t="s">
        <v>5264</v>
      </c>
      <c r="Q279" t="str">
        <f t="shared" si="138"/>
        <v>513-556-6814</v>
      </c>
      <c r="S279" s="3">
        <f t="shared" si="136"/>
        <v>193</v>
      </c>
      <c r="T279" t="b">
        <f t="shared" si="146"/>
        <v>1</v>
      </c>
      <c r="V279" s="3" t="str">
        <f t="shared" si="147"/>
        <v>745-D</v>
      </c>
      <c r="W279" t="b">
        <f t="shared" si="139"/>
        <v>1</v>
      </c>
      <c r="Y279" t="str">
        <f t="shared" si="148"/>
        <v>STEGER</v>
      </c>
      <c r="Z279" t="b">
        <f t="shared" si="140"/>
        <v>1</v>
      </c>
      <c r="AB279" t="b">
        <f t="shared" si="149"/>
        <v>1</v>
      </c>
      <c r="AD279" t="str">
        <f t="shared" si="150"/>
        <v>513-556-1458</v>
      </c>
      <c r="AE279" t="b">
        <f t="shared" si="141"/>
        <v>1</v>
      </c>
      <c r="AG279" t="str">
        <f t="shared" si="151"/>
        <v>http://www.uc.edu/conduct/</v>
      </c>
      <c r="AH279" t="b">
        <f t="shared" si="142"/>
        <v>1</v>
      </c>
      <c r="AJ279" t="str">
        <f t="shared" si="152"/>
        <v>Judsaffs@uc.edu</v>
      </c>
      <c r="AK279" t="b">
        <f t="shared" si="143"/>
        <v>1</v>
      </c>
      <c r="AM279" s="4" t="str">
        <f t="shared" si="163"/>
        <v>"name":"University Judicial Affairs (Student Conduct)"</v>
      </c>
      <c r="AN279" s="5" t="str">
        <f t="shared" si="153"/>
        <v>,"phone":"513-556-6814"</v>
      </c>
      <c r="AO279" s="5" t="str">
        <f t="shared" si="154"/>
        <v>,"location":{</v>
      </c>
      <c r="AP279" s="5" t="str">
        <f t="shared" si="155"/>
        <v>"ML":"193"</v>
      </c>
      <c r="AQ279" s="5" t="str">
        <f t="shared" si="144"/>
        <v>,"RM":"745-D"</v>
      </c>
      <c r="AR279" s="5" t="str">
        <f t="shared" si="156"/>
        <v>,"building":"STEGER"</v>
      </c>
      <c r="AS279" s="5" t="str">
        <f t="shared" si="165"/>
        <v>}</v>
      </c>
      <c r="AT279" s="5" t="str">
        <f t="shared" si="157"/>
        <v>,"fax":"513-556-1458"</v>
      </c>
      <c r="AU279" s="5" t="str">
        <f t="shared" si="158"/>
        <v>,"website":"http://www.uc.edu/conduct/"</v>
      </c>
      <c r="AV279" s="10" t="str">
        <f t="shared" si="159"/>
        <v>,"email":"Judsaffs@uc.edu"</v>
      </c>
      <c r="AW279" s="6" t="str">
        <f t="shared" si="160"/>
        <v>{"name":"University Judicial Affairs (Student Conduct)","phone":"513-556-6814","location":{"ML":"193","RM":"745-D","building":"STEGER"},"fax":"513-556-1458","website":"http://www.uc.edu/conduct/","email":"Judsaffs@uc.edu"}</v>
      </c>
      <c r="AX279" t="str">
        <f t="shared" si="161"/>
        <v>db.directory.insert({"name":"University Judicial Affairs (Student Conduct)","phone":"513-556-6814","location":{"ML":"193","RM":"745-D","building":"STEGER"},"fax":"513-556-1458","website":"http://www.uc.edu/conduct/","email":"Judsaffs@uc.edu"})</v>
      </c>
      <c r="AY279">
        <f t="shared" si="164"/>
        <v>276</v>
      </c>
      <c r="AZ279" t="str">
        <f t="shared" si="162"/>
        <v>276 - University Judicial Affairs (Student Conduct)</v>
      </c>
      <c r="BA279" t="str">
        <f t="shared" si="145"/>
        <v>{"name":"University Judicial Affairs (Student Conduct)","phone":"513-556-6814","location":{"ML":"193","RM":"745-D","building":"STEGER"},"fax":"513-556-1458","website":"http://www.uc.edu/conduct/","email":"Judsaffs@uc.edu"},</v>
      </c>
    </row>
    <row r="280" spans="1:53" x14ac:dyDescent="0.25">
      <c r="A280" t="s">
        <v>1210</v>
      </c>
      <c r="B280" t="s">
        <v>1211</v>
      </c>
      <c r="C280" t="s">
        <v>359</v>
      </c>
      <c r="H280" t="s">
        <v>1212</v>
      </c>
      <c r="K280" t="s">
        <v>5264</v>
      </c>
      <c r="M280">
        <f t="shared" si="132"/>
        <v>0</v>
      </c>
      <c r="N280" t="str">
        <f t="shared" si="137"/>
        <v>University of Cincinnati (Main Number)</v>
      </c>
      <c r="P280" t="s">
        <v>5264</v>
      </c>
      <c r="Q280" t="str">
        <f t="shared" si="138"/>
        <v>513-556-6000</v>
      </c>
      <c r="S280" s="3">
        <f t="shared" si="136"/>
        <v>0</v>
      </c>
      <c r="T280" t="b">
        <f t="shared" si="146"/>
        <v>0</v>
      </c>
      <c r="V280" s="3">
        <f t="shared" si="147"/>
        <v>0</v>
      </c>
      <c r="W280" t="b">
        <f t="shared" si="139"/>
        <v>0</v>
      </c>
      <c r="Y280">
        <f t="shared" si="148"/>
        <v>0</v>
      </c>
      <c r="Z280" t="b">
        <f t="shared" si="140"/>
        <v>0</v>
      </c>
      <c r="AB280" t="b">
        <f t="shared" si="149"/>
        <v>0</v>
      </c>
      <c r="AD280">
        <f t="shared" si="150"/>
        <v>0</v>
      </c>
      <c r="AE280" t="b">
        <f t="shared" si="141"/>
        <v>0</v>
      </c>
      <c r="AG280" t="str">
        <f t="shared" si="151"/>
        <v>http://www.uc.edu/</v>
      </c>
      <c r="AH280" t="b">
        <f t="shared" si="142"/>
        <v>1</v>
      </c>
      <c r="AJ280">
        <f t="shared" si="152"/>
        <v>0</v>
      </c>
      <c r="AK280" t="b">
        <f t="shared" si="143"/>
        <v>0</v>
      </c>
      <c r="AM280" s="4" t="str">
        <f t="shared" si="163"/>
        <v>"name":"University of Cincinnati (Main Number)"</v>
      </c>
      <c r="AN280" s="5" t="str">
        <f t="shared" si="153"/>
        <v>,"phone":"513-556-6000"</v>
      </c>
      <c r="AO280" s="5" t="str">
        <f t="shared" si="154"/>
        <v/>
      </c>
      <c r="AP280" s="5" t="str">
        <f t="shared" si="155"/>
        <v/>
      </c>
      <c r="AQ280" s="5" t="str">
        <f t="shared" si="144"/>
        <v>"RM":"0"</v>
      </c>
      <c r="AR280" s="5" t="str">
        <f t="shared" si="156"/>
        <v/>
      </c>
      <c r="AS280" s="5" t="str">
        <f t="shared" si="165"/>
        <v/>
      </c>
      <c r="AT280" s="5" t="str">
        <f t="shared" si="157"/>
        <v/>
      </c>
      <c r="AU280" s="5" t="str">
        <f t="shared" si="158"/>
        <v>,"website":"http://www.uc.edu/"</v>
      </c>
      <c r="AV280" s="10" t="str">
        <f t="shared" si="159"/>
        <v/>
      </c>
      <c r="AW280" s="6" t="str">
        <f t="shared" si="160"/>
        <v>{"name":"University of Cincinnati (Main Number)","phone":"513-556-6000""RM":"0","website":"http://www.uc.edu/"}</v>
      </c>
      <c r="AX280" t="str">
        <f t="shared" si="161"/>
        <v>db.directory.insert({"name":"University of Cincinnati (Main Number)","phone":"513-556-6000""RM":"0","website":"http://www.uc.edu/"})</v>
      </c>
      <c r="AY280">
        <f t="shared" si="164"/>
        <v>277</v>
      </c>
      <c r="AZ280" t="str">
        <f t="shared" si="162"/>
        <v>277 - University of Cincinnati (Main Number)</v>
      </c>
      <c r="BA280" t="str">
        <f t="shared" si="145"/>
        <v>{"name":"University of Cincinnati (Main Number)","phone":"513-556-6000""RM":"0","website":"http://www.uc.edu/"},</v>
      </c>
    </row>
    <row r="281" spans="1:53" x14ac:dyDescent="0.25">
      <c r="A281" t="s">
        <v>1213</v>
      </c>
      <c r="B281" t="s">
        <v>1214</v>
      </c>
      <c r="C281" t="s">
        <v>1215</v>
      </c>
      <c r="D281" t="s">
        <v>1216</v>
      </c>
      <c r="E281">
        <v>33</v>
      </c>
      <c r="F281" t="s">
        <v>99</v>
      </c>
      <c r="G281" t="s">
        <v>868</v>
      </c>
      <c r="I281" t="s">
        <v>1217</v>
      </c>
      <c r="K281" t="s">
        <v>5264</v>
      </c>
      <c r="L281" t="b">
        <v>1</v>
      </c>
      <c r="M281">
        <f t="shared" si="132"/>
        <v>1</v>
      </c>
      <c r="N281" t="str">
        <f t="shared" si="137"/>
        <v>Information Desk  Langsam Library</v>
      </c>
      <c r="O281" t="str">
        <f t="shared" si="135"/>
        <v>Information Desk  Langsam Library</v>
      </c>
      <c r="P281" t="s">
        <v>5264</v>
      </c>
      <c r="Q281" t="str">
        <f t="shared" si="138"/>
        <v>513-556-1424</v>
      </c>
      <c r="S281" s="3">
        <f t="shared" si="136"/>
        <v>33</v>
      </c>
      <c r="T281" t="b">
        <f t="shared" si="146"/>
        <v>1</v>
      </c>
      <c r="V281" s="3" t="str">
        <f t="shared" si="147"/>
        <v>4thFl</v>
      </c>
      <c r="W281" t="b">
        <f t="shared" si="139"/>
        <v>1</v>
      </c>
      <c r="Y281" t="str">
        <f t="shared" si="148"/>
        <v>LANGSAM</v>
      </c>
      <c r="Z281" t="b">
        <f t="shared" si="140"/>
        <v>1</v>
      </c>
      <c r="AB281" t="b">
        <f t="shared" si="149"/>
        <v>1</v>
      </c>
      <c r="AD281">
        <f t="shared" si="150"/>
        <v>0</v>
      </c>
      <c r="AE281" t="b">
        <f t="shared" si="141"/>
        <v>0</v>
      </c>
      <c r="AG281" t="str">
        <f t="shared" si="151"/>
        <v>http://libraries.uc.edu/</v>
      </c>
      <c r="AH281" t="b">
        <f t="shared" si="142"/>
        <v>1</v>
      </c>
      <c r="AJ281">
        <f t="shared" si="152"/>
        <v>0</v>
      </c>
      <c r="AK281" t="b">
        <f t="shared" si="143"/>
        <v>0</v>
      </c>
      <c r="AM281" s="4" t="str">
        <f t="shared" si="163"/>
        <v>"name":"Information Desk Langsam Library"</v>
      </c>
      <c r="AN281" s="5" t="str">
        <f t="shared" si="153"/>
        <v>,"phone":"513-556-1424"</v>
      </c>
      <c r="AO281" s="5" t="str">
        <f t="shared" si="154"/>
        <v>,"location":{</v>
      </c>
      <c r="AP281" s="5" t="str">
        <f t="shared" si="155"/>
        <v>"ML":"33"</v>
      </c>
      <c r="AQ281" s="5" t="str">
        <f t="shared" si="144"/>
        <v>,"RM":"4thFl"</v>
      </c>
      <c r="AR281" s="5" t="str">
        <f t="shared" si="156"/>
        <v>,"building":"LANGSAM"</v>
      </c>
      <c r="AS281" s="5" t="str">
        <f t="shared" si="165"/>
        <v>}</v>
      </c>
      <c r="AT281" s="5" t="str">
        <f t="shared" si="157"/>
        <v/>
      </c>
      <c r="AU281" s="5" t="str">
        <f t="shared" si="158"/>
        <v>,"website":"http://libraries.uc.edu/"</v>
      </c>
      <c r="AV281" s="10" t="str">
        <f t="shared" si="159"/>
        <v/>
      </c>
      <c r="AW281" s="6" t="str">
        <f t="shared" si="160"/>
        <v>{"name":"Information Desk Langsam Library","phone":"513-556-1424","location":{"ML":"33","RM":"4thFl","building":"LANGSAM"},"website":"http://libraries.uc.edu/"}</v>
      </c>
      <c r="AX281" t="str">
        <f t="shared" si="161"/>
        <v>db.directory.insert({"name":"Information Desk Langsam Library","phone":"513-556-1424","location":{"ML":"33","RM":"4thFl","building":"LANGSAM"},"website":"http://libraries.uc.edu/"})</v>
      </c>
      <c r="AY281">
        <f t="shared" si="164"/>
        <v>278</v>
      </c>
      <c r="AZ281" t="str">
        <f t="shared" si="162"/>
        <v>278 - Information Desk  Langsam Library</v>
      </c>
      <c r="BA281" t="str">
        <f t="shared" si="145"/>
        <v>{"name":"Information Desk Langsam Library","phone":"513-556-1424","location":{"ML":"33","RM":"4thFl","building":"LANGSAM"},"website":"http://libraries.uc.edu/"},</v>
      </c>
    </row>
    <row r="282" spans="1:53" x14ac:dyDescent="0.25">
      <c r="A282" t="s">
        <v>1218</v>
      </c>
      <c r="B282" t="s">
        <v>1219</v>
      </c>
      <c r="C282" t="s">
        <v>1220</v>
      </c>
      <c r="D282" t="s">
        <v>1221</v>
      </c>
      <c r="F282" t="s">
        <v>1222</v>
      </c>
      <c r="G282" t="s">
        <v>1223</v>
      </c>
      <c r="H282" t="s">
        <v>1224</v>
      </c>
      <c r="I282" t="s">
        <v>1225</v>
      </c>
      <c r="K282" t="s">
        <v>5264</v>
      </c>
      <c r="M282">
        <f t="shared" si="132"/>
        <v>0</v>
      </c>
      <c r="N282" t="str">
        <f t="shared" si="137"/>
        <v>University Park Apartments</v>
      </c>
      <c r="P282" t="s">
        <v>5264</v>
      </c>
      <c r="Q282" t="str">
        <f t="shared" si="138"/>
        <v>513-558-3000</v>
      </c>
      <c r="S282" s="3" t="str">
        <f t="shared" si="136"/>
        <v>****</v>
      </c>
      <c r="T282" t="b">
        <f t="shared" si="146"/>
        <v>1</v>
      </c>
      <c r="V282" s="3">
        <f t="shared" si="147"/>
        <v>0</v>
      </c>
      <c r="W282" t="b">
        <f t="shared" si="139"/>
        <v>0</v>
      </c>
      <c r="Y282" t="str">
        <f t="shared" si="148"/>
        <v>UNIPKAPTN</v>
      </c>
      <c r="Z282" t="b">
        <f t="shared" si="140"/>
        <v>1</v>
      </c>
      <c r="AB282" t="b">
        <f t="shared" si="149"/>
        <v>1</v>
      </c>
      <c r="AD282" t="str">
        <f t="shared" si="150"/>
        <v>513-558-3379</v>
      </c>
      <c r="AE282" t="b">
        <f t="shared" si="141"/>
        <v>1</v>
      </c>
      <c r="AG282" t="str">
        <f t="shared" si="151"/>
        <v>http://www.upacincinnati.com/</v>
      </c>
      <c r="AH282" t="b">
        <f t="shared" si="142"/>
        <v>1</v>
      </c>
      <c r="AJ282" t="str">
        <f t="shared" si="152"/>
        <v>cincinnati@edrtrust.com</v>
      </c>
      <c r="AK282" t="b">
        <f t="shared" si="143"/>
        <v>1</v>
      </c>
      <c r="AM282" s="4" t="str">
        <f t="shared" si="163"/>
        <v>"name":"University Park Apartments"</v>
      </c>
      <c r="AN282" s="5" t="str">
        <f t="shared" si="153"/>
        <v>,"phone":"513-558-3000"</v>
      </c>
      <c r="AO282" s="5" t="str">
        <f t="shared" si="154"/>
        <v>,"location":{</v>
      </c>
      <c r="AP282" s="5" t="str">
        <f t="shared" si="155"/>
        <v>"ML":"****"</v>
      </c>
      <c r="AQ282" s="5" t="str">
        <f t="shared" si="144"/>
        <v/>
      </c>
      <c r="AR282" s="5" t="str">
        <f t="shared" si="156"/>
        <v>,"building":"UNIPKAPTN"</v>
      </c>
      <c r="AS282" s="5" t="str">
        <f t="shared" si="165"/>
        <v>}</v>
      </c>
      <c r="AT282" s="5" t="str">
        <f t="shared" si="157"/>
        <v>,"fax":"513-558-3379"</v>
      </c>
      <c r="AU282" s="5" t="str">
        <f t="shared" si="158"/>
        <v>,"website":"http://www.upacincinnati.com/"</v>
      </c>
      <c r="AV282" s="10" t="str">
        <f t="shared" si="159"/>
        <v>,"email":"cincinnati@edrtrust.com"</v>
      </c>
      <c r="AW282" s="6" t="str">
        <f t="shared" si="160"/>
        <v>{"name":"University Park Apartments","phone":"513-558-3000","location":{"ML":"****","building":"UNIPKAPTN"},"fax":"513-558-3379","website":"http://www.upacincinnati.com/","email":"cincinnati@edrtrust.com"}</v>
      </c>
      <c r="AX282" t="str">
        <f t="shared" si="161"/>
        <v>db.directory.insert({"name":"University Park Apartments","phone":"513-558-3000","location":{"ML":"****","building":"UNIPKAPTN"},"fax":"513-558-3379","website":"http://www.upacincinnati.com/","email":"cincinnati@edrtrust.com"})</v>
      </c>
      <c r="AY282">
        <f t="shared" si="164"/>
        <v>279</v>
      </c>
      <c r="AZ282" t="str">
        <f t="shared" si="162"/>
        <v>279 - University Park Apartments</v>
      </c>
      <c r="BA282" t="str">
        <f t="shared" si="145"/>
        <v>{"name":"University Park Apartments","phone":"513-558-3000","location":{"ML":"****","building":"UNIPKAPTN"},"fax":"513-558-3379","website":"http://www.upacincinnati.com/","email":"cincinnati@edrtrust.com"},</v>
      </c>
    </row>
    <row r="283" spans="1:53" x14ac:dyDescent="0.25">
      <c r="A283" t="s">
        <v>1226</v>
      </c>
      <c r="B283" t="s">
        <v>1227</v>
      </c>
      <c r="C283" t="s">
        <v>248</v>
      </c>
      <c r="D283">
        <v>157</v>
      </c>
      <c r="E283">
        <v>620</v>
      </c>
      <c r="F283" t="s">
        <v>68</v>
      </c>
      <c r="G283" t="s">
        <v>249</v>
      </c>
      <c r="H283" t="s">
        <v>1228</v>
      </c>
      <c r="I283" t="s">
        <v>251</v>
      </c>
      <c r="K283" t="s">
        <v>5264</v>
      </c>
      <c r="M283">
        <f t="shared" si="132"/>
        <v>0</v>
      </c>
      <c r="N283" t="str">
        <f t="shared" si="137"/>
        <v>Uptown Consortium</v>
      </c>
      <c r="P283" t="s">
        <v>5264</v>
      </c>
      <c r="Q283" t="str">
        <f t="shared" si="138"/>
        <v>513-556-5948</v>
      </c>
      <c r="S283" s="3">
        <f t="shared" si="136"/>
        <v>157</v>
      </c>
      <c r="T283" t="b">
        <f t="shared" si="146"/>
        <v>1</v>
      </c>
      <c r="V283" s="3">
        <f t="shared" si="147"/>
        <v>620</v>
      </c>
      <c r="W283" t="b">
        <f t="shared" si="139"/>
        <v>1</v>
      </c>
      <c r="Y283" t="str">
        <f t="shared" si="148"/>
        <v>UNIVHALL</v>
      </c>
      <c r="Z283" t="b">
        <f t="shared" si="140"/>
        <v>1</v>
      </c>
      <c r="AB283" t="b">
        <f t="shared" si="149"/>
        <v>1</v>
      </c>
      <c r="AD283" t="str">
        <f t="shared" si="150"/>
        <v>513-556-4885</v>
      </c>
      <c r="AE283" t="b">
        <f t="shared" si="141"/>
        <v>1</v>
      </c>
      <c r="AG283" t="str">
        <f t="shared" si="151"/>
        <v>http://www.uc.edu/af/commdev/uptown.html</v>
      </c>
      <c r="AH283" t="b">
        <f t="shared" si="142"/>
        <v>1</v>
      </c>
      <c r="AJ283" t="str">
        <f t="shared" si="152"/>
        <v>cynthia.dreyer@uc.edu</v>
      </c>
      <c r="AK283" t="b">
        <f t="shared" si="143"/>
        <v>1</v>
      </c>
      <c r="AM283" s="4" t="str">
        <f t="shared" si="163"/>
        <v>"name":"Uptown Consortium"</v>
      </c>
      <c r="AN283" s="5" t="str">
        <f t="shared" si="153"/>
        <v>,"phone":"513-556-5948"</v>
      </c>
      <c r="AO283" s="5" t="str">
        <f t="shared" si="154"/>
        <v>,"location":{</v>
      </c>
      <c r="AP283" s="5" t="str">
        <f t="shared" si="155"/>
        <v>"ML":"157"</v>
      </c>
      <c r="AQ283" s="5" t="str">
        <f t="shared" si="144"/>
        <v>,"RM":"620"</v>
      </c>
      <c r="AR283" s="5" t="str">
        <f t="shared" si="156"/>
        <v>,"building":"UNIVHALL"</v>
      </c>
      <c r="AS283" s="5" t="str">
        <f t="shared" si="165"/>
        <v>}</v>
      </c>
      <c r="AT283" s="5" t="str">
        <f t="shared" si="157"/>
        <v>,"fax":"513-556-4885"</v>
      </c>
      <c r="AU283" s="5" t="str">
        <f t="shared" si="158"/>
        <v>,"website":"http://www.uc.edu/af/commdev/uptown.html"</v>
      </c>
      <c r="AV283" s="10" t="str">
        <f t="shared" si="159"/>
        <v>,"email":"cynthia.dreyer@uc.edu"</v>
      </c>
      <c r="AW283" s="6" t="str">
        <f t="shared" si="160"/>
        <v>{"name":"Uptown Consortium","phone":"513-556-5948","location":{"ML":"157","RM":"620","building":"UNIVHALL"},"fax":"513-556-4885","website":"http://www.uc.edu/af/commdev/uptown.html","email":"cynthia.dreyer@uc.edu"}</v>
      </c>
      <c r="AX283" t="str">
        <f t="shared" si="161"/>
        <v>db.directory.insert({"name":"Uptown Consortium","phone":"513-556-5948","location":{"ML":"157","RM":"620","building":"UNIVHALL"},"fax":"513-556-4885","website":"http://www.uc.edu/af/commdev/uptown.html","email":"cynthia.dreyer@uc.edu"})</v>
      </c>
      <c r="AY283">
        <f t="shared" si="164"/>
        <v>280</v>
      </c>
      <c r="AZ283" t="str">
        <f t="shared" si="162"/>
        <v>280 - Uptown Consortium</v>
      </c>
      <c r="BA283" t="str">
        <f t="shared" si="145"/>
        <v>{"name":"Uptown Consortium","phone":"513-556-5948","location":{"ML":"157","RM":"620","building":"UNIVHALL"},"fax":"513-556-4885","website":"http://www.uc.edu/af/commdev/uptown.html","email":"cynthia.dreyer@uc.edu"},</v>
      </c>
    </row>
    <row r="284" spans="1:53" x14ac:dyDescent="0.25">
      <c r="A284" t="s">
        <v>1229</v>
      </c>
      <c r="B284" t="s">
        <v>1230</v>
      </c>
      <c r="C284" t="s">
        <v>1231</v>
      </c>
      <c r="D284">
        <v>118</v>
      </c>
      <c r="E284">
        <v>230</v>
      </c>
      <c r="F284" t="s">
        <v>1232</v>
      </c>
      <c r="H284" t="s">
        <v>1233</v>
      </c>
      <c r="K284" t="s">
        <v>5264</v>
      </c>
      <c r="M284">
        <f t="shared" si="132"/>
        <v>0</v>
      </c>
      <c r="N284" t="str">
        <f t="shared" si="137"/>
        <v>Upward Bound (CECH)</v>
      </c>
      <c r="P284" t="s">
        <v>5264</v>
      </c>
      <c r="Q284" t="str">
        <f t="shared" si="138"/>
        <v>513-556-1625</v>
      </c>
      <c r="S284" s="3">
        <f t="shared" si="136"/>
        <v>118</v>
      </c>
      <c r="T284" t="b">
        <f t="shared" si="146"/>
        <v>1</v>
      </c>
      <c r="V284" s="3">
        <f t="shared" si="147"/>
        <v>230</v>
      </c>
      <c r="W284" t="b">
        <f t="shared" si="139"/>
        <v>1</v>
      </c>
      <c r="Y284" t="str">
        <f t="shared" si="148"/>
        <v>TEACHERS</v>
      </c>
      <c r="Z284" t="b">
        <f t="shared" si="140"/>
        <v>1</v>
      </c>
      <c r="AB284" t="b">
        <f t="shared" si="149"/>
        <v>1</v>
      </c>
      <c r="AD284">
        <f t="shared" si="150"/>
        <v>0</v>
      </c>
      <c r="AE284" t="b">
        <f t="shared" si="141"/>
        <v>0</v>
      </c>
      <c r="AG284" t="str">
        <f t="shared" si="151"/>
        <v>http://www.uc.edu/upwardbound.html</v>
      </c>
      <c r="AH284" t="b">
        <f t="shared" si="142"/>
        <v>1</v>
      </c>
      <c r="AJ284">
        <f t="shared" si="152"/>
        <v>0</v>
      </c>
      <c r="AK284" t="b">
        <f t="shared" si="143"/>
        <v>0</v>
      </c>
      <c r="AM284" s="4" t="str">
        <f t="shared" si="163"/>
        <v>"name":"Upward Bound (CECH)"</v>
      </c>
      <c r="AN284" s="5" t="str">
        <f t="shared" si="153"/>
        <v>,"phone":"513-556-1625"</v>
      </c>
      <c r="AO284" s="5" t="str">
        <f t="shared" si="154"/>
        <v>,"location":{</v>
      </c>
      <c r="AP284" s="5" t="str">
        <f t="shared" si="155"/>
        <v>"ML":"118"</v>
      </c>
      <c r="AQ284" s="5" t="str">
        <f t="shared" si="144"/>
        <v>,"RM":"230"</v>
      </c>
      <c r="AR284" s="5" t="str">
        <f t="shared" si="156"/>
        <v>,"building":"TEACHERS"</v>
      </c>
      <c r="AS284" s="5" t="str">
        <f t="shared" si="165"/>
        <v>}</v>
      </c>
      <c r="AT284" s="5" t="str">
        <f t="shared" si="157"/>
        <v/>
      </c>
      <c r="AU284" s="5" t="str">
        <f t="shared" si="158"/>
        <v>,"website":"http://www.uc.edu/upwardbound.html"</v>
      </c>
      <c r="AV284" s="10" t="str">
        <f t="shared" si="159"/>
        <v/>
      </c>
      <c r="AW284" s="6" t="str">
        <f t="shared" si="160"/>
        <v>{"name":"Upward Bound (CECH)","phone":"513-556-1625","location":{"ML":"118","RM":"230","building":"TEACHERS"},"website":"http://www.uc.edu/upwardbound.html"}</v>
      </c>
      <c r="AX284" t="str">
        <f t="shared" si="161"/>
        <v>db.directory.insert({"name":"Upward Bound (CECH)","phone":"513-556-1625","location":{"ML":"118","RM":"230","building":"TEACHERS"},"website":"http://www.uc.edu/upwardbound.html"})</v>
      </c>
      <c r="AY284">
        <f t="shared" si="164"/>
        <v>281</v>
      </c>
      <c r="AZ284" t="str">
        <f t="shared" si="162"/>
        <v>281 - Upward Bound (CECH)</v>
      </c>
      <c r="BA284" t="str">
        <f t="shared" si="145"/>
        <v>{"name":"Upward Bound (CECH)","phone":"513-556-1625","location":{"ML":"118","RM":"230","building":"TEACHERS"},"website":"http://www.uc.edu/upwardbound.html"},</v>
      </c>
    </row>
    <row r="285" spans="1:53" x14ac:dyDescent="0.25">
      <c r="A285" t="s">
        <v>1234</v>
      </c>
      <c r="B285" t="s">
        <v>1235</v>
      </c>
      <c r="C285" t="s">
        <v>1236</v>
      </c>
      <c r="D285">
        <v>161</v>
      </c>
      <c r="E285" t="s">
        <v>1237</v>
      </c>
      <c r="F285" t="s">
        <v>1238</v>
      </c>
      <c r="G285" t="s">
        <v>1239</v>
      </c>
      <c r="H285" t="s">
        <v>1240</v>
      </c>
      <c r="K285" t="s">
        <v>5264</v>
      </c>
      <c r="M285">
        <f t="shared" si="132"/>
        <v>0</v>
      </c>
      <c r="N285" t="str">
        <f t="shared" si="137"/>
        <v>Upward Bound (CLER)</v>
      </c>
      <c r="P285" t="s">
        <v>5264</v>
      </c>
      <c r="Q285" t="str">
        <f t="shared" si="138"/>
        <v>513-558-7432</v>
      </c>
      <c r="S285" s="3">
        <f t="shared" si="136"/>
        <v>161</v>
      </c>
      <c r="T285" t="b">
        <f t="shared" si="146"/>
        <v>1</v>
      </c>
      <c r="V285" s="3" t="str">
        <f t="shared" si="147"/>
        <v>A190</v>
      </c>
      <c r="W285" t="b">
        <f t="shared" si="139"/>
        <v>1</v>
      </c>
      <c r="Y285" t="str">
        <f t="shared" si="148"/>
        <v>CLERUCEAST1</v>
      </c>
      <c r="Z285" t="b">
        <f t="shared" si="140"/>
        <v>1</v>
      </c>
      <c r="AB285" t="b">
        <f t="shared" si="149"/>
        <v>1</v>
      </c>
      <c r="AD285" t="str">
        <f t="shared" si="150"/>
        <v>513-732-1534</v>
      </c>
      <c r="AE285" t="b">
        <f t="shared" si="141"/>
        <v>1</v>
      </c>
      <c r="AG285" t="str">
        <f t="shared" si="151"/>
        <v>http://www.ucclermont.edu/about/ub.html</v>
      </c>
      <c r="AH285" t="b">
        <f t="shared" si="142"/>
        <v>1</v>
      </c>
      <c r="AJ285">
        <f t="shared" si="152"/>
        <v>0</v>
      </c>
      <c r="AK285" t="b">
        <f t="shared" si="143"/>
        <v>0</v>
      </c>
      <c r="AM285" s="4" t="str">
        <f t="shared" si="163"/>
        <v>"name":"Upward Bound (CLER)"</v>
      </c>
      <c r="AN285" s="5" t="str">
        <f t="shared" si="153"/>
        <v>,"phone":"513-558-7432"</v>
      </c>
      <c r="AO285" s="5" t="str">
        <f t="shared" si="154"/>
        <v>,"location":{</v>
      </c>
      <c r="AP285" s="5" t="str">
        <f t="shared" si="155"/>
        <v>"ML":"161"</v>
      </c>
      <c r="AQ285" s="5" t="str">
        <f t="shared" si="144"/>
        <v>,"RM":"A190"</v>
      </c>
      <c r="AR285" s="5" t="str">
        <f t="shared" si="156"/>
        <v>,"building":"CLERUCEAST1"</v>
      </c>
      <c r="AS285" s="5" t="str">
        <f t="shared" si="165"/>
        <v>}</v>
      </c>
      <c r="AT285" s="5" t="str">
        <f t="shared" si="157"/>
        <v>,"fax":"513-732-1534"</v>
      </c>
      <c r="AU285" s="5" t="str">
        <f t="shared" si="158"/>
        <v>,"website":"http://www.ucclermont.edu/about/ub.html"</v>
      </c>
      <c r="AV285" s="10" t="str">
        <f t="shared" si="159"/>
        <v/>
      </c>
      <c r="AW285" s="6" t="str">
        <f t="shared" si="160"/>
        <v>{"name":"Upward Bound (CLER)","phone":"513-558-7432","location":{"ML":"161","RM":"A190","building":"CLERUCEAST1"},"fax":"513-732-1534","website":"http://www.ucclermont.edu/about/ub.html"}</v>
      </c>
      <c r="AX285" t="str">
        <f t="shared" si="161"/>
        <v>db.directory.insert({"name":"Upward Bound (CLER)","phone":"513-558-7432","location":{"ML":"161","RM":"A190","building":"CLERUCEAST1"},"fax":"513-732-1534","website":"http://www.ucclermont.edu/about/ub.html"})</v>
      </c>
      <c r="AY285">
        <f t="shared" si="164"/>
        <v>282</v>
      </c>
      <c r="AZ285" t="str">
        <f t="shared" si="162"/>
        <v>282 - Upward Bound (CLER)</v>
      </c>
      <c r="BA285" t="str">
        <f t="shared" si="145"/>
        <v>{"name":"Upward Bound (CLER)","phone":"513-558-7432","location":{"ML":"161","RM":"A190","building":"CLERUCEAST1"},"fax":"513-732-1534","website":"http://www.ucclermont.edu/about/ub.html"},</v>
      </c>
    </row>
    <row r="286" spans="1:53" x14ac:dyDescent="0.25">
      <c r="A286" t="s">
        <v>1241</v>
      </c>
      <c r="B286" t="s">
        <v>1242</v>
      </c>
      <c r="C286" t="s">
        <v>1243</v>
      </c>
      <c r="D286">
        <v>40</v>
      </c>
      <c r="E286">
        <v>202</v>
      </c>
      <c r="F286" t="s">
        <v>79</v>
      </c>
      <c r="G286" t="s">
        <v>1244</v>
      </c>
      <c r="H286" t="s">
        <v>1245</v>
      </c>
      <c r="K286" t="s">
        <v>5264</v>
      </c>
      <c r="M286">
        <f t="shared" si="132"/>
        <v>0</v>
      </c>
      <c r="N286" t="str">
        <f t="shared" si="137"/>
        <v>Urban Morgan Institute for Human Rights (LAW)</v>
      </c>
      <c r="P286" t="s">
        <v>5264</v>
      </c>
      <c r="Q286" t="str">
        <f t="shared" si="138"/>
        <v>513-556-0068</v>
      </c>
      <c r="S286" s="3">
        <f t="shared" si="136"/>
        <v>40</v>
      </c>
      <c r="T286" t="b">
        <f t="shared" si="146"/>
        <v>1</v>
      </c>
      <c r="V286" s="3">
        <f t="shared" si="147"/>
        <v>202</v>
      </c>
      <c r="W286" t="b">
        <f t="shared" si="139"/>
        <v>1</v>
      </c>
      <c r="Y286" t="str">
        <f t="shared" si="148"/>
        <v>LAW</v>
      </c>
      <c r="Z286" t="b">
        <f t="shared" si="140"/>
        <v>1</v>
      </c>
      <c r="AB286" t="b">
        <f t="shared" si="149"/>
        <v>1</v>
      </c>
      <c r="AD286" t="str">
        <f t="shared" si="150"/>
        <v>513-556-2391</v>
      </c>
      <c r="AE286" t="b">
        <f t="shared" si="141"/>
        <v>1</v>
      </c>
      <c r="AG286" t="str">
        <f t="shared" si="151"/>
        <v>http://www.law.uc.edu/human-rights</v>
      </c>
      <c r="AH286" t="b">
        <f t="shared" si="142"/>
        <v>1</v>
      </c>
      <c r="AJ286">
        <f t="shared" si="152"/>
        <v>0</v>
      </c>
      <c r="AK286" t="b">
        <f t="shared" si="143"/>
        <v>0</v>
      </c>
      <c r="AM286" s="4" t="str">
        <f t="shared" si="163"/>
        <v>"name":"Urban Morgan Institute for Human Rights (LAW)"</v>
      </c>
      <c r="AN286" s="5" t="str">
        <f t="shared" si="153"/>
        <v>,"phone":"513-556-0068"</v>
      </c>
      <c r="AO286" s="5" t="str">
        <f t="shared" si="154"/>
        <v>,"location":{</v>
      </c>
      <c r="AP286" s="5" t="str">
        <f t="shared" si="155"/>
        <v>"ML":"40"</v>
      </c>
      <c r="AQ286" s="5" t="str">
        <f t="shared" si="144"/>
        <v>,"RM":"202"</v>
      </c>
      <c r="AR286" s="5" t="str">
        <f t="shared" si="156"/>
        <v>,"building":"LAW"</v>
      </c>
      <c r="AS286" s="5" t="str">
        <f t="shared" si="165"/>
        <v>}</v>
      </c>
      <c r="AT286" s="5" t="str">
        <f t="shared" si="157"/>
        <v>,"fax":"513-556-2391"</v>
      </c>
      <c r="AU286" s="5" t="str">
        <f t="shared" si="158"/>
        <v>,"website":"http://www.law.uc.edu/human-rights"</v>
      </c>
      <c r="AV286" s="10" t="str">
        <f t="shared" si="159"/>
        <v/>
      </c>
      <c r="AW286" s="6" t="str">
        <f t="shared" si="160"/>
        <v>{"name":"Urban Morgan Institute for Human Rights (LAW)","phone":"513-556-0068","location":{"ML":"40","RM":"202","building":"LAW"},"fax":"513-556-2391","website":"http://www.law.uc.edu/human-rights"}</v>
      </c>
      <c r="AX286" t="str">
        <f t="shared" si="161"/>
        <v>db.directory.insert({"name":"Urban Morgan Institute for Human Rights (LAW)","phone":"513-556-0068","location":{"ML":"40","RM":"202","building":"LAW"},"fax":"513-556-2391","website":"http://www.law.uc.edu/human-rights"})</v>
      </c>
      <c r="AY286">
        <f t="shared" si="164"/>
        <v>283</v>
      </c>
      <c r="AZ286" t="str">
        <f t="shared" si="162"/>
        <v>283 - Urban Morgan Institute for Human Rights (LAW)</v>
      </c>
      <c r="BA286" t="str">
        <f t="shared" si="145"/>
        <v>{"name":"Urban Morgan Institute for Human Rights (LAW)","phone":"513-556-0068","location":{"ML":"40","RM":"202","building":"LAW"},"fax":"513-556-2391","website":"http://www.law.uc.edu/human-rights"},</v>
      </c>
    </row>
    <row r="287" spans="1:53" x14ac:dyDescent="0.25">
      <c r="A287" t="s">
        <v>1246</v>
      </c>
      <c r="B287" t="s">
        <v>1247</v>
      </c>
      <c r="C287" t="s">
        <v>1248</v>
      </c>
      <c r="D287">
        <v>16</v>
      </c>
      <c r="E287">
        <v>6210</v>
      </c>
      <c r="F287" t="s">
        <v>385</v>
      </c>
      <c r="G287" t="s">
        <v>1249</v>
      </c>
      <c r="H287" t="s">
        <v>1250</v>
      </c>
      <c r="K287" t="s">
        <v>5264</v>
      </c>
      <c r="M287">
        <f t="shared" si="132"/>
        <v>0</v>
      </c>
      <c r="N287" t="str">
        <f t="shared" si="137"/>
        <v>Urban Studies (DAAP)</v>
      </c>
      <c r="P287" t="s">
        <v>5264</v>
      </c>
      <c r="Q287" t="str">
        <f t="shared" si="138"/>
        <v>513-556-4943</v>
      </c>
      <c r="S287" s="3">
        <f t="shared" si="136"/>
        <v>16</v>
      </c>
      <c r="T287" t="b">
        <f t="shared" si="146"/>
        <v>1</v>
      </c>
      <c r="V287" s="3">
        <f t="shared" si="147"/>
        <v>6210</v>
      </c>
      <c r="W287" t="b">
        <f t="shared" si="139"/>
        <v>1</v>
      </c>
      <c r="Y287" t="str">
        <f t="shared" si="148"/>
        <v>DAAP</v>
      </c>
      <c r="Z287" t="b">
        <f t="shared" si="140"/>
        <v>1</v>
      </c>
      <c r="AB287" t="b">
        <f t="shared" si="149"/>
        <v>1</v>
      </c>
      <c r="AD287" t="str">
        <f t="shared" si="150"/>
        <v>513-556-1274</v>
      </c>
      <c r="AE287" t="b">
        <f t="shared" si="141"/>
        <v>1</v>
      </c>
      <c r="AG287" t="str">
        <f t="shared" si="151"/>
        <v>http://daap.uc.edu/academics/planning/bs_urban_studies.html</v>
      </c>
      <c r="AH287" t="b">
        <f t="shared" si="142"/>
        <v>1</v>
      </c>
      <c r="AJ287">
        <f t="shared" si="152"/>
        <v>0</v>
      </c>
      <c r="AK287" t="b">
        <f t="shared" si="143"/>
        <v>0</v>
      </c>
      <c r="AM287" s="4" t="str">
        <f t="shared" si="163"/>
        <v>"name":"Urban Studies (DAAP)"</v>
      </c>
      <c r="AN287" s="5" t="str">
        <f t="shared" si="153"/>
        <v>,"phone":"513-556-4943"</v>
      </c>
      <c r="AO287" s="5" t="str">
        <f t="shared" si="154"/>
        <v>,"location":{</v>
      </c>
      <c r="AP287" s="5" t="str">
        <f t="shared" si="155"/>
        <v>"ML":"16"</v>
      </c>
      <c r="AQ287" s="5" t="str">
        <f t="shared" si="144"/>
        <v>,"RM":"6210"</v>
      </c>
      <c r="AR287" s="5" t="str">
        <f t="shared" si="156"/>
        <v>,"building":"DAAP"</v>
      </c>
      <c r="AS287" s="5" t="str">
        <f t="shared" si="165"/>
        <v>}</v>
      </c>
      <c r="AT287" s="5" t="str">
        <f t="shared" si="157"/>
        <v>,"fax":"513-556-1274"</v>
      </c>
      <c r="AU287" s="5" t="str">
        <f t="shared" si="158"/>
        <v>,"website":"http://daap.uc.edu/academics/planning/bs_urban_studies.html"</v>
      </c>
      <c r="AV287" s="10" t="str">
        <f t="shared" si="159"/>
        <v/>
      </c>
      <c r="AW287" s="6" t="str">
        <f t="shared" si="160"/>
        <v>{"name":"Urban Studies (DAAP)","phone":"513-556-4943","location":{"ML":"16","RM":"6210","building":"DAAP"},"fax":"513-556-1274","website":"http://daap.uc.edu/academics/planning/bs_urban_studies.html"}</v>
      </c>
      <c r="AX287" t="str">
        <f t="shared" si="161"/>
        <v>db.directory.insert({"name":"Urban Studies (DAAP)","phone":"513-556-4943","location":{"ML":"16","RM":"6210","building":"DAAP"},"fax":"513-556-1274","website":"http://daap.uc.edu/academics/planning/bs_urban_studies.html"})</v>
      </c>
      <c r="AY287">
        <f t="shared" si="164"/>
        <v>284</v>
      </c>
      <c r="AZ287" t="str">
        <f t="shared" si="162"/>
        <v>284 - Urban Studies (DAAP)</v>
      </c>
      <c r="BA287" t="str">
        <f t="shared" si="145"/>
        <v>{"name":"Urban Studies (DAAP)","phone":"513-556-4943","location":{"ML":"16","RM":"6210","building":"DAAP"},"fax":"513-556-1274","website":"http://daap.uc.edu/academics/planning/bs_urban_studies.html"},</v>
      </c>
    </row>
    <row r="288" spans="1:53" x14ac:dyDescent="0.25">
      <c r="A288" t="s">
        <v>1251</v>
      </c>
      <c r="B288" t="s">
        <v>1252</v>
      </c>
      <c r="C288" t="s">
        <v>1253</v>
      </c>
      <c r="D288">
        <v>526</v>
      </c>
      <c r="G288" t="s">
        <v>1254</v>
      </c>
      <c r="H288" t="s">
        <v>1255</v>
      </c>
      <c r="K288" t="s">
        <v>5264</v>
      </c>
      <c r="M288">
        <f t="shared" si="132"/>
        <v>0</v>
      </c>
      <c r="N288" t="str">
        <f t="shared" si="137"/>
        <v>Female Pelvic Medicine and Reconstructive Surgery (Urogynecology)(OB/GYN)(MED)</v>
      </c>
      <c r="P288" t="s">
        <v>5264</v>
      </c>
      <c r="Q288" t="str">
        <f t="shared" si="138"/>
        <v>513-475-5765</v>
      </c>
      <c r="S288" s="3">
        <f t="shared" si="136"/>
        <v>526</v>
      </c>
      <c r="T288" t="b">
        <f t="shared" si="146"/>
        <v>1</v>
      </c>
      <c r="V288" s="3">
        <f t="shared" si="147"/>
        <v>0</v>
      </c>
      <c r="W288" t="b">
        <f t="shared" si="139"/>
        <v>0</v>
      </c>
      <c r="Y288">
        <f t="shared" si="148"/>
        <v>0</v>
      </c>
      <c r="Z288" t="b">
        <f t="shared" si="140"/>
        <v>0</v>
      </c>
      <c r="AB288" t="b">
        <f t="shared" si="149"/>
        <v>1</v>
      </c>
      <c r="AD288" t="str">
        <f t="shared" si="150"/>
        <v>513-272-7084</v>
      </c>
      <c r="AE288" t="b">
        <f t="shared" si="141"/>
        <v>1</v>
      </c>
      <c r="AG288" t="str">
        <f t="shared" si="151"/>
        <v>http://www.med.uc.edu/obgyn/divisions/FPMRS/about.aspx</v>
      </c>
      <c r="AH288" t="b">
        <f t="shared" si="142"/>
        <v>1</v>
      </c>
      <c r="AJ288">
        <f t="shared" si="152"/>
        <v>0</v>
      </c>
      <c r="AK288" t="b">
        <f t="shared" si="143"/>
        <v>0</v>
      </c>
      <c r="AM288" s="4" t="str">
        <f t="shared" si="163"/>
        <v>"name":"Female Pelvic Medicine and Reconstructive Surgery (Urogynecology)(OB/GYN)(MED)"</v>
      </c>
      <c r="AN288" s="5" t="str">
        <f t="shared" si="153"/>
        <v>,"phone":"513-475-5765"</v>
      </c>
      <c r="AO288" s="5" t="str">
        <f t="shared" si="154"/>
        <v>,"location":{</v>
      </c>
      <c r="AP288" s="5" t="str">
        <f t="shared" si="155"/>
        <v>"ML":"526"</v>
      </c>
      <c r="AQ288" s="5" t="str">
        <f t="shared" si="144"/>
        <v/>
      </c>
      <c r="AR288" s="5" t="str">
        <f t="shared" si="156"/>
        <v/>
      </c>
      <c r="AS288" s="5" t="str">
        <f t="shared" si="165"/>
        <v>}</v>
      </c>
      <c r="AT288" s="5" t="str">
        <f t="shared" si="157"/>
        <v>,"fax":"513-272-7084"</v>
      </c>
      <c r="AU288" s="5" t="str">
        <f t="shared" si="158"/>
        <v>,"website":"http://www.med.uc.edu/obgyn/divisions/FPMRS/about.aspx"</v>
      </c>
      <c r="AV288" s="10" t="str">
        <f t="shared" si="159"/>
        <v/>
      </c>
      <c r="AW288" s="6" t="str">
        <f t="shared" si="160"/>
        <v>{"name":"Female Pelvic Medicine and Reconstructive Surgery (Urogynecology)(OB/GYN)(MED)","phone":"513-475-5765","location":{"ML":"526"},"fax":"513-272-7084","website":"http://www.med.uc.edu/obgyn/divisions/FPMRS/about.aspx"}</v>
      </c>
      <c r="AX288" t="str">
        <f t="shared" si="161"/>
        <v>db.directory.insert({"name":"Female Pelvic Medicine and Reconstructive Surgery (Urogynecology)(OB/GYN)(MED)","phone":"513-475-5765","location":{"ML":"526"},"fax":"513-272-7084","website":"http://www.med.uc.edu/obgyn/divisions/FPMRS/about.aspx"})</v>
      </c>
      <c r="AY288">
        <f t="shared" si="164"/>
        <v>285</v>
      </c>
      <c r="AZ288" t="str">
        <f t="shared" si="162"/>
        <v>285 - Female Pelvic Medicine and Reconstructive Surgery (Urogynecology)(OB/GYN)(MED)</v>
      </c>
      <c r="BA288" t="str">
        <f t="shared" si="145"/>
        <v>{"name":"Female Pelvic Medicine and Reconstructive Surgery (Urogynecology)(OB/GYN)(MED)","phone":"513-475-5765","location":{"ML":"526"},"fax":"513-272-7084","website":"http://www.med.uc.edu/obgyn/divisions/FPMRS/about.aspx"},</v>
      </c>
    </row>
    <row r="289" spans="1:53" x14ac:dyDescent="0.25">
      <c r="A289" t="s">
        <v>1256</v>
      </c>
      <c r="B289" t="s">
        <v>1257</v>
      </c>
      <c r="C289" t="s">
        <v>1258</v>
      </c>
      <c r="D289">
        <v>589</v>
      </c>
      <c r="E289">
        <v>2501</v>
      </c>
      <c r="F289" t="s">
        <v>140</v>
      </c>
      <c r="G289" t="s">
        <v>1259</v>
      </c>
      <c r="H289" t="s">
        <v>1260</v>
      </c>
      <c r="I289" t="s">
        <v>1261</v>
      </c>
      <c r="K289" t="s">
        <v>5264</v>
      </c>
      <c r="M289">
        <f t="shared" si="132"/>
        <v>0</v>
      </c>
      <c r="N289" t="str">
        <f t="shared" si="137"/>
        <v>Urology (Surgery)(MED)</v>
      </c>
      <c r="P289" t="s">
        <v>5264</v>
      </c>
      <c r="Q289" t="str">
        <f t="shared" si="138"/>
        <v>513-558-0983</v>
      </c>
      <c r="S289" s="3">
        <f t="shared" si="136"/>
        <v>589</v>
      </c>
      <c r="T289" t="b">
        <f t="shared" si="146"/>
        <v>1</v>
      </c>
      <c r="V289" s="3">
        <f t="shared" si="147"/>
        <v>2501</v>
      </c>
      <c r="W289" t="b">
        <f t="shared" si="139"/>
        <v>1</v>
      </c>
      <c r="Y289" t="str">
        <f t="shared" si="148"/>
        <v>MSB</v>
      </c>
      <c r="Z289" t="b">
        <f t="shared" si="140"/>
        <v>1</v>
      </c>
      <c r="AB289" t="b">
        <f t="shared" si="149"/>
        <v>1</v>
      </c>
      <c r="AD289" t="str">
        <f t="shared" si="150"/>
        <v>513-558-3575</v>
      </c>
      <c r="AE289" t="b">
        <f t="shared" si="141"/>
        <v>1</v>
      </c>
      <c r="AG289" t="str">
        <f t="shared" si="151"/>
        <v>http://surgery.uc.edu/Divisions/Urology/Urology%20main.html</v>
      </c>
      <c r="AH289" t="b">
        <f t="shared" si="142"/>
        <v>1</v>
      </c>
      <c r="AJ289" t="str">
        <f t="shared" si="152"/>
        <v>perri.wright@uc.edu</v>
      </c>
      <c r="AK289" t="b">
        <f t="shared" si="143"/>
        <v>1</v>
      </c>
      <c r="AM289" s="4" t="str">
        <f t="shared" si="163"/>
        <v>"name":"Urology (Surgery)(MED)"</v>
      </c>
      <c r="AN289" s="5" t="str">
        <f t="shared" si="153"/>
        <v>,"phone":"513-558-0983"</v>
      </c>
      <c r="AO289" s="5" t="str">
        <f t="shared" si="154"/>
        <v>,"location":{</v>
      </c>
      <c r="AP289" s="5" t="str">
        <f t="shared" si="155"/>
        <v>"ML":"589"</v>
      </c>
      <c r="AQ289" s="5" t="str">
        <f t="shared" si="144"/>
        <v>,"RM":"2501"</v>
      </c>
      <c r="AR289" s="5" t="str">
        <f t="shared" si="156"/>
        <v>,"building":"MSB"</v>
      </c>
      <c r="AS289" s="5" t="str">
        <f t="shared" si="165"/>
        <v>}</v>
      </c>
      <c r="AT289" s="5" t="str">
        <f t="shared" si="157"/>
        <v>,"fax":"513-558-3575"</v>
      </c>
      <c r="AU289" s="5" t="str">
        <f t="shared" si="158"/>
        <v>,"website":"http://surgery.uc.edu/Divisions/Urology/Urology%20main.html"</v>
      </c>
      <c r="AV289" s="10" t="str">
        <f t="shared" si="159"/>
        <v>,"email":"perri.wright@uc.edu"</v>
      </c>
      <c r="AW289" s="6" t="str">
        <f t="shared" si="160"/>
        <v>{"name":"Urology (Surgery)(MED)","phone":"513-558-0983","location":{"ML":"589","RM":"2501","building":"MSB"},"fax":"513-558-3575","website":"http://surgery.uc.edu/Divisions/Urology/Urology%20main.html","email":"perri.wright@uc.edu"}</v>
      </c>
      <c r="AX289" t="str">
        <f t="shared" si="161"/>
        <v>db.directory.insert({"name":"Urology (Surgery)(MED)","phone":"513-558-0983","location":{"ML":"589","RM":"2501","building":"MSB"},"fax":"513-558-3575","website":"http://surgery.uc.edu/Divisions/Urology/Urology%20main.html","email":"perri.wright@uc.edu"})</v>
      </c>
      <c r="AY289">
        <f t="shared" si="164"/>
        <v>286</v>
      </c>
      <c r="AZ289" t="str">
        <f t="shared" si="162"/>
        <v>286 - Urology (Surgery)(MED)</v>
      </c>
      <c r="BA289" t="str">
        <f t="shared" si="145"/>
        <v>{"name":"Urology (Surgery)(MED)","phone":"513-558-0983","location":{"ML":"589","RM":"2501","building":"MSB"},"fax":"513-558-3575","website":"http://surgery.uc.edu/Divisions/Urology/Urology%20main.html","email":"perri.wright@uc.edu"},</v>
      </c>
    </row>
    <row r="290" spans="1:53" x14ac:dyDescent="0.25">
      <c r="A290" t="s">
        <v>1262</v>
      </c>
      <c r="B290" t="s">
        <v>1263</v>
      </c>
      <c r="C290" t="s">
        <v>1258</v>
      </c>
      <c r="D290">
        <v>589</v>
      </c>
      <c r="E290">
        <v>2501</v>
      </c>
      <c r="F290" t="s">
        <v>140</v>
      </c>
      <c r="G290" t="s">
        <v>1259</v>
      </c>
      <c r="H290" t="s">
        <v>1264</v>
      </c>
      <c r="I290" t="s">
        <v>1261</v>
      </c>
      <c r="K290" t="s">
        <v>5264</v>
      </c>
      <c r="M290">
        <f t="shared" si="132"/>
        <v>0</v>
      </c>
      <c r="N290" t="str">
        <f t="shared" si="137"/>
        <v>Urology Academic &amp; Residency Program (MED)</v>
      </c>
      <c r="P290" t="s">
        <v>5264</v>
      </c>
      <c r="Q290" t="str">
        <f t="shared" si="138"/>
        <v>513-558-0983</v>
      </c>
      <c r="S290" s="3">
        <f t="shared" si="136"/>
        <v>589</v>
      </c>
      <c r="T290" t="b">
        <f t="shared" si="146"/>
        <v>1</v>
      </c>
      <c r="V290" s="3">
        <f t="shared" si="147"/>
        <v>2501</v>
      </c>
      <c r="W290" t="b">
        <f t="shared" si="139"/>
        <v>1</v>
      </c>
      <c r="Y290" t="str">
        <f t="shared" si="148"/>
        <v>MSB</v>
      </c>
      <c r="Z290" t="b">
        <f t="shared" si="140"/>
        <v>1</v>
      </c>
      <c r="AB290" t="b">
        <f t="shared" si="149"/>
        <v>1</v>
      </c>
      <c r="AD290" t="str">
        <f t="shared" si="150"/>
        <v>513-558-3575</v>
      </c>
      <c r="AE290" t="b">
        <f t="shared" si="141"/>
        <v>1</v>
      </c>
      <c r="AG290" t="str">
        <f t="shared" si="151"/>
        <v>http://surgery.uc.edu/content/Education/Urology%20Residency.html</v>
      </c>
      <c r="AH290" t="b">
        <f t="shared" si="142"/>
        <v>1</v>
      </c>
      <c r="AJ290" t="str">
        <f t="shared" si="152"/>
        <v>perri.wright@uc.edu</v>
      </c>
      <c r="AK290" t="b">
        <f t="shared" si="143"/>
        <v>1</v>
      </c>
      <c r="AM290" s="4" t="str">
        <f t="shared" si="163"/>
        <v>"name":"Urology Academic &amp; Residency Program (MED)"</v>
      </c>
      <c r="AN290" s="5" t="str">
        <f t="shared" si="153"/>
        <v>,"phone":"513-558-0983"</v>
      </c>
      <c r="AO290" s="5" t="str">
        <f t="shared" si="154"/>
        <v>,"location":{</v>
      </c>
      <c r="AP290" s="5" t="str">
        <f t="shared" si="155"/>
        <v>"ML":"589"</v>
      </c>
      <c r="AQ290" s="5" t="str">
        <f t="shared" si="144"/>
        <v>,"RM":"2501"</v>
      </c>
      <c r="AR290" s="5" t="str">
        <f t="shared" si="156"/>
        <v>,"building":"MSB"</v>
      </c>
      <c r="AS290" s="5" t="str">
        <f t="shared" si="165"/>
        <v>}</v>
      </c>
      <c r="AT290" s="5" t="str">
        <f t="shared" si="157"/>
        <v>,"fax":"513-558-3575"</v>
      </c>
      <c r="AU290" s="5" t="str">
        <f t="shared" si="158"/>
        <v>,"website":"http://surgery.uc.edu/content/Education/Urology%20Residency.html"</v>
      </c>
      <c r="AV290" s="10" t="str">
        <f t="shared" si="159"/>
        <v>,"email":"perri.wright@uc.edu"</v>
      </c>
      <c r="AW290" s="6" t="str">
        <f t="shared" si="160"/>
        <v>{"name":"Urology Academic &amp; Residency Program (MED)","phone":"513-558-0983","location":{"ML":"589","RM":"2501","building":"MSB"},"fax":"513-558-3575","website":"http://surgery.uc.edu/content/Education/Urology%20Residency.html","email":"perri.wright@uc.edu"}</v>
      </c>
      <c r="AX290" t="str">
        <f t="shared" si="161"/>
        <v>db.directory.insert({"name":"Urology Academic &amp; Residency Program (MED)","phone":"513-558-0983","location":{"ML":"589","RM":"2501","building":"MSB"},"fax":"513-558-3575","website":"http://surgery.uc.edu/content/Education/Urology%20Residency.html","email":"perri.wright@uc.edu"})</v>
      </c>
      <c r="AY290">
        <f t="shared" si="164"/>
        <v>287</v>
      </c>
      <c r="AZ290" t="str">
        <f t="shared" si="162"/>
        <v>287 - Urology Academic &amp; Residency Program (MED)</v>
      </c>
      <c r="BA290" t="str">
        <f t="shared" si="145"/>
        <v>{"name":"Urology Academic &amp; Residency Program (MED)","phone":"513-558-0983","location":{"ML":"589","RM":"2501","building":"MSB"},"fax":"513-558-3575","website":"http://surgery.uc.edu/content/Education/Urology%20Residency.html","email":"perri.wright@uc.edu"},</v>
      </c>
    </row>
    <row r="291" spans="1:53" x14ac:dyDescent="0.25">
      <c r="A291" t="s">
        <v>1265</v>
      </c>
      <c r="B291" t="s">
        <v>1266</v>
      </c>
      <c r="C291" t="s">
        <v>420</v>
      </c>
      <c r="D291" t="s">
        <v>1267</v>
      </c>
      <c r="E291">
        <v>55</v>
      </c>
      <c r="F291">
        <v>4053</v>
      </c>
      <c r="G291" t="s">
        <v>422</v>
      </c>
      <c r="H291" t="s">
        <v>1268</v>
      </c>
      <c r="K291" t="s">
        <v>5264</v>
      </c>
      <c r="L291" t="b">
        <v>1</v>
      </c>
      <c r="M291">
        <f t="shared" ref="M291:M354" si="166">IF(L291, 1,0)</f>
        <v>1</v>
      </c>
      <c r="N291" t="str">
        <f t="shared" si="137"/>
        <v>Utility Garage  Hoxworth</v>
      </c>
      <c r="O291" t="str">
        <f t="shared" ref="O291:O354" si="167">CONCATENATE(B291," ",C291)</f>
        <v>Utility Garage  Hoxworth</v>
      </c>
      <c r="P291" t="s">
        <v>5264</v>
      </c>
      <c r="Q291" t="str">
        <f t="shared" si="138"/>
        <v>513-558-8372</v>
      </c>
      <c r="S291" s="3">
        <f t="shared" si="136"/>
        <v>55</v>
      </c>
      <c r="T291" t="b">
        <f t="shared" si="146"/>
        <v>1</v>
      </c>
      <c r="V291" s="3">
        <f t="shared" si="147"/>
        <v>4053</v>
      </c>
      <c r="W291" t="b">
        <f t="shared" si="139"/>
        <v>1</v>
      </c>
      <c r="Y291" t="str">
        <f t="shared" si="148"/>
        <v>HOXWORTH</v>
      </c>
      <c r="Z291" t="b">
        <f t="shared" si="140"/>
        <v>1</v>
      </c>
      <c r="AB291" t="b">
        <f t="shared" si="149"/>
        <v>1</v>
      </c>
      <c r="AD291" t="str">
        <f t="shared" si="150"/>
        <v>513-961-0129</v>
      </c>
      <c r="AE291" t="b">
        <f t="shared" si="141"/>
        <v>1</v>
      </c>
      <c r="AG291">
        <f t="shared" si="151"/>
        <v>0</v>
      </c>
      <c r="AH291" t="b">
        <f t="shared" si="142"/>
        <v>0</v>
      </c>
      <c r="AJ291">
        <f t="shared" si="152"/>
        <v>0</v>
      </c>
      <c r="AK291" t="b">
        <f t="shared" si="143"/>
        <v>0</v>
      </c>
      <c r="AM291" s="4" t="str">
        <f t="shared" si="163"/>
        <v>"name":"Utility Garage Hoxworth"</v>
      </c>
      <c r="AN291" s="5" t="str">
        <f t="shared" si="153"/>
        <v>,"phone":"513-558-8372"</v>
      </c>
      <c r="AO291" s="5" t="str">
        <f t="shared" si="154"/>
        <v>,"location":{</v>
      </c>
      <c r="AP291" s="5" t="str">
        <f t="shared" si="155"/>
        <v>"ML":"55"</v>
      </c>
      <c r="AQ291" s="5" t="str">
        <f t="shared" si="144"/>
        <v>,"RM":"4053"</v>
      </c>
      <c r="AR291" s="5" t="str">
        <f t="shared" si="156"/>
        <v>,"building":"HOXWORTH"</v>
      </c>
      <c r="AS291" s="5" t="str">
        <f t="shared" si="165"/>
        <v>}</v>
      </c>
      <c r="AT291" s="5" t="str">
        <f t="shared" si="157"/>
        <v>,"fax":"513-961-0129"</v>
      </c>
      <c r="AU291" s="5" t="str">
        <f t="shared" si="158"/>
        <v/>
      </c>
      <c r="AV291" s="10" t="str">
        <f t="shared" si="159"/>
        <v/>
      </c>
      <c r="AW291" s="6" t="str">
        <f t="shared" si="160"/>
        <v>{"name":"Utility Garage Hoxworth","phone":"513-558-8372","location":{"ML":"55","RM":"4053","building":"HOXWORTH"},"fax":"513-961-0129"}</v>
      </c>
      <c r="AX291" t="str">
        <f t="shared" si="161"/>
        <v>db.directory.insert({"name":"Utility Garage Hoxworth","phone":"513-558-8372","location":{"ML":"55","RM":"4053","building":"HOXWORTH"},"fax":"513-961-0129"})</v>
      </c>
      <c r="AY291">
        <f t="shared" si="164"/>
        <v>288</v>
      </c>
      <c r="AZ291" t="str">
        <f t="shared" si="162"/>
        <v>288 - Utility Garage  Hoxworth</v>
      </c>
      <c r="BA291" t="str">
        <f t="shared" si="145"/>
        <v>{"name":"Utility Garage Hoxworth","phone":"513-558-8372","location":{"ML":"55","RM":"4053","building":"HOXWORTH"},"fax":"513-961-0129"},</v>
      </c>
    </row>
    <row r="292" spans="1:53" x14ac:dyDescent="0.25">
      <c r="A292" t="s">
        <v>1269</v>
      </c>
      <c r="B292" t="s">
        <v>1270</v>
      </c>
      <c r="C292" t="s">
        <v>1271</v>
      </c>
      <c r="D292">
        <v>390</v>
      </c>
      <c r="E292">
        <v>201</v>
      </c>
      <c r="F292" t="s">
        <v>1272</v>
      </c>
      <c r="G292" t="s">
        <v>1273</v>
      </c>
      <c r="H292" t="s">
        <v>1274</v>
      </c>
      <c r="K292" t="s">
        <v>5264</v>
      </c>
      <c r="M292">
        <f t="shared" si="166"/>
        <v>0</v>
      </c>
      <c r="N292" t="str">
        <f t="shared" si="137"/>
        <v>Utility Systems &amp; Technical Support (Facilities)</v>
      </c>
      <c r="P292" t="s">
        <v>5264</v>
      </c>
      <c r="Q292" t="str">
        <f t="shared" si="138"/>
        <v>513-558-1799</v>
      </c>
      <c r="S292" s="3">
        <f t="shared" si="136"/>
        <v>390</v>
      </c>
      <c r="T292" t="b">
        <f t="shared" si="146"/>
        <v>1</v>
      </c>
      <c r="V292" s="3">
        <f t="shared" si="147"/>
        <v>201</v>
      </c>
      <c r="W292" t="b">
        <f t="shared" si="139"/>
        <v>1</v>
      </c>
      <c r="Y292" t="str">
        <f t="shared" si="148"/>
        <v>CENTUTIL</v>
      </c>
      <c r="Z292" t="b">
        <f t="shared" si="140"/>
        <v>1</v>
      </c>
      <c r="AB292" t="b">
        <f t="shared" si="149"/>
        <v>1</v>
      </c>
      <c r="AD292" t="str">
        <f t="shared" si="150"/>
        <v>513-558-1739</v>
      </c>
      <c r="AE292" t="b">
        <f t="shared" si="141"/>
        <v>1</v>
      </c>
      <c r="AG292" t="str">
        <f t="shared" si="151"/>
        <v>http://www.uc.edu/af/utilities.html</v>
      </c>
      <c r="AH292" t="b">
        <f t="shared" si="142"/>
        <v>1</v>
      </c>
      <c r="AJ292">
        <f t="shared" si="152"/>
        <v>0</v>
      </c>
      <c r="AK292" t="b">
        <f t="shared" si="143"/>
        <v>0</v>
      </c>
      <c r="AM292" s="4" t="str">
        <f t="shared" si="163"/>
        <v>"name":"Utility Systems &amp; Technical Support (Facilities)"</v>
      </c>
      <c r="AN292" s="5" t="str">
        <f t="shared" si="153"/>
        <v>,"phone":"513-558-1799"</v>
      </c>
      <c r="AO292" s="5" t="str">
        <f t="shared" si="154"/>
        <v>,"location":{</v>
      </c>
      <c r="AP292" s="5" t="str">
        <f t="shared" si="155"/>
        <v>"ML":"390"</v>
      </c>
      <c r="AQ292" s="5" t="str">
        <f t="shared" si="144"/>
        <v>,"RM":"201"</v>
      </c>
      <c r="AR292" s="5" t="str">
        <f t="shared" si="156"/>
        <v>,"building":"CENTUTIL"</v>
      </c>
      <c r="AS292" s="5" t="str">
        <f t="shared" si="165"/>
        <v>}</v>
      </c>
      <c r="AT292" s="5" t="str">
        <f t="shared" si="157"/>
        <v>,"fax":"513-558-1739"</v>
      </c>
      <c r="AU292" s="5" t="str">
        <f t="shared" si="158"/>
        <v>,"website":"http://www.uc.edu/af/utilities.html"</v>
      </c>
      <c r="AV292" s="10" t="str">
        <f t="shared" si="159"/>
        <v/>
      </c>
      <c r="AW292" s="6" t="str">
        <f t="shared" si="160"/>
        <v>{"name":"Utility Systems &amp; Technical Support (Facilities)","phone":"513-558-1799","location":{"ML":"390","RM":"201","building":"CENTUTIL"},"fax":"513-558-1739","website":"http://www.uc.edu/af/utilities.html"}</v>
      </c>
      <c r="AX292" t="str">
        <f t="shared" si="161"/>
        <v>db.directory.insert({"name":"Utility Systems &amp; Technical Support (Facilities)","phone":"513-558-1799","location":{"ML":"390","RM":"201","building":"CENTUTIL"},"fax":"513-558-1739","website":"http://www.uc.edu/af/utilities.html"})</v>
      </c>
      <c r="AY292">
        <f t="shared" si="164"/>
        <v>289</v>
      </c>
      <c r="AZ292" t="str">
        <f t="shared" si="162"/>
        <v>289 - Utility Systems &amp; Technical Support (Facilities)</v>
      </c>
      <c r="BA292" t="str">
        <f t="shared" si="145"/>
        <v>{"name":"Utility Systems &amp; Technical Support (Facilities)","phone":"513-558-1799","location":{"ML":"390","RM":"201","building":"CENTUTIL"},"fax":"513-558-1739","website":"http://www.uc.edu/af/utilities.html"},</v>
      </c>
    </row>
    <row r="293" spans="1:53" x14ac:dyDescent="0.25">
      <c r="A293" t="s">
        <v>1275</v>
      </c>
      <c r="B293" t="s">
        <v>1276</v>
      </c>
      <c r="C293" t="s">
        <v>36</v>
      </c>
      <c r="D293">
        <v>162</v>
      </c>
      <c r="E293">
        <v>18</v>
      </c>
      <c r="F293" t="s">
        <v>37</v>
      </c>
      <c r="G293" t="s">
        <v>38</v>
      </c>
      <c r="K293" t="s">
        <v>5264</v>
      </c>
      <c r="M293">
        <f t="shared" si="166"/>
        <v>0</v>
      </c>
      <c r="N293" t="str">
        <f t="shared" si="137"/>
        <v>Tabletop Gaming Association (CLER)</v>
      </c>
      <c r="P293" t="s">
        <v>5264</v>
      </c>
      <c r="Q293" t="str">
        <f t="shared" si="138"/>
        <v>513-732-5221</v>
      </c>
      <c r="S293" s="3">
        <f t="shared" si="136"/>
        <v>162</v>
      </c>
      <c r="T293" t="b">
        <f t="shared" si="146"/>
        <v>1</v>
      </c>
      <c r="V293" s="3">
        <f t="shared" si="147"/>
        <v>18</v>
      </c>
      <c r="W293" t="b">
        <f t="shared" si="139"/>
        <v>1</v>
      </c>
      <c r="Y293" t="str">
        <f t="shared" si="148"/>
        <v>CLERJONES</v>
      </c>
      <c r="Z293" t="b">
        <f t="shared" si="140"/>
        <v>1</v>
      </c>
      <c r="AB293" t="b">
        <f t="shared" si="149"/>
        <v>1</v>
      </c>
      <c r="AD293" t="str">
        <f t="shared" si="150"/>
        <v>513-732-5303</v>
      </c>
      <c r="AE293" t="b">
        <f t="shared" si="141"/>
        <v>1</v>
      </c>
      <c r="AG293">
        <f t="shared" si="151"/>
        <v>0</v>
      </c>
      <c r="AH293" t="b">
        <f t="shared" si="142"/>
        <v>0</v>
      </c>
      <c r="AJ293">
        <f t="shared" si="152"/>
        <v>0</v>
      </c>
      <c r="AK293" t="b">
        <f t="shared" si="143"/>
        <v>0</v>
      </c>
      <c r="AM293" s="4" t="str">
        <f t="shared" si="163"/>
        <v>"name":"Tabletop Gaming Association (CLER)"</v>
      </c>
      <c r="AN293" s="5" t="str">
        <f t="shared" si="153"/>
        <v>,"phone":"513-732-5221"</v>
      </c>
      <c r="AO293" s="5" t="str">
        <f t="shared" si="154"/>
        <v>,"location":{</v>
      </c>
      <c r="AP293" s="5" t="str">
        <f t="shared" si="155"/>
        <v>"ML":"162"</v>
      </c>
      <c r="AQ293" s="5" t="str">
        <f t="shared" si="144"/>
        <v>,"RM":"18"</v>
      </c>
      <c r="AR293" s="5" t="str">
        <f t="shared" si="156"/>
        <v>,"building":"CLERJONES"</v>
      </c>
      <c r="AS293" s="5" t="str">
        <f t="shared" si="165"/>
        <v>}</v>
      </c>
      <c r="AT293" s="5" t="str">
        <f t="shared" si="157"/>
        <v>,"fax":"513-732-5303"</v>
      </c>
      <c r="AU293" s="5" t="str">
        <f t="shared" si="158"/>
        <v/>
      </c>
      <c r="AV293" s="10" t="str">
        <f t="shared" si="159"/>
        <v/>
      </c>
      <c r="AW293" s="6" t="str">
        <f t="shared" si="160"/>
        <v>{"name":"Tabletop Gaming Association (CLER)","phone":"513-732-5221","location":{"ML":"162","RM":"18","building":"CLERJONES"},"fax":"513-732-5303"}</v>
      </c>
      <c r="AX293" t="str">
        <f t="shared" si="161"/>
        <v>db.directory.insert({"name":"Tabletop Gaming Association (CLER)","phone":"513-732-5221","location":{"ML":"162","RM":"18","building":"CLERJONES"},"fax":"513-732-5303"})</v>
      </c>
      <c r="AY293">
        <f t="shared" si="164"/>
        <v>290</v>
      </c>
      <c r="AZ293" t="str">
        <f t="shared" si="162"/>
        <v>290 - Tabletop Gaming Association (CLER)</v>
      </c>
      <c r="BA293" t="str">
        <f t="shared" si="145"/>
        <v>{"name":"Tabletop Gaming Association (CLER)","phone":"513-732-5221","location":{"ML":"162","RM":"18","building":"CLERJONES"},"fax":"513-732-5303"},</v>
      </c>
    </row>
    <row r="294" spans="1:53" x14ac:dyDescent="0.25">
      <c r="A294" t="s">
        <v>1277</v>
      </c>
      <c r="B294" t="s">
        <v>1278</v>
      </c>
      <c r="C294" t="s">
        <v>1279</v>
      </c>
      <c r="E294" t="s">
        <v>1280</v>
      </c>
      <c r="F294" t="s">
        <v>132</v>
      </c>
      <c r="H294" t="s">
        <v>134</v>
      </c>
      <c r="I294" t="s">
        <v>1185</v>
      </c>
      <c r="K294" t="s">
        <v>5264</v>
      </c>
      <c r="M294">
        <f t="shared" si="166"/>
        <v>0</v>
      </c>
      <c r="N294" t="str">
        <f t="shared" si="137"/>
        <v>Taco Bell</v>
      </c>
      <c r="P294" t="s">
        <v>5264</v>
      </c>
      <c r="Q294" t="str">
        <f t="shared" si="138"/>
        <v>513-556-2835</v>
      </c>
      <c r="S294" s="3">
        <f t="shared" si="136"/>
        <v>0</v>
      </c>
      <c r="T294" t="b">
        <f t="shared" si="146"/>
        <v>0</v>
      </c>
      <c r="V294" s="3" t="str">
        <f t="shared" si="147"/>
        <v>Level2</v>
      </c>
      <c r="W294" t="b">
        <f t="shared" si="139"/>
        <v>1</v>
      </c>
      <c r="Y294" t="str">
        <f t="shared" si="148"/>
        <v>TUC</v>
      </c>
      <c r="Z294" t="b">
        <f t="shared" si="140"/>
        <v>1</v>
      </c>
      <c r="AB294" t="b">
        <f t="shared" si="149"/>
        <v>1</v>
      </c>
      <c r="AD294">
        <f t="shared" si="150"/>
        <v>0</v>
      </c>
      <c r="AE294" t="b">
        <f t="shared" si="141"/>
        <v>0</v>
      </c>
      <c r="AG294" t="str">
        <f t="shared" si="151"/>
        <v>http://www.uc.edu/food/</v>
      </c>
      <c r="AH294" t="b">
        <f t="shared" si="142"/>
        <v>1</v>
      </c>
      <c r="AJ294" t="str">
        <f t="shared" si="152"/>
        <v>ucfood@uc.edu</v>
      </c>
      <c r="AK294" t="b">
        <f t="shared" si="143"/>
        <v>1</v>
      </c>
      <c r="AM294" s="4" t="str">
        <f t="shared" si="163"/>
        <v>"name":"Taco Bell"</v>
      </c>
      <c r="AN294" s="5" t="str">
        <f t="shared" si="153"/>
        <v>,"phone":"513-556-2835"</v>
      </c>
      <c r="AO294" s="5" t="str">
        <f t="shared" si="154"/>
        <v>,"location":{</v>
      </c>
      <c r="AP294" s="5" t="str">
        <f t="shared" si="155"/>
        <v/>
      </c>
      <c r="AQ294" s="5" t="str">
        <f t="shared" si="144"/>
        <v/>
      </c>
      <c r="AR294" s="5" t="str">
        <f t="shared" si="156"/>
        <v>,"building":"TUC"</v>
      </c>
      <c r="AS294" s="5" t="str">
        <f t="shared" si="165"/>
        <v>}</v>
      </c>
      <c r="AT294" s="5" t="str">
        <f t="shared" si="157"/>
        <v/>
      </c>
      <c r="AU294" s="5" t="str">
        <f t="shared" si="158"/>
        <v>,"website":"http://www.uc.edu/food/"</v>
      </c>
      <c r="AV294" s="10" t="str">
        <f t="shared" si="159"/>
        <v>,"email":"ucfood@uc.edu"</v>
      </c>
      <c r="AW294" s="6" t="str">
        <f t="shared" si="160"/>
        <v>{"name":"Taco Bell","phone":"513-556-2835","location":{,"building":"TUC"},"website":"http://www.uc.edu/food/","email":"ucfood@uc.edu"}</v>
      </c>
      <c r="AX294" t="str">
        <f t="shared" si="161"/>
        <v>db.directory.insert({"name":"Taco Bell","phone":"513-556-2835","location":{,"building":"TUC"},"website":"http://www.uc.edu/food/","email":"ucfood@uc.edu"})</v>
      </c>
      <c r="AY294">
        <f t="shared" si="164"/>
        <v>291</v>
      </c>
      <c r="AZ294" t="str">
        <f t="shared" si="162"/>
        <v>291 - Taco Bell</v>
      </c>
      <c r="BA294" t="str">
        <f t="shared" si="145"/>
        <v>{"name":"Taco Bell","phone":"513-556-2835","location":{,"building":"TUC"},"website":"http://www.uc.edu/food/","email":"ucfood@uc.edu"},</v>
      </c>
    </row>
    <row r="295" spans="1:53" x14ac:dyDescent="0.25">
      <c r="A295" t="s">
        <v>1281</v>
      </c>
      <c r="B295" t="s">
        <v>1282</v>
      </c>
      <c r="C295" t="s">
        <v>1283</v>
      </c>
      <c r="D295">
        <v>369</v>
      </c>
      <c r="F295" t="s">
        <v>498</v>
      </c>
      <c r="G295" t="s">
        <v>1284</v>
      </c>
      <c r="H295" t="s">
        <v>1285</v>
      </c>
      <c r="I295" t="s">
        <v>1286</v>
      </c>
      <c r="K295" t="s">
        <v>5264</v>
      </c>
      <c r="M295">
        <f t="shared" si="166"/>
        <v>0</v>
      </c>
      <c r="N295" t="str">
        <f t="shared" si="137"/>
        <v>Charles Phelps Taft Research Center (A&amp;S)</v>
      </c>
      <c r="P295" t="s">
        <v>5264</v>
      </c>
      <c r="Q295" t="str">
        <f t="shared" si="138"/>
        <v>513-556-0675</v>
      </c>
      <c r="S295" s="3">
        <f t="shared" si="136"/>
        <v>369</v>
      </c>
      <c r="T295" t="b">
        <f t="shared" si="146"/>
        <v>1</v>
      </c>
      <c r="V295" s="3">
        <f t="shared" si="147"/>
        <v>0</v>
      </c>
      <c r="W295" t="b">
        <f t="shared" si="139"/>
        <v>0</v>
      </c>
      <c r="Y295" t="str">
        <f t="shared" si="148"/>
        <v>EDWARDS1</v>
      </c>
      <c r="Z295" t="b">
        <f t="shared" si="140"/>
        <v>1</v>
      </c>
      <c r="AB295" t="b">
        <f t="shared" si="149"/>
        <v>1</v>
      </c>
      <c r="AD295" t="str">
        <f t="shared" si="150"/>
        <v>513-558-7136</v>
      </c>
      <c r="AE295" t="b">
        <f t="shared" si="141"/>
        <v>1</v>
      </c>
      <c r="AG295" t="str">
        <f t="shared" si="151"/>
        <v>http://www.artsci.uc.edu/taft</v>
      </c>
      <c r="AH295" t="b">
        <f t="shared" si="142"/>
        <v>1</v>
      </c>
      <c r="AJ295" t="str">
        <f t="shared" si="152"/>
        <v>taftcenter@uc.edu</v>
      </c>
      <c r="AK295" t="b">
        <f t="shared" si="143"/>
        <v>1</v>
      </c>
      <c r="AM295" s="4" t="str">
        <f t="shared" si="163"/>
        <v>"name":"Charles Phelps Taft Research Center (A&amp;S)"</v>
      </c>
      <c r="AN295" s="5" t="str">
        <f t="shared" si="153"/>
        <v>,"phone":"513-556-0675"</v>
      </c>
      <c r="AO295" s="5" t="str">
        <f t="shared" si="154"/>
        <v>,"location":{</v>
      </c>
      <c r="AP295" s="5" t="str">
        <f t="shared" si="155"/>
        <v>"ML":"369"</v>
      </c>
      <c r="AQ295" s="5" t="str">
        <f t="shared" si="144"/>
        <v/>
      </c>
      <c r="AR295" s="5" t="str">
        <f t="shared" si="156"/>
        <v>,"building":"EDWARDS1"</v>
      </c>
      <c r="AS295" s="5" t="str">
        <f t="shared" si="165"/>
        <v>}</v>
      </c>
      <c r="AT295" s="5" t="str">
        <f t="shared" si="157"/>
        <v>,"fax":"513-558-7136"</v>
      </c>
      <c r="AU295" s="5" t="str">
        <f t="shared" si="158"/>
        <v>,"website":"http://www.artsci.uc.edu/taft"</v>
      </c>
      <c r="AV295" s="10" t="str">
        <f t="shared" si="159"/>
        <v>,"email":"taftcenter@uc.edu"</v>
      </c>
      <c r="AW295" s="6" t="str">
        <f t="shared" si="160"/>
        <v>{"name":"Charles Phelps Taft Research Center (A&amp;S)","phone":"513-556-0675","location":{"ML":"369","building":"EDWARDS1"},"fax":"513-558-7136","website":"http://www.artsci.uc.edu/taft","email":"taftcenter@uc.edu"}</v>
      </c>
      <c r="AX295" t="str">
        <f t="shared" si="161"/>
        <v>db.directory.insert({"name":"Charles Phelps Taft Research Center (A&amp;S)","phone":"513-556-0675","location":{"ML":"369","building":"EDWARDS1"},"fax":"513-558-7136","website":"http://www.artsci.uc.edu/taft","email":"taftcenter@uc.edu"})</v>
      </c>
      <c r="AY295">
        <f t="shared" si="164"/>
        <v>292</v>
      </c>
      <c r="AZ295" t="str">
        <f t="shared" si="162"/>
        <v>292 - Charles Phelps Taft Research Center (A&amp;S)</v>
      </c>
      <c r="BA295" t="str">
        <f t="shared" si="145"/>
        <v>{"name":"Charles Phelps Taft Research Center (A&amp;S)","phone":"513-556-0675","location":{"ML":"369","building":"EDWARDS1"},"fax":"513-558-7136","website":"http://www.artsci.uc.edu/taft","email":"taftcenter@uc.edu"},</v>
      </c>
    </row>
    <row r="296" spans="1:53" x14ac:dyDescent="0.25">
      <c r="A296" t="s">
        <v>1287</v>
      </c>
      <c r="B296" t="s">
        <v>1288</v>
      </c>
      <c r="C296" t="s">
        <v>103</v>
      </c>
      <c r="D296">
        <v>39</v>
      </c>
      <c r="E296">
        <v>340</v>
      </c>
      <c r="F296" t="s">
        <v>68</v>
      </c>
      <c r="G296" t="s">
        <v>104</v>
      </c>
      <c r="H296" t="s">
        <v>1289</v>
      </c>
      <c r="I296" t="s">
        <v>1290</v>
      </c>
      <c r="K296" t="s">
        <v>5264</v>
      </c>
      <c r="M296">
        <f t="shared" si="166"/>
        <v>0</v>
      </c>
      <c r="N296" t="str">
        <f t="shared" si="137"/>
        <v>Talent Acquisition (Human Resources)</v>
      </c>
      <c r="P296" t="s">
        <v>5264</v>
      </c>
      <c r="Q296" t="str">
        <f t="shared" si="138"/>
        <v>513-556-6381</v>
      </c>
      <c r="S296" s="3">
        <f t="shared" si="136"/>
        <v>39</v>
      </c>
      <c r="T296" t="b">
        <f t="shared" si="146"/>
        <v>1</v>
      </c>
      <c r="V296" s="3">
        <f t="shared" si="147"/>
        <v>340</v>
      </c>
      <c r="W296" t="b">
        <f t="shared" si="139"/>
        <v>1</v>
      </c>
      <c r="Y296" t="str">
        <f t="shared" si="148"/>
        <v>UNIVHALL</v>
      </c>
      <c r="Z296" t="b">
        <f t="shared" si="140"/>
        <v>1</v>
      </c>
      <c r="AB296" t="b">
        <f t="shared" si="149"/>
        <v>1</v>
      </c>
      <c r="AD296" t="str">
        <f t="shared" si="150"/>
        <v>513-556-9652</v>
      </c>
      <c r="AE296" t="b">
        <f t="shared" si="141"/>
        <v>1</v>
      </c>
      <c r="AG296" t="str">
        <f t="shared" si="151"/>
        <v>http://www.uc.edu/hr/talent-acquisition.html</v>
      </c>
      <c r="AH296" t="b">
        <f t="shared" si="142"/>
        <v>1</v>
      </c>
      <c r="AJ296" t="str">
        <f t="shared" si="152"/>
        <v>recruiting@uc.edu</v>
      </c>
      <c r="AK296" t="b">
        <f t="shared" si="143"/>
        <v>1</v>
      </c>
      <c r="AM296" s="4" t="str">
        <f t="shared" si="163"/>
        <v>"name":"Talent Acquisition (Human Resources)"</v>
      </c>
      <c r="AN296" s="5" t="str">
        <f t="shared" si="153"/>
        <v>,"phone":"513-556-6381"</v>
      </c>
      <c r="AO296" s="5" t="str">
        <f t="shared" si="154"/>
        <v>,"location":{</v>
      </c>
      <c r="AP296" s="5" t="str">
        <f t="shared" si="155"/>
        <v>"ML":"39"</v>
      </c>
      <c r="AQ296" s="5" t="str">
        <f t="shared" si="144"/>
        <v>,"RM":"340"</v>
      </c>
      <c r="AR296" s="5" t="str">
        <f t="shared" si="156"/>
        <v>,"building":"UNIVHALL"</v>
      </c>
      <c r="AS296" s="5" t="str">
        <f t="shared" si="165"/>
        <v>}</v>
      </c>
      <c r="AT296" s="5" t="str">
        <f t="shared" si="157"/>
        <v>,"fax":"513-556-9652"</v>
      </c>
      <c r="AU296" s="5" t="str">
        <f t="shared" si="158"/>
        <v>,"website":"http://www.uc.edu/hr/talent-acquisition.html"</v>
      </c>
      <c r="AV296" s="10" t="str">
        <f t="shared" si="159"/>
        <v>,"email":"recruiting@uc.edu"</v>
      </c>
      <c r="AW296" s="6" t="str">
        <f t="shared" si="160"/>
        <v>{"name":"Talent Acquisition (Human Resources)","phone":"513-556-6381","location":{"ML":"39","RM":"340","building":"UNIVHALL"},"fax":"513-556-9652","website":"http://www.uc.edu/hr/talent-acquisition.html","email":"recruiting@uc.edu"}</v>
      </c>
      <c r="AX296" t="str">
        <f t="shared" si="161"/>
        <v>db.directory.insert({"name":"Talent Acquisition (Human Resources)","phone":"513-556-6381","location":{"ML":"39","RM":"340","building":"UNIVHALL"},"fax":"513-556-9652","website":"http://www.uc.edu/hr/talent-acquisition.html","email":"recruiting@uc.edu"})</v>
      </c>
      <c r="AY296">
        <f t="shared" si="164"/>
        <v>293</v>
      </c>
      <c r="AZ296" t="str">
        <f t="shared" si="162"/>
        <v>293 - Talent Acquisition (Human Resources)</v>
      </c>
      <c r="BA296" t="str">
        <f t="shared" si="145"/>
        <v>{"name":"Talent Acquisition (Human Resources)","phone":"513-556-6381","location":{"ML":"39","RM":"340","building":"UNIVHALL"},"fax":"513-556-9652","website":"http://www.uc.edu/hr/talent-acquisition.html","email":"recruiting@uc.edu"},</v>
      </c>
    </row>
    <row r="297" spans="1:53" x14ac:dyDescent="0.25">
      <c r="A297" t="s">
        <v>1291</v>
      </c>
      <c r="B297" t="s">
        <v>1292</v>
      </c>
      <c r="C297" t="s">
        <v>1293</v>
      </c>
      <c r="D297" t="s">
        <v>1294</v>
      </c>
      <c r="E297">
        <v>104</v>
      </c>
      <c r="F297">
        <v>100</v>
      </c>
      <c r="G297" t="s">
        <v>23</v>
      </c>
      <c r="H297" t="s">
        <v>1295</v>
      </c>
      <c r="I297" t="s">
        <v>1296</v>
      </c>
      <c r="K297" t="s">
        <v>5264</v>
      </c>
      <c r="L297" t="b">
        <v>1</v>
      </c>
      <c r="M297">
        <f t="shared" si="166"/>
        <v>1</v>
      </c>
      <c r="N297" t="str">
        <f t="shared" si="137"/>
        <v>Employment  Student (Career Development Center)</v>
      </c>
      <c r="O297" t="str">
        <f t="shared" si="167"/>
        <v>Employment  Student (Career Development Center)</v>
      </c>
      <c r="P297" t="s">
        <v>5264</v>
      </c>
      <c r="Q297" t="str">
        <f t="shared" si="138"/>
        <v>513-556-3471</v>
      </c>
      <c r="S297" s="3">
        <f t="shared" si="136"/>
        <v>104</v>
      </c>
      <c r="T297" t="b">
        <f t="shared" si="146"/>
        <v>1</v>
      </c>
      <c r="V297" s="3">
        <f t="shared" si="147"/>
        <v>100</v>
      </c>
      <c r="W297" t="b">
        <f t="shared" si="139"/>
        <v>1</v>
      </c>
      <c r="Y297" t="str">
        <f t="shared" si="148"/>
        <v>UNIVPAV</v>
      </c>
      <c r="Z297" t="b">
        <f t="shared" si="140"/>
        <v>1</v>
      </c>
      <c r="AB297" t="b">
        <f t="shared" si="149"/>
        <v>1</v>
      </c>
      <c r="AD297" t="str">
        <f t="shared" si="150"/>
        <v>513-556-0650</v>
      </c>
      <c r="AE297" t="b">
        <f t="shared" si="141"/>
        <v>1</v>
      </c>
      <c r="AG297" t="str">
        <f t="shared" si="151"/>
        <v>http://www.uc.edu/career/</v>
      </c>
      <c r="AH297" t="b">
        <f t="shared" si="142"/>
        <v>1</v>
      </c>
      <c r="AJ297">
        <f t="shared" si="152"/>
        <v>0</v>
      </c>
      <c r="AK297" t="b">
        <f t="shared" si="143"/>
        <v>0</v>
      </c>
      <c r="AM297" s="4" t="str">
        <f t="shared" si="163"/>
        <v>"name":"Employment Student (Career Development Center)"</v>
      </c>
      <c r="AN297" s="5" t="str">
        <f t="shared" si="153"/>
        <v>,"phone":"513-556-3471"</v>
      </c>
      <c r="AO297" s="5" t="str">
        <f t="shared" si="154"/>
        <v>,"location":{</v>
      </c>
      <c r="AP297" s="5" t="str">
        <f t="shared" si="155"/>
        <v>"ML":"104"</v>
      </c>
      <c r="AQ297" s="5" t="str">
        <f t="shared" si="144"/>
        <v>,"RM":"100"</v>
      </c>
      <c r="AR297" s="5" t="str">
        <f t="shared" si="156"/>
        <v>,"building":"UNIVPAV"</v>
      </c>
      <c r="AS297" s="5" t="str">
        <f t="shared" si="165"/>
        <v>}</v>
      </c>
      <c r="AT297" s="5" t="str">
        <f t="shared" si="157"/>
        <v>,"fax":"513-556-0650"</v>
      </c>
      <c r="AU297" s="5" t="str">
        <f t="shared" si="158"/>
        <v>,"website":"http://www.uc.edu/career/"</v>
      </c>
      <c r="AV297" s="10" t="str">
        <f t="shared" si="159"/>
        <v/>
      </c>
      <c r="AW297" s="6" t="str">
        <f t="shared" si="160"/>
        <v>{"name":"Employment Student (Career Development Center)","phone":"513-556-3471","location":{"ML":"104","RM":"100","building":"UNIVPAV"},"fax":"513-556-0650","website":"http://www.uc.edu/career/"}</v>
      </c>
      <c r="AX297" t="str">
        <f t="shared" si="161"/>
        <v>db.directory.insert({"name":"Employment Student (Career Development Center)","phone":"513-556-3471","location":{"ML":"104","RM":"100","building":"UNIVPAV"},"fax":"513-556-0650","website":"http://www.uc.edu/career/"})</v>
      </c>
      <c r="AY297">
        <f t="shared" si="164"/>
        <v>294</v>
      </c>
      <c r="AZ297" t="str">
        <f t="shared" si="162"/>
        <v>294 - Employment  Student (Career Development Center)</v>
      </c>
      <c r="BA297" t="str">
        <f t="shared" si="145"/>
        <v>{"name":"Employment Student (Career Development Center)","phone":"513-556-3471","location":{"ML":"104","RM":"100","building":"UNIVPAV"},"fax":"513-556-0650","website":"http://www.uc.edu/career/"},</v>
      </c>
    </row>
    <row r="298" spans="1:53" x14ac:dyDescent="0.25">
      <c r="A298" t="s">
        <v>1297</v>
      </c>
      <c r="B298" t="s">
        <v>1298</v>
      </c>
      <c r="C298" t="s">
        <v>1299</v>
      </c>
      <c r="D298" t="s">
        <v>1221</v>
      </c>
      <c r="F298" t="s">
        <v>1300</v>
      </c>
      <c r="G298" t="s">
        <v>1301</v>
      </c>
      <c r="K298" t="s">
        <v>5264</v>
      </c>
      <c r="M298">
        <f t="shared" si="166"/>
        <v>0</v>
      </c>
      <c r="N298" t="str">
        <f t="shared" si="137"/>
        <v>Leather Research Laboratory</v>
      </c>
      <c r="P298" t="s">
        <v>5264</v>
      </c>
      <c r="Q298" t="str">
        <f t="shared" si="138"/>
        <v>513-242-6300</v>
      </c>
      <c r="S298" s="3" t="str">
        <f t="shared" si="136"/>
        <v>****</v>
      </c>
      <c r="T298" t="b">
        <f t="shared" si="146"/>
        <v>1</v>
      </c>
      <c r="V298" s="3">
        <f t="shared" si="147"/>
        <v>0</v>
      </c>
      <c r="W298" t="b">
        <f t="shared" si="139"/>
        <v>0</v>
      </c>
      <c r="Y298" t="str">
        <f t="shared" si="148"/>
        <v>CENTHILL-C</v>
      </c>
      <c r="Z298" t="b">
        <f t="shared" si="140"/>
        <v>1</v>
      </c>
      <c r="AB298" t="b">
        <f t="shared" si="149"/>
        <v>1</v>
      </c>
      <c r="AD298" t="str">
        <f t="shared" si="150"/>
        <v>513-242-9797</v>
      </c>
      <c r="AE298" t="b">
        <f t="shared" si="141"/>
        <v>1</v>
      </c>
      <c r="AG298">
        <f t="shared" si="151"/>
        <v>0</v>
      </c>
      <c r="AH298" t="b">
        <f t="shared" si="142"/>
        <v>0</v>
      </c>
      <c r="AJ298">
        <f t="shared" si="152"/>
        <v>0</v>
      </c>
      <c r="AK298" t="b">
        <f t="shared" si="143"/>
        <v>0</v>
      </c>
      <c r="AM298" s="4" t="str">
        <f t="shared" si="163"/>
        <v>"name":"Leather Research Laboratory"</v>
      </c>
      <c r="AN298" s="5" t="str">
        <f t="shared" si="153"/>
        <v>,"phone":"513-242-6300"</v>
      </c>
      <c r="AO298" s="5" t="str">
        <f t="shared" si="154"/>
        <v>,"location":{</v>
      </c>
      <c r="AP298" s="5" t="str">
        <f t="shared" si="155"/>
        <v>"ML":"****"</v>
      </c>
      <c r="AQ298" s="5" t="str">
        <f t="shared" si="144"/>
        <v/>
      </c>
      <c r="AR298" s="5" t="str">
        <f t="shared" si="156"/>
        <v>,"building":"CENTHILL-C"</v>
      </c>
      <c r="AS298" s="5" t="str">
        <f t="shared" si="165"/>
        <v>}</v>
      </c>
      <c r="AT298" s="5" t="str">
        <f t="shared" si="157"/>
        <v>,"fax":"513-242-9797"</v>
      </c>
      <c r="AU298" s="5" t="str">
        <f t="shared" si="158"/>
        <v/>
      </c>
      <c r="AV298" s="10" t="str">
        <f t="shared" si="159"/>
        <v/>
      </c>
      <c r="AW298" s="6" t="str">
        <f t="shared" si="160"/>
        <v>{"name":"Leather Research Laboratory","phone":"513-242-6300","location":{"ML":"****","building":"CENTHILL-C"},"fax":"513-242-9797"}</v>
      </c>
      <c r="AX298" t="str">
        <f t="shared" si="161"/>
        <v>db.directory.insert({"name":"Leather Research Laboratory","phone":"513-242-6300","location":{"ML":"****","building":"CENTHILL-C"},"fax":"513-242-9797"})</v>
      </c>
      <c r="AY298">
        <f t="shared" si="164"/>
        <v>295</v>
      </c>
      <c r="AZ298" t="str">
        <f t="shared" si="162"/>
        <v>295 - Leather Research Laboratory</v>
      </c>
      <c r="BA298" t="str">
        <f t="shared" si="145"/>
        <v>{"name":"Leather Research Laboratory","phone":"513-242-6300","location":{"ML":"****","building":"CENTHILL-C"},"fax":"513-242-9797"},</v>
      </c>
    </row>
    <row r="299" spans="1:53" x14ac:dyDescent="0.25">
      <c r="A299" t="s">
        <v>1302</v>
      </c>
      <c r="B299" t="s">
        <v>1303</v>
      </c>
      <c r="C299" t="s">
        <v>1304</v>
      </c>
      <c r="D299">
        <v>22</v>
      </c>
      <c r="F299" t="s">
        <v>1232</v>
      </c>
      <c r="H299" t="s">
        <v>1305</v>
      </c>
      <c r="K299" t="s">
        <v>5264</v>
      </c>
      <c r="M299">
        <f t="shared" si="166"/>
        <v>0</v>
      </c>
      <c r="N299" t="str">
        <f t="shared" si="137"/>
        <v>Transition and Access Program (TAP)(CECH)</v>
      </c>
      <c r="P299" t="s">
        <v>5264</v>
      </c>
      <c r="Q299" t="str">
        <f t="shared" si="138"/>
        <v>513-556-3600</v>
      </c>
      <c r="S299" s="3">
        <f t="shared" si="136"/>
        <v>22</v>
      </c>
      <c r="T299" t="b">
        <f t="shared" si="146"/>
        <v>1</v>
      </c>
      <c r="V299" s="3">
        <f t="shared" si="147"/>
        <v>0</v>
      </c>
      <c r="W299" t="b">
        <f t="shared" si="139"/>
        <v>0</v>
      </c>
      <c r="Y299" t="str">
        <f t="shared" si="148"/>
        <v>TEACHERS</v>
      </c>
      <c r="Z299" t="b">
        <f t="shared" si="140"/>
        <v>1</v>
      </c>
      <c r="AB299" t="b">
        <f t="shared" si="149"/>
        <v>1</v>
      </c>
      <c r="AD299">
        <f t="shared" si="150"/>
        <v>0</v>
      </c>
      <c r="AE299" t="b">
        <f t="shared" si="141"/>
        <v>0</v>
      </c>
      <c r="AG299" t="str">
        <f t="shared" si="151"/>
        <v>http://cech.uc.edu/education/tap.html</v>
      </c>
      <c r="AH299" t="b">
        <f t="shared" si="142"/>
        <v>1</v>
      </c>
      <c r="AJ299">
        <f t="shared" si="152"/>
        <v>0</v>
      </c>
      <c r="AK299" t="b">
        <f t="shared" si="143"/>
        <v>0</v>
      </c>
      <c r="AM299" s="4" t="str">
        <f t="shared" si="163"/>
        <v>"name":"Transition and Access Program (TAP)(CECH)"</v>
      </c>
      <c r="AN299" s="5" t="str">
        <f t="shared" si="153"/>
        <v>,"phone":"513-556-3600"</v>
      </c>
      <c r="AO299" s="5" t="str">
        <f t="shared" si="154"/>
        <v>,"location":{</v>
      </c>
      <c r="AP299" s="5" t="str">
        <f t="shared" si="155"/>
        <v>"ML":"22"</v>
      </c>
      <c r="AQ299" s="5" t="str">
        <f t="shared" si="144"/>
        <v/>
      </c>
      <c r="AR299" s="5" t="str">
        <f t="shared" si="156"/>
        <v>,"building":"TEACHERS"</v>
      </c>
      <c r="AS299" s="5" t="str">
        <f t="shared" si="165"/>
        <v>}</v>
      </c>
      <c r="AT299" s="5" t="str">
        <f t="shared" si="157"/>
        <v/>
      </c>
      <c r="AU299" s="5" t="str">
        <f t="shared" si="158"/>
        <v>,"website":"http://cech.uc.edu/education/tap.html"</v>
      </c>
      <c r="AV299" s="10" t="str">
        <f t="shared" si="159"/>
        <v/>
      </c>
      <c r="AW299" s="6" t="str">
        <f t="shared" si="160"/>
        <v>{"name":"Transition and Access Program (TAP)(CECH)","phone":"513-556-3600","location":{"ML":"22","building":"TEACHERS"},"website":"http://cech.uc.edu/education/tap.html"}</v>
      </c>
      <c r="AX299" t="str">
        <f t="shared" si="161"/>
        <v>db.directory.insert({"name":"Transition and Access Program (TAP)(CECH)","phone":"513-556-3600","location":{"ML":"22","building":"TEACHERS"},"website":"http://cech.uc.edu/education/tap.html"})</v>
      </c>
      <c r="AY299">
        <f t="shared" si="164"/>
        <v>296</v>
      </c>
      <c r="AZ299" t="str">
        <f t="shared" si="162"/>
        <v>296 - Transition and Access Program (TAP)(CECH)</v>
      </c>
      <c r="BA299" t="str">
        <f t="shared" si="145"/>
        <v>{"name":"Transition and Access Program (TAP)(CECH)","phone":"513-556-3600","location":{"ML":"22","building":"TEACHERS"},"website":"http://cech.uc.edu/education/tap.html"},</v>
      </c>
    </row>
    <row r="300" spans="1:53" x14ac:dyDescent="0.25">
      <c r="A300" t="s">
        <v>1306</v>
      </c>
      <c r="B300" t="s">
        <v>1307</v>
      </c>
      <c r="C300" t="s">
        <v>1308</v>
      </c>
      <c r="D300" t="s">
        <v>1309</v>
      </c>
      <c r="E300">
        <v>3</v>
      </c>
      <c r="F300">
        <v>4740</v>
      </c>
      <c r="G300" t="s">
        <v>125</v>
      </c>
      <c r="H300" t="s">
        <v>126</v>
      </c>
      <c r="I300" t="s">
        <v>1310</v>
      </c>
      <c r="K300" t="s">
        <v>5264</v>
      </c>
      <c r="L300" t="b">
        <v>1</v>
      </c>
      <c r="M300">
        <f t="shared" si="166"/>
        <v>1</v>
      </c>
      <c r="N300" t="str">
        <f t="shared" si="137"/>
        <v xml:space="preserve"> Production and Arts Administration - Theatre Arts  Division of (TAPAA)(CCM)</v>
      </c>
      <c r="O300" t="str">
        <f t="shared" si="167"/>
        <v xml:space="preserve"> Production and Arts Administration - Theatre Arts  Division of (TAPAA)(CCM)</v>
      </c>
      <c r="P300" t="s">
        <v>5264</v>
      </c>
      <c r="Q300" t="str">
        <f t="shared" si="138"/>
        <v>513-556-5803</v>
      </c>
      <c r="S300" s="3">
        <f t="shared" si="136"/>
        <v>3</v>
      </c>
      <c r="T300" t="b">
        <f t="shared" si="146"/>
        <v>1</v>
      </c>
      <c r="V300" s="3">
        <f t="shared" si="147"/>
        <v>4740</v>
      </c>
      <c r="W300" t="b">
        <f t="shared" si="139"/>
        <v>1</v>
      </c>
      <c r="Y300" t="str">
        <f t="shared" si="148"/>
        <v>CORBETT</v>
      </c>
      <c r="Z300" t="b">
        <f t="shared" si="140"/>
        <v>1</v>
      </c>
      <c r="AB300" t="b">
        <f t="shared" si="149"/>
        <v>1</v>
      </c>
      <c r="AD300" t="str">
        <f t="shared" si="150"/>
        <v>513-556-3399</v>
      </c>
      <c r="AE300" t="b">
        <f t="shared" si="141"/>
        <v>1</v>
      </c>
      <c r="AG300" t="str">
        <f t="shared" si="151"/>
        <v>http://ccm.uc.edu/theatre.html</v>
      </c>
      <c r="AH300" t="b">
        <f t="shared" si="142"/>
        <v>1</v>
      </c>
      <c r="AJ300">
        <f t="shared" si="152"/>
        <v>0</v>
      </c>
      <c r="AK300" t="b">
        <f t="shared" si="143"/>
        <v>0</v>
      </c>
      <c r="AM300" s="4" t="str">
        <f t="shared" si="163"/>
        <v>"name":"Production and Arts Administration - Theatre Arts Division of (TAPAA)(CCM)"</v>
      </c>
      <c r="AN300" s="5" t="str">
        <f t="shared" si="153"/>
        <v>,"phone":"513-556-5803"</v>
      </c>
      <c r="AO300" s="5" t="str">
        <f t="shared" si="154"/>
        <v>,"location":{</v>
      </c>
      <c r="AP300" s="5" t="str">
        <f t="shared" si="155"/>
        <v>"ML":"3"</v>
      </c>
      <c r="AQ300" s="5" t="str">
        <f t="shared" si="144"/>
        <v>,"RM":"4740"</v>
      </c>
      <c r="AR300" s="5" t="str">
        <f t="shared" si="156"/>
        <v>,"building":"CORBETT"</v>
      </c>
      <c r="AS300" s="5" t="str">
        <f t="shared" si="165"/>
        <v>}</v>
      </c>
      <c r="AT300" s="5" t="str">
        <f t="shared" si="157"/>
        <v>,"fax":"513-556-3399"</v>
      </c>
      <c r="AU300" s="5" t="str">
        <f t="shared" si="158"/>
        <v>,"website":"http://ccm.uc.edu/theatre.html"</v>
      </c>
      <c r="AV300" s="10" t="str">
        <f t="shared" si="159"/>
        <v/>
      </c>
      <c r="AW300" s="6" t="str">
        <f t="shared" si="160"/>
        <v>{"name":"Production and Arts Administration - Theatre Arts Division of (TAPAA)(CCM)","phone":"513-556-5803","location":{"ML":"3","RM":"4740","building":"CORBETT"},"fax":"513-556-3399","website":"http://ccm.uc.edu/theatre.html"}</v>
      </c>
      <c r="AX300" t="str">
        <f t="shared" si="161"/>
        <v>db.directory.insert({"name":"Production and Arts Administration - Theatre Arts Division of (TAPAA)(CCM)","phone":"513-556-5803","location":{"ML":"3","RM":"4740","building":"CORBETT"},"fax":"513-556-3399","website":"http://ccm.uc.edu/theatre.html"})</v>
      </c>
      <c r="AY300">
        <f t="shared" si="164"/>
        <v>297</v>
      </c>
      <c r="AZ300" t="str">
        <f t="shared" si="162"/>
        <v>297 -  Production and Arts Administration - Theatre Arts  Division of (TAPAA)(CCM)</v>
      </c>
      <c r="BA300" t="str">
        <f t="shared" si="145"/>
        <v>{"name":"Production and Arts Administration - Theatre Arts Division of (TAPAA)(CCM)","phone":"513-556-5803","location":{"ML":"3","RM":"4740","building":"CORBETT"},"fax":"513-556-3399","website":"http://ccm.uc.edu/theatre.html"},</v>
      </c>
    </row>
    <row r="301" spans="1:53" x14ac:dyDescent="0.25">
      <c r="A301" t="s">
        <v>1311</v>
      </c>
      <c r="B301" t="s">
        <v>1312</v>
      </c>
      <c r="C301" t="s">
        <v>1313</v>
      </c>
      <c r="D301" t="s">
        <v>1314</v>
      </c>
      <c r="E301">
        <v>641</v>
      </c>
      <c r="F301">
        <v>500</v>
      </c>
      <c r="G301" t="s">
        <v>68</v>
      </c>
      <c r="H301" t="s">
        <v>1315</v>
      </c>
      <c r="K301" t="s">
        <v>5264</v>
      </c>
      <c r="L301" t="b">
        <v>1</v>
      </c>
      <c r="M301">
        <f t="shared" si="166"/>
        <v>1</v>
      </c>
      <c r="N301" t="str">
        <f t="shared" si="137"/>
        <v>Tax Compliance  UC (Finance)</v>
      </c>
      <c r="O301" t="str">
        <f t="shared" si="167"/>
        <v>Tax Compliance  UC (Finance)</v>
      </c>
      <c r="P301" t="s">
        <v>5264</v>
      </c>
      <c r="Q301" t="str">
        <f t="shared" si="138"/>
        <v>513-556-5899</v>
      </c>
      <c r="S301" s="3">
        <f t="shared" si="136"/>
        <v>641</v>
      </c>
      <c r="T301" t="b">
        <f t="shared" si="146"/>
        <v>1</v>
      </c>
      <c r="V301" s="3">
        <f t="shared" si="147"/>
        <v>500</v>
      </c>
      <c r="W301" t="b">
        <f t="shared" si="139"/>
        <v>1</v>
      </c>
      <c r="Y301" t="str">
        <f t="shared" si="148"/>
        <v>UNIVHALL</v>
      </c>
      <c r="Z301" t="b">
        <f t="shared" si="140"/>
        <v>1</v>
      </c>
      <c r="AB301" t="b">
        <f t="shared" si="149"/>
        <v>1</v>
      </c>
      <c r="AD301" t="str">
        <f t="shared" si="150"/>
        <v>513-556-2504</v>
      </c>
      <c r="AE301" t="b">
        <f t="shared" si="141"/>
        <v>1</v>
      </c>
      <c r="AG301">
        <f t="shared" si="151"/>
        <v>0</v>
      </c>
      <c r="AH301" t="b">
        <f t="shared" si="142"/>
        <v>0</v>
      </c>
      <c r="AJ301">
        <f t="shared" si="152"/>
        <v>0</v>
      </c>
      <c r="AK301" t="b">
        <f t="shared" si="143"/>
        <v>0</v>
      </c>
      <c r="AM301" s="4" t="str">
        <f t="shared" si="163"/>
        <v>"name":"Tax Compliance UC (Finance)"</v>
      </c>
      <c r="AN301" s="5" t="str">
        <f t="shared" si="153"/>
        <v>,"phone":"513-556-5899"</v>
      </c>
      <c r="AO301" s="5" t="str">
        <f t="shared" si="154"/>
        <v>,"location":{</v>
      </c>
      <c r="AP301" s="5" t="str">
        <f t="shared" si="155"/>
        <v>"ML":"641"</v>
      </c>
      <c r="AQ301" s="5" t="str">
        <f t="shared" si="144"/>
        <v>,"RM":"500"</v>
      </c>
      <c r="AR301" s="5" t="str">
        <f t="shared" si="156"/>
        <v>,"building":"UNIVHALL"</v>
      </c>
      <c r="AS301" s="5" t="str">
        <f t="shared" si="165"/>
        <v>}</v>
      </c>
      <c r="AT301" s="5" t="str">
        <f t="shared" si="157"/>
        <v>,"fax":"513-556-2504"</v>
      </c>
      <c r="AU301" s="5" t="str">
        <f t="shared" si="158"/>
        <v/>
      </c>
      <c r="AV301" s="10" t="str">
        <f t="shared" si="159"/>
        <v/>
      </c>
      <c r="AW301" s="6" t="str">
        <f t="shared" si="160"/>
        <v>{"name":"Tax Compliance UC (Finance)","phone":"513-556-5899","location":{"ML":"641","RM":"500","building":"UNIVHALL"},"fax":"513-556-2504"}</v>
      </c>
      <c r="AX301" t="str">
        <f t="shared" si="161"/>
        <v>db.directory.insert({"name":"Tax Compliance UC (Finance)","phone":"513-556-5899","location":{"ML":"641","RM":"500","building":"UNIVHALL"},"fax":"513-556-2504"})</v>
      </c>
      <c r="AY301">
        <f t="shared" si="164"/>
        <v>298</v>
      </c>
      <c r="AZ301" t="str">
        <f t="shared" si="162"/>
        <v>298 - Tax Compliance  UC (Finance)</v>
      </c>
      <c r="BA301" t="str">
        <f t="shared" si="145"/>
        <v>{"name":"Tax Compliance UC (Finance)","phone":"513-556-5899","location":{"ML":"641","RM":"500","building":"UNIVHALL"},"fax":"513-556-2504"},</v>
      </c>
    </row>
    <row r="302" spans="1:53" x14ac:dyDescent="0.25">
      <c r="A302" t="s">
        <v>1316</v>
      </c>
      <c r="B302" t="s">
        <v>1317</v>
      </c>
      <c r="C302" t="s">
        <v>1318</v>
      </c>
      <c r="D302">
        <v>213</v>
      </c>
      <c r="E302">
        <v>210</v>
      </c>
      <c r="F302" t="s">
        <v>23</v>
      </c>
      <c r="G302" t="s">
        <v>1319</v>
      </c>
      <c r="H302" t="s">
        <v>1320</v>
      </c>
      <c r="I302" t="s">
        <v>1321</v>
      </c>
      <c r="K302" t="s">
        <v>5264</v>
      </c>
      <c r="M302">
        <f t="shared" si="166"/>
        <v>0</v>
      </c>
      <c r="N302" t="str">
        <f t="shared" si="137"/>
        <v>Disability Services (Uptown Campus) TTY</v>
      </c>
      <c r="P302" t="s">
        <v>5264</v>
      </c>
      <c r="Q302" t="str">
        <f t="shared" si="138"/>
        <v>513-556-3277</v>
      </c>
      <c r="S302" s="3">
        <f t="shared" si="136"/>
        <v>213</v>
      </c>
      <c r="T302" t="b">
        <f t="shared" si="146"/>
        <v>1</v>
      </c>
      <c r="V302" s="3">
        <f t="shared" si="147"/>
        <v>210</v>
      </c>
      <c r="W302" t="b">
        <f t="shared" si="139"/>
        <v>1</v>
      </c>
      <c r="Y302" t="str">
        <f t="shared" si="148"/>
        <v>UNIVPAV</v>
      </c>
      <c r="Z302" t="b">
        <f t="shared" si="140"/>
        <v>1</v>
      </c>
      <c r="AB302" t="b">
        <f t="shared" si="149"/>
        <v>1</v>
      </c>
      <c r="AD302" t="str">
        <f t="shared" si="150"/>
        <v>513-556-1383</v>
      </c>
      <c r="AE302" t="b">
        <f t="shared" si="141"/>
        <v>1</v>
      </c>
      <c r="AG302" t="str">
        <f t="shared" si="151"/>
        <v>http://www.uc.edu/aess/disability.html</v>
      </c>
      <c r="AH302" t="b">
        <f t="shared" si="142"/>
        <v>1</v>
      </c>
      <c r="AJ302" t="str">
        <f t="shared" si="152"/>
        <v>dso@uc.edu</v>
      </c>
      <c r="AK302" t="b">
        <f t="shared" si="143"/>
        <v>1</v>
      </c>
      <c r="AM302" s="4" t="str">
        <f t="shared" si="163"/>
        <v>"name":"Disability Services (Uptown Campus) TTY"</v>
      </c>
      <c r="AN302" s="5" t="str">
        <f t="shared" si="153"/>
        <v>,"phone":"513-556-3277"</v>
      </c>
      <c r="AO302" s="5" t="str">
        <f t="shared" si="154"/>
        <v>,"location":{</v>
      </c>
      <c r="AP302" s="5" t="str">
        <f t="shared" si="155"/>
        <v>"ML":"213"</v>
      </c>
      <c r="AQ302" s="5" t="str">
        <f t="shared" si="144"/>
        <v>,"RM":"210"</v>
      </c>
      <c r="AR302" s="5" t="str">
        <f t="shared" si="156"/>
        <v>,"building":"UNIVPAV"</v>
      </c>
      <c r="AS302" s="5" t="str">
        <f t="shared" si="165"/>
        <v>}</v>
      </c>
      <c r="AT302" s="5" t="str">
        <f t="shared" si="157"/>
        <v>,"fax":"513-556-1383"</v>
      </c>
      <c r="AU302" s="5" t="str">
        <f t="shared" si="158"/>
        <v>,"website":"http://www.uc.edu/aess/disability.html"</v>
      </c>
      <c r="AV302" s="10" t="str">
        <f t="shared" si="159"/>
        <v>,"email":"dso@uc.edu"</v>
      </c>
      <c r="AW302" s="6" t="str">
        <f t="shared" si="160"/>
        <v>{"name":"Disability Services (Uptown Campus) TTY","phone":"513-556-3277","location":{"ML":"213","RM":"210","building":"UNIVPAV"},"fax":"513-556-1383","website":"http://www.uc.edu/aess/disability.html","email":"dso@uc.edu"}</v>
      </c>
      <c r="AX302" t="str">
        <f t="shared" si="161"/>
        <v>db.directory.insert({"name":"Disability Services (Uptown Campus) TTY","phone":"513-556-3277","location":{"ML":"213","RM":"210","building":"UNIVPAV"},"fax":"513-556-1383","website":"http://www.uc.edu/aess/disability.html","email":"dso@uc.edu"})</v>
      </c>
      <c r="AY302">
        <f t="shared" si="164"/>
        <v>299</v>
      </c>
      <c r="AZ302" t="str">
        <f t="shared" si="162"/>
        <v>299 - Disability Services (Uptown Campus) TTY</v>
      </c>
      <c r="BA302" t="str">
        <f t="shared" si="145"/>
        <v>{"name":"Disability Services (Uptown Campus) TTY","phone":"513-556-3277","location":{"ML":"213","RM":"210","building":"UNIVPAV"},"fax":"513-556-1383","website":"http://www.uc.edu/aess/disability.html","email":"dso@uc.edu"},</v>
      </c>
    </row>
    <row r="303" spans="1:53" x14ac:dyDescent="0.25">
      <c r="A303" t="s">
        <v>1322</v>
      </c>
      <c r="B303" t="s">
        <v>1323</v>
      </c>
      <c r="C303" t="s">
        <v>1324</v>
      </c>
      <c r="D303" t="s">
        <v>1304</v>
      </c>
      <c r="E303">
        <v>22</v>
      </c>
      <c r="F303">
        <v>600</v>
      </c>
      <c r="G303" t="s">
        <v>1232</v>
      </c>
      <c r="K303" t="s">
        <v>5264</v>
      </c>
      <c r="L303" t="b">
        <v>1</v>
      </c>
      <c r="M303">
        <f t="shared" si="166"/>
        <v>1</v>
      </c>
      <c r="N303" t="str">
        <f t="shared" si="137"/>
        <v>TTD  Special Education (CECH)</v>
      </c>
      <c r="O303" t="str">
        <f t="shared" si="167"/>
        <v>TTD  Special Education (CECH)</v>
      </c>
      <c r="P303" t="s">
        <v>5264</v>
      </c>
      <c r="Q303" t="str">
        <f t="shared" si="138"/>
        <v>513-556-3600</v>
      </c>
      <c r="S303" s="3">
        <f t="shared" si="136"/>
        <v>22</v>
      </c>
      <c r="T303" t="b">
        <f t="shared" si="146"/>
        <v>1</v>
      </c>
      <c r="V303" s="3">
        <f t="shared" si="147"/>
        <v>600</v>
      </c>
      <c r="W303" t="b">
        <f t="shared" si="139"/>
        <v>1</v>
      </c>
      <c r="Y303" t="str">
        <f t="shared" si="148"/>
        <v>TEACHERS</v>
      </c>
      <c r="Z303" t="b">
        <f t="shared" si="140"/>
        <v>1</v>
      </c>
      <c r="AB303" t="b">
        <f t="shared" si="149"/>
        <v>1</v>
      </c>
      <c r="AD303">
        <f t="shared" si="150"/>
        <v>0</v>
      </c>
      <c r="AE303" t="b">
        <f t="shared" si="141"/>
        <v>0</v>
      </c>
      <c r="AG303">
        <f t="shared" si="151"/>
        <v>0</v>
      </c>
      <c r="AH303" t="b">
        <f t="shared" si="142"/>
        <v>0</v>
      </c>
      <c r="AJ303">
        <f t="shared" si="152"/>
        <v>0</v>
      </c>
      <c r="AK303" t="b">
        <f t="shared" si="143"/>
        <v>0</v>
      </c>
      <c r="AM303" s="4" t="str">
        <f t="shared" si="163"/>
        <v>"name":"TTD Special Education (CECH)"</v>
      </c>
      <c r="AN303" s="5" t="str">
        <f t="shared" si="153"/>
        <v>,"phone":"513-556-3600"</v>
      </c>
      <c r="AO303" s="5" t="str">
        <f t="shared" si="154"/>
        <v>,"location":{</v>
      </c>
      <c r="AP303" s="5" t="str">
        <f t="shared" si="155"/>
        <v>"ML":"22"</v>
      </c>
      <c r="AQ303" s="5" t="str">
        <f t="shared" si="144"/>
        <v>,"RM":"600"</v>
      </c>
      <c r="AR303" s="5" t="str">
        <f t="shared" si="156"/>
        <v>,"building":"TEACHERS"</v>
      </c>
      <c r="AS303" s="5" t="str">
        <f t="shared" si="165"/>
        <v>}</v>
      </c>
      <c r="AT303" s="5" t="str">
        <f t="shared" si="157"/>
        <v/>
      </c>
      <c r="AU303" s="5" t="str">
        <f t="shared" si="158"/>
        <v/>
      </c>
      <c r="AV303" s="10" t="str">
        <f t="shared" si="159"/>
        <v/>
      </c>
      <c r="AW303" s="6" t="str">
        <f t="shared" si="160"/>
        <v>{"name":"TTD Special Education (CECH)","phone":"513-556-3600","location":{"ML":"22","RM":"600","building":"TEACHERS"}}</v>
      </c>
      <c r="AX303" t="str">
        <f t="shared" si="161"/>
        <v>db.directory.insert({"name":"TTD Special Education (CECH)","phone":"513-556-3600","location":{"ML":"22","RM":"600","building":"TEACHERS"}})</v>
      </c>
      <c r="AY303">
        <f t="shared" si="164"/>
        <v>300</v>
      </c>
      <c r="AZ303" t="str">
        <f t="shared" si="162"/>
        <v>300 - TTD  Special Education (CECH)</v>
      </c>
      <c r="BA303" t="str">
        <f t="shared" si="145"/>
        <v>{"name":"TTD Special Education (CECH)","phone":"513-556-3600","location":{"ML":"22","RM":"600","building":"TEACHERS"}},</v>
      </c>
    </row>
    <row r="304" spans="1:53" x14ac:dyDescent="0.25">
      <c r="A304" t="s">
        <v>1325</v>
      </c>
      <c r="B304" t="s">
        <v>1326</v>
      </c>
      <c r="C304" t="s">
        <v>1327</v>
      </c>
      <c r="D304" t="s">
        <v>1328</v>
      </c>
      <c r="E304">
        <v>2</v>
      </c>
      <c r="F304">
        <v>410</v>
      </c>
      <c r="G304" t="s">
        <v>1232</v>
      </c>
      <c r="H304" t="s">
        <v>1329</v>
      </c>
      <c r="I304" t="s">
        <v>1330</v>
      </c>
      <c r="K304" t="s">
        <v>5264</v>
      </c>
      <c r="L304" t="b">
        <v>1</v>
      </c>
      <c r="M304">
        <f t="shared" si="166"/>
        <v>1</v>
      </c>
      <c r="N304" t="str">
        <f t="shared" si="137"/>
        <v xml:space="preserve"> Education - COLLEGE  Criminal Justice and Human Services (See CECH)</v>
      </c>
      <c r="O304" t="str">
        <f t="shared" si="167"/>
        <v xml:space="preserve"> Education - COLLEGE  Criminal Justice and Human Services (See CECH)</v>
      </c>
      <c r="P304" t="s">
        <v>5264</v>
      </c>
      <c r="Q304" t="str">
        <f t="shared" si="138"/>
        <v>513-556-4307</v>
      </c>
      <c r="S304" s="3">
        <f t="shared" si="136"/>
        <v>2</v>
      </c>
      <c r="T304" t="b">
        <f t="shared" si="146"/>
        <v>1</v>
      </c>
      <c r="V304" s="3">
        <f t="shared" si="147"/>
        <v>410</v>
      </c>
      <c r="W304" t="b">
        <f t="shared" si="139"/>
        <v>1</v>
      </c>
      <c r="Y304" t="str">
        <f t="shared" si="148"/>
        <v>TEACHERS</v>
      </c>
      <c r="Z304" t="b">
        <f t="shared" si="140"/>
        <v>1</v>
      </c>
      <c r="AB304" t="b">
        <f t="shared" si="149"/>
        <v>1</v>
      </c>
      <c r="AD304" t="str">
        <f t="shared" si="150"/>
        <v>(516)556-2483</v>
      </c>
      <c r="AE304" t="b">
        <f t="shared" si="141"/>
        <v>1</v>
      </c>
      <c r="AG304" t="str">
        <f t="shared" si="151"/>
        <v>http://cech.uc.edu/</v>
      </c>
      <c r="AH304" t="b">
        <f t="shared" si="142"/>
        <v>1</v>
      </c>
      <c r="AJ304">
        <f t="shared" si="152"/>
        <v>0</v>
      </c>
      <c r="AK304" t="b">
        <f t="shared" si="143"/>
        <v>0</v>
      </c>
      <c r="AM304" s="4" t="str">
        <f t="shared" si="163"/>
        <v>"name":"Education - COLLEGE Criminal Justice and Human Services (See CECH)"</v>
      </c>
      <c r="AN304" s="5" t="str">
        <f t="shared" si="153"/>
        <v>,"phone":"513-556-4307"</v>
      </c>
      <c r="AO304" s="5" t="str">
        <f t="shared" si="154"/>
        <v>,"location":{</v>
      </c>
      <c r="AP304" s="5" t="str">
        <f t="shared" si="155"/>
        <v>"ML":"2"</v>
      </c>
      <c r="AQ304" s="5" t="str">
        <f t="shared" si="144"/>
        <v>,"RM":"410"</v>
      </c>
      <c r="AR304" s="5" t="str">
        <f t="shared" si="156"/>
        <v>,"building":"TEACHERS"</v>
      </c>
      <c r="AS304" s="5" t="str">
        <f t="shared" si="165"/>
        <v>}</v>
      </c>
      <c r="AT304" s="5" t="str">
        <f t="shared" si="157"/>
        <v>,"fax":"(516)556-2483"</v>
      </c>
      <c r="AU304" s="5" t="str">
        <f t="shared" si="158"/>
        <v>,"website":"http://cech.uc.edu/"</v>
      </c>
      <c r="AV304" s="10" t="str">
        <f t="shared" si="159"/>
        <v/>
      </c>
      <c r="AW304" s="6" t="str">
        <f t="shared" si="160"/>
        <v>{"name":"Education - COLLEGE Criminal Justice and Human Services (See CECH)","phone":"513-556-4307","location":{"ML":"2","RM":"410","building":"TEACHERS"},"fax":"(516)556-2483","website":"http://cech.uc.edu/"}</v>
      </c>
      <c r="AX304" t="str">
        <f t="shared" si="161"/>
        <v>db.directory.insert({"name":"Education - COLLEGE Criminal Justice and Human Services (See CECH)","phone":"513-556-4307","location":{"ML":"2","RM":"410","building":"TEACHERS"},"fax":"(516)556-2483","website":"http://cech.uc.edu/"})</v>
      </c>
      <c r="AY304">
        <f t="shared" si="164"/>
        <v>301</v>
      </c>
      <c r="AZ304" t="str">
        <f t="shared" si="162"/>
        <v>301 -  Education - COLLEGE  Criminal Justice and Human Services (See CECH)</v>
      </c>
      <c r="BA304" t="str">
        <f t="shared" si="145"/>
        <v>{"name":"Education - COLLEGE Criminal Justice and Human Services (See CECH)","phone":"513-556-4307","location":{"ML":"2","RM":"410","building":"TEACHERS"},"fax":"(516)556-2483","website":"http://cech.uc.edu/"},</v>
      </c>
    </row>
    <row r="305" spans="1:53" x14ac:dyDescent="0.25">
      <c r="A305" t="s">
        <v>1331</v>
      </c>
      <c r="B305" t="s">
        <v>1332</v>
      </c>
      <c r="C305" t="s">
        <v>1333</v>
      </c>
      <c r="D305">
        <v>33</v>
      </c>
      <c r="E305">
        <v>480</v>
      </c>
      <c r="F305" t="s">
        <v>868</v>
      </c>
      <c r="G305" t="s">
        <v>1334</v>
      </c>
      <c r="H305" t="s">
        <v>1335</v>
      </c>
      <c r="I305" t="s">
        <v>1336</v>
      </c>
      <c r="K305" t="s">
        <v>5264</v>
      </c>
      <c r="M305">
        <f t="shared" si="166"/>
        <v>0</v>
      </c>
      <c r="N305" t="str">
        <f t="shared" si="137"/>
        <v xml:space="preserve"> The Ctr for (CET&amp;L) - Enhancement of Teaching &amp; Learning</v>
      </c>
      <c r="P305" t="s">
        <v>5264</v>
      </c>
      <c r="Q305" t="str">
        <f t="shared" si="138"/>
        <v>513-556-9319</v>
      </c>
      <c r="S305" s="3">
        <f t="shared" si="136"/>
        <v>33</v>
      </c>
      <c r="T305" t="b">
        <f t="shared" si="146"/>
        <v>1</v>
      </c>
      <c r="V305" s="3">
        <f t="shared" si="147"/>
        <v>480</v>
      </c>
      <c r="W305" t="b">
        <f t="shared" si="139"/>
        <v>1</v>
      </c>
      <c r="Y305" t="str">
        <f t="shared" si="148"/>
        <v>LANGSAM</v>
      </c>
      <c r="Z305" t="b">
        <f t="shared" si="140"/>
        <v>1</v>
      </c>
      <c r="AB305" t="b">
        <f t="shared" si="149"/>
        <v>1</v>
      </c>
      <c r="AD305" t="str">
        <f t="shared" si="150"/>
        <v>513-556-2261</v>
      </c>
      <c r="AE305" t="b">
        <f t="shared" si="141"/>
        <v>1</v>
      </c>
      <c r="AG305" t="str">
        <f t="shared" si="151"/>
        <v>http://www.uc.edu/cetl.html</v>
      </c>
      <c r="AH305" t="b">
        <f t="shared" si="142"/>
        <v>1</v>
      </c>
      <c r="AJ305" t="str">
        <f t="shared" si="152"/>
        <v>cetl@uc.edu</v>
      </c>
      <c r="AK305" t="b">
        <f t="shared" si="143"/>
        <v>1</v>
      </c>
      <c r="AM305" s="4" t="str">
        <f t="shared" si="163"/>
        <v>"name":"The Ctr for (CET&amp;L) - Enhancement of Teaching &amp; Learning"</v>
      </c>
      <c r="AN305" s="5" t="str">
        <f t="shared" si="153"/>
        <v>,"phone":"513-556-9319"</v>
      </c>
      <c r="AO305" s="5" t="str">
        <f t="shared" si="154"/>
        <v>,"location":{</v>
      </c>
      <c r="AP305" s="5" t="str">
        <f t="shared" si="155"/>
        <v>"ML":"33"</v>
      </c>
      <c r="AQ305" s="5" t="str">
        <f t="shared" si="144"/>
        <v>,"RM":"480"</v>
      </c>
      <c r="AR305" s="5" t="str">
        <f t="shared" si="156"/>
        <v>,"building":"LANGSAM"</v>
      </c>
      <c r="AS305" s="5" t="str">
        <f t="shared" si="165"/>
        <v>}</v>
      </c>
      <c r="AT305" s="5" t="str">
        <f t="shared" si="157"/>
        <v>,"fax":"513-556-2261"</v>
      </c>
      <c r="AU305" s="5" t="str">
        <f t="shared" si="158"/>
        <v>,"website":"http://www.uc.edu/cetl.html"</v>
      </c>
      <c r="AV305" s="10" t="str">
        <f t="shared" si="159"/>
        <v>,"email":"cetl@uc.edu"</v>
      </c>
      <c r="AW305" s="6" t="str">
        <f t="shared" si="160"/>
        <v>{"name":"The Ctr for (CET&amp;L) - Enhancement of Teaching &amp; Learning","phone":"513-556-9319","location":{"ML":"33","RM":"480","building":"LANGSAM"},"fax":"513-556-2261","website":"http://www.uc.edu/cetl.html","email":"cetl@uc.edu"}</v>
      </c>
      <c r="AX305" t="str">
        <f t="shared" si="161"/>
        <v>db.directory.insert({"name":"The Ctr for (CET&amp;L) - Enhancement of Teaching &amp; Learning","phone":"513-556-9319","location":{"ML":"33","RM":"480","building":"LANGSAM"},"fax":"513-556-2261","website":"http://www.uc.edu/cetl.html","email":"cetl@uc.edu"})</v>
      </c>
      <c r="AY305">
        <f t="shared" si="164"/>
        <v>302</v>
      </c>
      <c r="AZ305" t="str">
        <f t="shared" si="162"/>
        <v>302 -  The Ctr for (CET&amp;L) - Enhancement of Teaching &amp; Learning</v>
      </c>
      <c r="BA305" t="str">
        <f t="shared" si="145"/>
        <v>{"name":"The Ctr for (CET&amp;L) - Enhancement of Teaching &amp; Learning","phone":"513-556-9319","location":{"ML":"33","RM":"480","building":"LANGSAM"},"fax":"513-556-2261","website":"http://www.uc.edu/cetl.html","email":"cetl@uc.edu"},</v>
      </c>
    </row>
    <row r="306" spans="1:53" x14ac:dyDescent="0.25">
      <c r="A306" t="s">
        <v>1337</v>
      </c>
      <c r="B306" t="s">
        <v>1338</v>
      </c>
      <c r="C306" t="s">
        <v>1339</v>
      </c>
      <c r="D306" t="s">
        <v>1340</v>
      </c>
      <c r="E306">
        <v>142</v>
      </c>
      <c r="F306" t="s">
        <v>1341</v>
      </c>
      <c r="G306" t="s">
        <v>79</v>
      </c>
      <c r="H306" t="s">
        <v>1342</v>
      </c>
      <c r="I306" t="s">
        <v>1343</v>
      </c>
      <c r="K306" t="s">
        <v>5264</v>
      </c>
      <c r="L306" t="b">
        <v>1</v>
      </c>
      <c r="M306">
        <f t="shared" si="166"/>
        <v>1</v>
      </c>
      <c r="N306" t="str">
        <f t="shared" si="137"/>
        <v>Collections and Resources  Law Library</v>
      </c>
      <c r="O306" t="str">
        <f t="shared" si="167"/>
        <v>Collections and Resources  Law Library</v>
      </c>
      <c r="P306" t="s">
        <v>5264</v>
      </c>
      <c r="Q306" t="str">
        <f t="shared" si="138"/>
        <v>513-556-0156</v>
      </c>
      <c r="S306" s="3">
        <f t="shared" si="136"/>
        <v>142</v>
      </c>
      <c r="T306" t="b">
        <f t="shared" si="146"/>
        <v>1</v>
      </c>
      <c r="V306" s="3" t="str">
        <f t="shared" si="147"/>
        <v>3rdFl.</v>
      </c>
      <c r="W306" t="b">
        <f t="shared" si="139"/>
        <v>1</v>
      </c>
      <c r="Y306" t="str">
        <f t="shared" si="148"/>
        <v>LAW</v>
      </c>
      <c r="Z306" t="b">
        <f t="shared" si="140"/>
        <v>1</v>
      </c>
      <c r="AB306" t="b">
        <f t="shared" si="149"/>
        <v>1</v>
      </c>
      <c r="AD306" t="str">
        <f t="shared" si="150"/>
        <v>513-556-6265</v>
      </c>
      <c r="AE306" t="b">
        <f t="shared" si="141"/>
        <v>1</v>
      </c>
      <c r="AG306" t="str">
        <f t="shared" si="151"/>
        <v>http://www.law.uc.edu/library/</v>
      </c>
      <c r="AH306" t="b">
        <f t="shared" si="142"/>
        <v>1</v>
      </c>
      <c r="AJ306">
        <f t="shared" si="152"/>
        <v>0</v>
      </c>
      <c r="AK306" t="b">
        <f t="shared" si="143"/>
        <v>0</v>
      </c>
      <c r="AM306" s="4" t="str">
        <f t="shared" si="163"/>
        <v>"name":"Collections and Resources Law Library"</v>
      </c>
      <c r="AN306" s="5" t="str">
        <f t="shared" si="153"/>
        <v>,"phone":"513-556-0156"</v>
      </c>
      <c r="AO306" s="5" t="str">
        <f t="shared" si="154"/>
        <v>,"location":{</v>
      </c>
      <c r="AP306" s="5" t="str">
        <f t="shared" si="155"/>
        <v>"ML":"142"</v>
      </c>
      <c r="AQ306" s="5" t="str">
        <f t="shared" si="144"/>
        <v>,"RM":"3rdFl."</v>
      </c>
      <c r="AR306" s="5" t="str">
        <f t="shared" si="156"/>
        <v>,"building":"LAW"</v>
      </c>
      <c r="AS306" s="5" t="str">
        <f t="shared" si="165"/>
        <v>}</v>
      </c>
      <c r="AT306" s="5" t="str">
        <f t="shared" si="157"/>
        <v>,"fax":"513-556-6265"</v>
      </c>
      <c r="AU306" s="5" t="str">
        <f t="shared" si="158"/>
        <v>,"website":"http://www.law.uc.edu/library/"</v>
      </c>
      <c r="AV306" s="10" t="str">
        <f t="shared" si="159"/>
        <v/>
      </c>
      <c r="AW306" s="6" t="str">
        <f t="shared" si="160"/>
        <v>{"name":"Collections and Resources Law Library","phone":"513-556-0156","location":{"ML":"142","RM":"3rdFl.","building":"LAW"},"fax":"513-556-6265","website":"http://www.law.uc.edu/library/"}</v>
      </c>
      <c r="AX306" t="str">
        <f t="shared" si="161"/>
        <v>db.directory.insert({"name":"Collections and Resources Law Library","phone":"513-556-0156","location":{"ML":"142","RM":"3rdFl.","building":"LAW"},"fax":"513-556-6265","website":"http://www.law.uc.edu/library/"})</v>
      </c>
      <c r="AY306">
        <f t="shared" si="164"/>
        <v>303</v>
      </c>
      <c r="AZ306" t="str">
        <f t="shared" si="162"/>
        <v>303 - Collections and Resources  Law Library</v>
      </c>
      <c r="BA306" t="str">
        <f t="shared" si="145"/>
        <v>{"name":"Collections and Resources Law Library","phone":"513-556-0156","location":{"ML":"142","RM":"3rdFl.","building":"LAW"},"fax":"513-556-6265","website":"http://www.law.uc.edu/library/"},</v>
      </c>
    </row>
    <row r="307" spans="1:53" x14ac:dyDescent="0.25">
      <c r="A307" t="s">
        <v>1344</v>
      </c>
      <c r="B307" t="s">
        <v>1345</v>
      </c>
      <c r="C307" t="s">
        <v>1346</v>
      </c>
      <c r="D307">
        <v>829</v>
      </c>
      <c r="E307">
        <v>240</v>
      </c>
      <c r="F307" t="s">
        <v>68</v>
      </c>
      <c r="G307" t="s">
        <v>1347</v>
      </c>
      <c r="H307" t="s">
        <v>1348</v>
      </c>
      <c r="K307" t="s">
        <v>5264</v>
      </c>
      <c r="M307">
        <f t="shared" si="166"/>
        <v>0</v>
      </c>
      <c r="N307" t="str">
        <f t="shared" si="137"/>
        <v>Intellectual Property Office (IPO)</v>
      </c>
      <c r="P307" t="s">
        <v>5264</v>
      </c>
      <c r="Q307" t="str">
        <f t="shared" si="138"/>
        <v>513-558-6293</v>
      </c>
      <c r="S307" s="3">
        <f t="shared" si="136"/>
        <v>829</v>
      </c>
      <c r="T307" t="b">
        <f t="shared" si="146"/>
        <v>1</v>
      </c>
      <c r="V307" s="3">
        <f t="shared" si="147"/>
        <v>240</v>
      </c>
      <c r="W307" t="b">
        <f t="shared" si="139"/>
        <v>1</v>
      </c>
      <c r="Y307" t="str">
        <f t="shared" si="148"/>
        <v>UNIVHALL</v>
      </c>
      <c r="Z307" t="b">
        <f t="shared" si="140"/>
        <v>1</v>
      </c>
      <c r="AB307" t="b">
        <f t="shared" si="149"/>
        <v>1</v>
      </c>
      <c r="AD307" t="str">
        <f t="shared" si="150"/>
        <v>513-558-2296</v>
      </c>
      <c r="AE307" t="b">
        <f t="shared" si="141"/>
        <v>1</v>
      </c>
      <c r="AG307" t="str">
        <f t="shared" si="151"/>
        <v>http://www.ipo.uc.edu/</v>
      </c>
      <c r="AH307" t="b">
        <f t="shared" si="142"/>
        <v>1</v>
      </c>
      <c r="AJ307">
        <f t="shared" si="152"/>
        <v>0</v>
      </c>
      <c r="AK307" t="b">
        <f t="shared" si="143"/>
        <v>0</v>
      </c>
      <c r="AM307" s="4" t="str">
        <f t="shared" si="163"/>
        <v>"name":"Intellectual Property Office (IPO)"</v>
      </c>
      <c r="AN307" s="5" t="str">
        <f t="shared" si="153"/>
        <v>,"phone":"513-558-6293"</v>
      </c>
      <c r="AO307" s="5" t="str">
        <f t="shared" si="154"/>
        <v>,"location":{</v>
      </c>
      <c r="AP307" s="5" t="str">
        <f t="shared" si="155"/>
        <v>"ML":"829"</v>
      </c>
      <c r="AQ307" s="5" t="str">
        <f t="shared" si="144"/>
        <v>,"RM":"240"</v>
      </c>
      <c r="AR307" s="5" t="str">
        <f t="shared" si="156"/>
        <v>,"building":"UNIVHALL"</v>
      </c>
      <c r="AS307" s="5" t="str">
        <f t="shared" si="165"/>
        <v>}</v>
      </c>
      <c r="AT307" s="5" t="str">
        <f t="shared" si="157"/>
        <v>,"fax":"513-558-2296"</v>
      </c>
      <c r="AU307" s="5" t="str">
        <f t="shared" si="158"/>
        <v>,"website":"http://www.ipo.uc.edu/"</v>
      </c>
      <c r="AV307" s="10" t="str">
        <f t="shared" si="159"/>
        <v/>
      </c>
      <c r="AW307" s="6" t="str">
        <f t="shared" si="160"/>
        <v>{"name":"Intellectual Property Office (IPO)","phone":"513-558-6293","location":{"ML":"829","RM":"240","building":"UNIVHALL"},"fax":"513-558-2296","website":"http://www.ipo.uc.edu/"}</v>
      </c>
      <c r="AX307" t="str">
        <f t="shared" si="161"/>
        <v>db.directory.insert({"name":"Intellectual Property Office (IPO)","phone":"513-558-6293","location":{"ML":"829","RM":"240","building":"UNIVHALL"},"fax":"513-558-2296","website":"http://www.ipo.uc.edu/"})</v>
      </c>
      <c r="AY307">
        <f t="shared" si="164"/>
        <v>304</v>
      </c>
      <c r="AZ307" t="str">
        <f t="shared" si="162"/>
        <v>304 - Intellectual Property Office (IPO)</v>
      </c>
      <c r="BA307" t="str">
        <f t="shared" si="145"/>
        <v>{"name":"Intellectual Property Office (IPO)","phone":"513-558-6293","location":{"ML":"829","RM":"240","building":"UNIVHALL"},"fax":"513-558-2296","website":"http://www.ipo.uc.edu/"},</v>
      </c>
    </row>
    <row r="308" spans="1:53" x14ac:dyDescent="0.25">
      <c r="A308" t="s">
        <v>1349</v>
      </c>
      <c r="B308" t="s">
        <v>1350</v>
      </c>
      <c r="C308" t="s">
        <v>1215</v>
      </c>
      <c r="D308" t="s">
        <v>1351</v>
      </c>
      <c r="E308">
        <v>33</v>
      </c>
      <c r="F308">
        <v>444</v>
      </c>
      <c r="G308" t="s">
        <v>868</v>
      </c>
      <c r="K308" t="s">
        <v>5264</v>
      </c>
      <c r="L308" t="b">
        <v>1</v>
      </c>
      <c r="M308">
        <f t="shared" si="166"/>
        <v>1</v>
      </c>
      <c r="N308" t="str">
        <f t="shared" si="137"/>
        <v>Electronic Resources  Langsam Library</v>
      </c>
      <c r="O308" t="str">
        <f t="shared" si="167"/>
        <v>Electronic Resources  Langsam Library</v>
      </c>
      <c r="P308" t="s">
        <v>5264</v>
      </c>
      <c r="Q308" t="str">
        <f t="shared" si="138"/>
        <v>513-556-1440</v>
      </c>
      <c r="S308" s="3">
        <f t="shared" si="136"/>
        <v>33</v>
      </c>
      <c r="T308" t="b">
        <f t="shared" si="146"/>
        <v>1</v>
      </c>
      <c r="V308" s="3">
        <f t="shared" si="147"/>
        <v>444</v>
      </c>
      <c r="W308" t="b">
        <f t="shared" si="139"/>
        <v>1</v>
      </c>
      <c r="Y308" t="str">
        <f t="shared" si="148"/>
        <v>LANGSAM</v>
      </c>
      <c r="Z308" t="b">
        <f t="shared" si="140"/>
        <v>1</v>
      </c>
      <c r="AB308" t="b">
        <f t="shared" si="149"/>
        <v>1</v>
      </c>
      <c r="AD308">
        <f t="shared" si="150"/>
        <v>0</v>
      </c>
      <c r="AE308" t="b">
        <f t="shared" si="141"/>
        <v>0</v>
      </c>
      <c r="AG308">
        <f t="shared" si="151"/>
        <v>0</v>
      </c>
      <c r="AH308" t="b">
        <f t="shared" si="142"/>
        <v>0</v>
      </c>
      <c r="AJ308">
        <f t="shared" si="152"/>
        <v>0</v>
      </c>
      <c r="AK308" t="b">
        <f t="shared" si="143"/>
        <v>0</v>
      </c>
      <c r="AM308" s="4" t="str">
        <f t="shared" si="163"/>
        <v>"name":"Electronic Resources Langsam Library"</v>
      </c>
      <c r="AN308" s="5" t="str">
        <f t="shared" si="153"/>
        <v>,"phone":"513-556-1440"</v>
      </c>
      <c r="AO308" s="5" t="str">
        <f t="shared" si="154"/>
        <v>,"location":{</v>
      </c>
      <c r="AP308" s="5" t="str">
        <f t="shared" si="155"/>
        <v>"ML":"33"</v>
      </c>
      <c r="AQ308" s="5" t="str">
        <f t="shared" si="144"/>
        <v>,"RM":"444"</v>
      </c>
      <c r="AR308" s="5" t="str">
        <f t="shared" si="156"/>
        <v>,"building":"LANGSAM"</v>
      </c>
      <c r="AS308" s="5" t="str">
        <f t="shared" si="165"/>
        <v>}</v>
      </c>
      <c r="AT308" s="5" t="str">
        <f t="shared" si="157"/>
        <v/>
      </c>
      <c r="AU308" s="5" t="str">
        <f t="shared" si="158"/>
        <v/>
      </c>
      <c r="AV308" s="10" t="str">
        <f t="shared" si="159"/>
        <v/>
      </c>
      <c r="AW308" s="6" t="str">
        <f t="shared" si="160"/>
        <v>{"name":"Electronic Resources Langsam Library","phone":"513-556-1440","location":{"ML":"33","RM":"444","building":"LANGSAM"}}</v>
      </c>
      <c r="AX308" t="str">
        <f t="shared" si="161"/>
        <v>db.directory.insert({"name":"Electronic Resources Langsam Library","phone":"513-556-1440","location":{"ML":"33","RM":"444","building":"LANGSAM"}})</v>
      </c>
      <c r="AY308">
        <f t="shared" si="164"/>
        <v>305</v>
      </c>
      <c r="AZ308" t="str">
        <f t="shared" si="162"/>
        <v>305 - Electronic Resources  Langsam Library</v>
      </c>
      <c r="BA308" t="str">
        <f t="shared" si="145"/>
        <v>{"name":"Electronic Resources Langsam Library","phone":"513-556-1440","location":{"ML":"33","RM":"444","building":"LANGSAM"}},</v>
      </c>
    </row>
    <row r="309" spans="1:53" x14ac:dyDescent="0.25">
      <c r="A309" t="s">
        <v>1352</v>
      </c>
      <c r="B309" t="s">
        <v>1353</v>
      </c>
      <c r="C309" t="s">
        <v>1354</v>
      </c>
      <c r="D309">
        <v>162</v>
      </c>
      <c r="E309" t="s">
        <v>1355</v>
      </c>
      <c r="F309" t="s">
        <v>37</v>
      </c>
      <c r="H309" t="s">
        <v>1356</v>
      </c>
      <c r="K309" t="s">
        <v>5264</v>
      </c>
      <c r="M309">
        <f t="shared" si="166"/>
        <v>0</v>
      </c>
      <c r="N309" t="str">
        <f t="shared" si="137"/>
        <v>Help Desk Technology (CLER)</v>
      </c>
      <c r="P309" t="s">
        <v>5264</v>
      </c>
      <c r="Q309" t="str">
        <f t="shared" si="138"/>
        <v>513-732-5216</v>
      </c>
      <c r="S309" s="3">
        <f t="shared" si="136"/>
        <v>162</v>
      </c>
      <c r="T309" t="b">
        <f t="shared" si="146"/>
        <v>1</v>
      </c>
      <c r="V309" s="3" t="str">
        <f t="shared" si="147"/>
        <v>118-A</v>
      </c>
      <c r="W309" t="b">
        <f t="shared" si="139"/>
        <v>1</v>
      </c>
      <c r="Y309" t="str">
        <f t="shared" si="148"/>
        <v>CLERJONES</v>
      </c>
      <c r="Z309" t="b">
        <f t="shared" si="140"/>
        <v>1</v>
      </c>
      <c r="AB309" t="b">
        <f t="shared" si="149"/>
        <v>1</v>
      </c>
      <c r="AD309">
        <f t="shared" si="150"/>
        <v>0</v>
      </c>
      <c r="AE309" t="b">
        <f t="shared" si="141"/>
        <v>0</v>
      </c>
      <c r="AG309" t="str">
        <f t="shared" si="151"/>
        <v>http://www.ucclermont.edu/about/tech_serv.html</v>
      </c>
      <c r="AH309" t="b">
        <f t="shared" si="142"/>
        <v>1</v>
      </c>
      <c r="AJ309">
        <f t="shared" si="152"/>
        <v>0</v>
      </c>
      <c r="AK309" t="b">
        <f t="shared" si="143"/>
        <v>0</v>
      </c>
      <c r="AM309" s="4" t="str">
        <f t="shared" si="163"/>
        <v>"name":"Help Desk Technology (CLER)"</v>
      </c>
      <c r="AN309" s="5" t="str">
        <f t="shared" si="153"/>
        <v>,"phone":"513-732-5216"</v>
      </c>
      <c r="AO309" s="5" t="str">
        <f t="shared" si="154"/>
        <v>,"location":{</v>
      </c>
      <c r="AP309" s="5" t="str">
        <f t="shared" si="155"/>
        <v>"ML":"162"</v>
      </c>
      <c r="AQ309" s="5" t="str">
        <f t="shared" si="144"/>
        <v>,"RM":"118-A"</v>
      </c>
      <c r="AR309" s="5" t="str">
        <f t="shared" si="156"/>
        <v>,"building":"CLERJONES"</v>
      </c>
      <c r="AS309" s="5" t="str">
        <f t="shared" si="165"/>
        <v>}</v>
      </c>
      <c r="AT309" s="5" t="str">
        <f t="shared" si="157"/>
        <v/>
      </c>
      <c r="AU309" s="5" t="str">
        <f t="shared" si="158"/>
        <v>,"website":"http://www.ucclermont.edu/about/tech_serv.html"</v>
      </c>
      <c r="AV309" s="10" t="str">
        <f t="shared" si="159"/>
        <v/>
      </c>
      <c r="AW309" s="6" t="str">
        <f t="shared" si="160"/>
        <v>{"name":"Help Desk Technology (CLER)","phone":"513-732-5216","location":{"ML":"162","RM":"118-A","building":"CLERJONES"},"website":"http://www.ucclermont.edu/about/tech_serv.html"}</v>
      </c>
      <c r="AX309" t="str">
        <f t="shared" si="161"/>
        <v>db.directory.insert({"name":"Help Desk Technology (CLER)","phone":"513-732-5216","location":{"ML":"162","RM":"118-A","building":"CLERJONES"},"website":"http://www.ucclermont.edu/about/tech_serv.html"})</v>
      </c>
      <c r="AY309">
        <f t="shared" si="164"/>
        <v>306</v>
      </c>
      <c r="AZ309" t="str">
        <f t="shared" si="162"/>
        <v>306 - Help Desk Technology (CLER)</v>
      </c>
      <c r="BA309" t="str">
        <f t="shared" si="145"/>
        <v>{"name":"Help Desk Technology (CLER)","phone":"513-732-5216","location":{"ML":"162","RM":"118-A","building":"CLERJONES"},"website":"http://www.ucclermont.edu/about/tech_serv.html"},</v>
      </c>
    </row>
    <row r="310" spans="1:53" x14ac:dyDescent="0.25">
      <c r="A310" t="s">
        <v>1357</v>
      </c>
      <c r="B310" t="s">
        <v>1358</v>
      </c>
      <c r="C310" t="s">
        <v>1359</v>
      </c>
      <c r="D310">
        <v>162</v>
      </c>
      <c r="E310" t="s">
        <v>1360</v>
      </c>
      <c r="F310" t="s">
        <v>37</v>
      </c>
      <c r="G310" t="s">
        <v>1361</v>
      </c>
      <c r="H310" t="s">
        <v>1356</v>
      </c>
      <c r="K310" t="s">
        <v>5264</v>
      </c>
      <c r="M310">
        <f t="shared" si="166"/>
        <v>0</v>
      </c>
      <c r="N310" t="str">
        <f t="shared" si="137"/>
        <v>Technology Services (CLER)</v>
      </c>
      <c r="P310" t="s">
        <v>5264</v>
      </c>
      <c r="Q310" t="str">
        <f t="shared" si="138"/>
        <v>513-558-7441</v>
      </c>
      <c r="S310" s="3">
        <f t="shared" si="136"/>
        <v>162</v>
      </c>
      <c r="T310" t="b">
        <f t="shared" si="146"/>
        <v>1</v>
      </c>
      <c r="V310" s="3" t="str">
        <f t="shared" si="147"/>
        <v>9C</v>
      </c>
      <c r="W310" t="b">
        <f t="shared" si="139"/>
        <v>1</v>
      </c>
      <c r="Y310" t="str">
        <f t="shared" si="148"/>
        <v>CLERJONES</v>
      </c>
      <c r="Z310" t="b">
        <f t="shared" si="140"/>
        <v>1</v>
      </c>
      <c r="AB310" t="b">
        <f t="shared" si="149"/>
        <v>1</v>
      </c>
      <c r="AD310" t="str">
        <f t="shared" si="150"/>
        <v>513-732-5320</v>
      </c>
      <c r="AE310" t="b">
        <f t="shared" si="141"/>
        <v>1</v>
      </c>
      <c r="AG310" t="str">
        <f t="shared" si="151"/>
        <v>http://www.ucclermont.edu/about/tech_serv.html</v>
      </c>
      <c r="AH310" t="b">
        <f t="shared" si="142"/>
        <v>1</v>
      </c>
      <c r="AJ310">
        <f t="shared" si="152"/>
        <v>0</v>
      </c>
      <c r="AK310" t="b">
        <f t="shared" si="143"/>
        <v>0</v>
      </c>
      <c r="AM310" s="4" t="str">
        <f t="shared" si="163"/>
        <v>"name":"Technology Services (CLER)"</v>
      </c>
      <c r="AN310" s="5" t="str">
        <f t="shared" si="153"/>
        <v>,"phone":"513-558-7441"</v>
      </c>
      <c r="AO310" s="5" t="str">
        <f t="shared" si="154"/>
        <v>,"location":{</v>
      </c>
      <c r="AP310" s="5" t="str">
        <f t="shared" si="155"/>
        <v>"ML":"162"</v>
      </c>
      <c r="AQ310" s="5" t="str">
        <f t="shared" si="144"/>
        <v>,"RM":"9C"</v>
      </c>
      <c r="AR310" s="5" t="str">
        <f t="shared" si="156"/>
        <v>,"building":"CLERJONES"</v>
      </c>
      <c r="AS310" s="5" t="str">
        <f t="shared" si="165"/>
        <v>}</v>
      </c>
      <c r="AT310" s="5" t="str">
        <f t="shared" si="157"/>
        <v>,"fax":"513-732-5320"</v>
      </c>
      <c r="AU310" s="5" t="str">
        <f t="shared" si="158"/>
        <v>,"website":"http://www.ucclermont.edu/about/tech_serv.html"</v>
      </c>
      <c r="AV310" s="10" t="str">
        <f t="shared" si="159"/>
        <v/>
      </c>
      <c r="AW310" s="6" t="str">
        <f t="shared" si="160"/>
        <v>{"name":"Technology Services (CLER)","phone":"513-558-7441","location":{"ML":"162","RM":"9C","building":"CLERJONES"},"fax":"513-732-5320","website":"http://www.ucclermont.edu/about/tech_serv.html"}</v>
      </c>
      <c r="AX310" t="str">
        <f t="shared" si="161"/>
        <v>db.directory.insert({"name":"Technology Services (CLER)","phone":"513-558-7441","location":{"ML":"162","RM":"9C","building":"CLERJONES"},"fax":"513-732-5320","website":"http://www.ucclermont.edu/about/tech_serv.html"})</v>
      </c>
      <c r="AY310">
        <f t="shared" si="164"/>
        <v>307</v>
      </c>
      <c r="AZ310" t="str">
        <f t="shared" si="162"/>
        <v>307 - Technology Services (CLER)</v>
      </c>
      <c r="BA310" t="str">
        <f t="shared" si="145"/>
        <v>{"name":"Technology Services (CLER)","phone":"513-558-7441","location":{"ML":"162","RM":"9C","building":"CLERJONES"},"fax":"513-732-5320","website":"http://www.ucclermont.edu/about/tech_serv.html"},</v>
      </c>
    </row>
    <row r="311" spans="1:53" x14ac:dyDescent="0.25">
      <c r="A311" t="s">
        <v>1362</v>
      </c>
      <c r="B311" t="s">
        <v>1363</v>
      </c>
      <c r="C311" t="s">
        <v>29</v>
      </c>
      <c r="D311">
        <v>93</v>
      </c>
      <c r="E311">
        <v>208</v>
      </c>
      <c r="F311" t="s">
        <v>30</v>
      </c>
      <c r="G311" t="s">
        <v>31</v>
      </c>
      <c r="H311" t="s">
        <v>1364</v>
      </c>
      <c r="I311" t="s">
        <v>33</v>
      </c>
      <c r="K311" t="s">
        <v>5264</v>
      </c>
      <c r="M311">
        <f t="shared" si="166"/>
        <v>0</v>
      </c>
      <c r="N311" t="str">
        <f t="shared" si="137"/>
        <v>Teen Learning (Continuing Educ)</v>
      </c>
      <c r="P311" t="s">
        <v>5264</v>
      </c>
      <c r="Q311" t="str">
        <f t="shared" si="138"/>
        <v>513-556-6932</v>
      </c>
      <c r="S311" s="3">
        <f t="shared" si="136"/>
        <v>93</v>
      </c>
      <c r="T311" t="b">
        <f t="shared" si="146"/>
        <v>1</v>
      </c>
      <c r="V311" s="3">
        <f t="shared" si="147"/>
        <v>208</v>
      </c>
      <c r="W311" t="b">
        <f t="shared" si="139"/>
        <v>1</v>
      </c>
      <c r="Y311" t="str">
        <f t="shared" si="148"/>
        <v>VPCADMIN</v>
      </c>
      <c r="Z311" t="b">
        <f t="shared" si="140"/>
        <v>1</v>
      </c>
      <c r="AB311" t="b">
        <f t="shared" si="149"/>
        <v>1</v>
      </c>
      <c r="AD311" t="str">
        <f t="shared" si="150"/>
        <v>513-556-0873</v>
      </c>
      <c r="AE311" t="b">
        <f t="shared" si="141"/>
        <v>1</v>
      </c>
      <c r="AG311" t="str">
        <f t="shared" si="151"/>
        <v>http://www.uc.edu/ce/honors.html</v>
      </c>
      <c r="AH311" t="b">
        <f t="shared" si="142"/>
        <v>1</v>
      </c>
      <c r="AJ311" t="str">
        <f t="shared" si="152"/>
        <v>ce@uc.edu</v>
      </c>
      <c r="AK311" t="b">
        <f t="shared" si="143"/>
        <v>1</v>
      </c>
      <c r="AM311" s="4" t="str">
        <f t="shared" si="163"/>
        <v>"name":"Teen Learning (Continuing Educ)"</v>
      </c>
      <c r="AN311" s="5" t="str">
        <f t="shared" si="153"/>
        <v>,"phone":"513-556-6932"</v>
      </c>
      <c r="AO311" s="5" t="str">
        <f t="shared" si="154"/>
        <v>,"location":{</v>
      </c>
      <c r="AP311" s="5" t="str">
        <f t="shared" si="155"/>
        <v>"ML":"93"</v>
      </c>
      <c r="AQ311" s="5" t="str">
        <f t="shared" si="144"/>
        <v>,"RM":"208"</v>
      </c>
      <c r="AR311" s="5" t="str">
        <f t="shared" si="156"/>
        <v>,"building":"VPCADMIN"</v>
      </c>
      <c r="AS311" s="5" t="str">
        <f t="shared" si="165"/>
        <v>}</v>
      </c>
      <c r="AT311" s="5" t="str">
        <f t="shared" si="157"/>
        <v>,"fax":"513-556-0873"</v>
      </c>
      <c r="AU311" s="5" t="str">
        <f t="shared" si="158"/>
        <v>,"website":"http://www.uc.edu/ce/honors.html"</v>
      </c>
      <c r="AV311" s="10" t="str">
        <f t="shared" si="159"/>
        <v>,"email":"ce@uc.edu"</v>
      </c>
      <c r="AW311" s="6" t="str">
        <f t="shared" si="160"/>
        <v>{"name":"Teen Learning (Continuing Educ)","phone":"513-556-6932","location":{"ML":"93","RM":"208","building":"VPCADMIN"},"fax":"513-556-0873","website":"http://www.uc.edu/ce/honors.html","email":"ce@uc.edu"}</v>
      </c>
      <c r="AX311" t="str">
        <f t="shared" si="161"/>
        <v>db.directory.insert({"name":"Teen Learning (Continuing Educ)","phone":"513-556-6932","location":{"ML":"93","RM":"208","building":"VPCADMIN"},"fax":"513-556-0873","website":"http://www.uc.edu/ce/honors.html","email":"ce@uc.edu"})</v>
      </c>
      <c r="AY311">
        <f t="shared" si="164"/>
        <v>308</v>
      </c>
      <c r="AZ311" t="str">
        <f t="shared" si="162"/>
        <v>308 - Teen Learning (Continuing Educ)</v>
      </c>
      <c r="BA311" t="str">
        <f t="shared" si="145"/>
        <v>{"name":"Teen Learning (Continuing Educ)","phone":"513-556-6932","location":{"ML":"93","RM":"208","building":"VPCADMIN"},"fax":"513-556-0873","website":"http://www.uc.edu/ce/honors.html","email":"ce@uc.edu"},</v>
      </c>
    </row>
    <row r="312" spans="1:53" x14ac:dyDescent="0.25">
      <c r="A312" t="s">
        <v>1365</v>
      </c>
      <c r="B312" t="s">
        <v>1366</v>
      </c>
      <c r="C312" t="s">
        <v>1140</v>
      </c>
      <c r="D312">
        <v>11</v>
      </c>
      <c r="E312" t="s">
        <v>99</v>
      </c>
      <c r="F312" t="s">
        <v>1141</v>
      </c>
      <c r="G312" t="s">
        <v>1142</v>
      </c>
      <c r="H312" t="s">
        <v>1143</v>
      </c>
      <c r="K312" t="s">
        <v>5264</v>
      </c>
      <c r="M312">
        <f t="shared" si="166"/>
        <v>0</v>
      </c>
      <c r="N312" t="str">
        <f t="shared" si="137"/>
        <v>Physics (A&amp;S)</v>
      </c>
      <c r="P312" t="s">
        <v>5264</v>
      </c>
      <c r="Q312" t="str">
        <f t="shared" si="138"/>
        <v>513-556-0501</v>
      </c>
      <c r="S312" s="3">
        <f t="shared" si="136"/>
        <v>11</v>
      </c>
      <c r="T312" t="b">
        <f t="shared" si="146"/>
        <v>1</v>
      </c>
      <c r="V312" s="3" t="str">
        <f t="shared" si="147"/>
        <v>4thFl</v>
      </c>
      <c r="W312" t="b">
        <f t="shared" si="139"/>
        <v>1</v>
      </c>
      <c r="Y312" t="str">
        <f t="shared" si="148"/>
        <v>GEO-PHYS</v>
      </c>
      <c r="Z312" t="b">
        <f t="shared" si="140"/>
        <v>1</v>
      </c>
      <c r="AB312" t="b">
        <f t="shared" si="149"/>
        <v>1</v>
      </c>
      <c r="AD312" t="str">
        <f t="shared" si="150"/>
        <v>513-556-3425</v>
      </c>
      <c r="AE312" t="b">
        <f t="shared" si="141"/>
        <v>1</v>
      </c>
      <c r="AG312" t="str">
        <f t="shared" si="151"/>
        <v>http://www.artsci.uc.edu/departments/physics.html</v>
      </c>
      <c r="AH312" t="b">
        <f t="shared" si="142"/>
        <v>1</v>
      </c>
      <c r="AJ312">
        <f t="shared" si="152"/>
        <v>0</v>
      </c>
      <c r="AK312" t="b">
        <f t="shared" si="143"/>
        <v>0</v>
      </c>
      <c r="AM312" s="4" t="str">
        <f t="shared" si="163"/>
        <v>"name":"Physics (A&amp;S)"</v>
      </c>
      <c r="AN312" s="5" t="str">
        <f t="shared" si="153"/>
        <v>,"phone":"513-556-0501"</v>
      </c>
      <c r="AO312" s="5" t="str">
        <f t="shared" si="154"/>
        <v>,"location":{</v>
      </c>
      <c r="AP312" s="5" t="str">
        <f t="shared" si="155"/>
        <v>"ML":"11"</v>
      </c>
      <c r="AQ312" s="5" t="str">
        <f t="shared" si="144"/>
        <v>,"RM":"4thFl"</v>
      </c>
      <c r="AR312" s="5" t="str">
        <f t="shared" si="156"/>
        <v>,"building":"GEO-PHYS"</v>
      </c>
      <c r="AS312" s="5" t="str">
        <f t="shared" si="165"/>
        <v>}</v>
      </c>
      <c r="AT312" s="5" t="str">
        <f t="shared" si="157"/>
        <v>,"fax":"513-556-3425"</v>
      </c>
      <c r="AU312" s="5" t="str">
        <f t="shared" si="158"/>
        <v>,"website":"http://www.artsci.uc.edu/departments/physics.html"</v>
      </c>
      <c r="AV312" s="10" t="str">
        <f t="shared" si="159"/>
        <v/>
      </c>
      <c r="AW312" s="6" t="str">
        <f t="shared" si="160"/>
        <v>{"name":"Physics (A&amp;S)","phone":"513-556-0501","location":{"ML":"11","RM":"4thFl","building":"GEO-PHYS"},"fax":"513-556-3425","website":"http://www.artsci.uc.edu/departments/physics.html"}</v>
      </c>
      <c r="AX312" t="str">
        <f t="shared" si="161"/>
        <v>db.directory.insert({"name":"Physics (A&amp;S)","phone":"513-556-0501","location":{"ML":"11","RM":"4thFl","building":"GEO-PHYS"},"fax":"513-556-3425","website":"http://www.artsci.uc.edu/departments/physics.html"})</v>
      </c>
      <c r="AY312">
        <f t="shared" si="164"/>
        <v>309</v>
      </c>
      <c r="AZ312" t="str">
        <f t="shared" si="162"/>
        <v>309 - Physics (A&amp;S)</v>
      </c>
      <c r="BA312" t="str">
        <f t="shared" si="145"/>
        <v>{"name":"Physics (A&amp;S)","phone":"513-556-0501","location":{"ML":"11","RM":"4thFl","building":"GEO-PHYS"},"fax":"513-556-3425","website":"http://www.artsci.uc.edu/departments/physics.html"},</v>
      </c>
    </row>
    <row r="313" spans="1:53" x14ac:dyDescent="0.25">
      <c r="A313" t="s">
        <v>1367</v>
      </c>
      <c r="B313" t="s">
        <v>1368</v>
      </c>
      <c r="C313" t="s">
        <v>1369</v>
      </c>
      <c r="D313">
        <v>40</v>
      </c>
      <c r="E313">
        <v>115</v>
      </c>
      <c r="F313" t="s">
        <v>79</v>
      </c>
      <c r="G313" t="s">
        <v>1244</v>
      </c>
      <c r="H313" t="s">
        <v>1370</v>
      </c>
      <c r="K313" t="s">
        <v>5264</v>
      </c>
      <c r="M313">
        <f t="shared" si="166"/>
        <v>0</v>
      </c>
      <c r="N313" t="str">
        <f t="shared" si="137"/>
        <v>Tenant Information Project (LAW)</v>
      </c>
      <c r="P313" t="s">
        <v>5264</v>
      </c>
      <c r="Q313" t="str">
        <f t="shared" si="138"/>
        <v>513-556-0053</v>
      </c>
      <c r="S313" s="3">
        <f t="shared" si="136"/>
        <v>40</v>
      </c>
      <c r="T313" t="b">
        <f t="shared" si="146"/>
        <v>1</v>
      </c>
      <c r="V313" s="3">
        <f t="shared" si="147"/>
        <v>115</v>
      </c>
      <c r="W313" t="b">
        <f t="shared" si="139"/>
        <v>1</v>
      </c>
      <c r="Y313" t="str">
        <f t="shared" si="148"/>
        <v>LAW</v>
      </c>
      <c r="Z313" t="b">
        <f t="shared" si="140"/>
        <v>1</v>
      </c>
      <c r="AB313" t="b">
        <f t="shared" si="149"/>
        <v>1</v>
      </c>
      <c r="AD313" t="str">
        <f t="shared" si="150"/>
        <v>513-556-2391</v>
      </c>
      <c r="AE313" t="b">
        <f t="shared" si="141"/>
        <v>1</v>
      </c>
      <c r="AG313" t="str">
        <f t="shared" si="151"/>
        <v>http://www.law.uc.edu/tip</v>
      </c>
      <c r="AH313" t="b">
        <f t="shared" si="142"/>
        <v>1</v>
      </c>
      <c r="AJ313">
        <f t="shared" si="152"/>
        <v>0</v>
      </c>
      <c r="AK313" t="b">
        <f t="shared" si="143"/>
        <v>0</v>
      </c>
      <c r="AM313" s="4" t="str">
        <f t="shared" si="163"/>
        <v>"name":"Tenant Information Project (LAW)"</v>
      </c>
      <c r="AN313" s="5" t="str">
        <f t="shared" si="153"/>
        <v>,"phone":"513-556-0053"</v>
      </c>
      <c r="AO313" s="5" t="str">
        <f t="shared" si="154"/>
        <v>,"location":{</v>
      </c>
      <c r="AP313" s="5" t="str">
        <f t="shared" si="155"/>
        <v>"ML":"40"</v>
      </c>
      <c r="AQ313" s="5" t="str">
        <f t="shared" si="144"/>
        <v>,"RM":"115"</v>
      </c>
      <c r="AR313" s="5" t="str">
        <f t="shared" si="156"/>
        <v>,"building":"LAW"</v>
      </c>
      <c r="AS313" s="5" t="str">
        <f t="shared" si="165"/>
        <v>}</v>
      </c>
      <c r="AT313" s="5" t="str">
        <f t="shared" si="157"/>
        <v>,"fax":"513-556-2391"</v>
      </c>
      <c r="AU313" s="5" t="str">
        <f t="shared" si="158"/>
        <v>,"website":"http://www.law.uc.edu/tip"</v>
      </c>
      <c r="AV313" s="10" t="str">
        <f t="shared" si="159"/>
        <v/>
      </c>
      <c r="AW313" s="6" t="str">
        <f t="shared" si="160"/>
        <v>{"name":"Tenant Information Project (LAW)","phone":"513-556-0053","location":{"ML":"40","RM":"115","building":"LAW"},"fax":"513-556-2391","website":"http://www.law.uc.edu/tip"}</v>
      </c>
      <c r="AX313" t="str">
        <f t="shared" si="161"/>
        <v>db.directory.insert({"name":"Tenant Information Project (LAW)","phone":"513-556-0053","location":{"ML":"40","RM":"115","building":"LAW"},"fax":"513-556-2391","website":"http://www.law.uc.edu/tip"})</v>
      </c>
      <c r="AY313">
        <f t="shared" si="164"/>
        <v>310</v>
      </c>
      <c r="AZ313" t="str">
        <f t="shared" si="162"/>
        <v>310 - Tenant Information Project (LAW)</v>
      </c>
      <c r="BA313" t="str">
        <f t="shared" si="145"/>
        <v>{"name":"Tenant Information Project (LAW)","phone":"513-556-0053","location":{"ML":"40","RM":"115","building":"LAW"},"fax":"513-556-2391","website":"http://www.law.uc.edu/tip"},</v>
      </c>
    </row>
    <row r="314" spans="1:53" x14ac:dyDescent="0.25">
      <c r="A314" t="s">
        <v>1371</v>
      </c>
      <c r="B314" t="s">
        <v>1372</v>
      </c>
      <c r="C314" t="s">
        <v>412</v>
      </c>
      <c r="D314" t="s">
        <v>1373</v>
      </c>
      <c r="E314">
        <v>21</v>
      </c>
      <c r="K314" t="s">
        <v>5264</v>
      </c>
      <c r="L314" t="b">
        <v>1</v>
      </c>
      <c r="M314">
        <f t="shared" si="166"/>
        <v>1</v>
      </c>
      <c r="N314" t="str">
        <f t="shared" si="137"/>
        <v>Tennis Camp  Athletics</v>
      </c>
      <c r="O314" t="str">
        <f t="shared" si="167"/>
        <v>Tennis Camp  Athletics</v>
      </c>
      <c r="P314" t="s">
        <v>5264</v>
      </c>
      <c r="Q314" t="str">
        <f t="shared" si="138"/>
        <v>513-556-3396</v>
      </c>
      <c r="S314" s="3">
        <f t="shared" si="136"/>
        <v>21</v>
      </c>
      <c r="T314" t="b">
        <f t="shared" si="146"/>
        <v>1</v>
      </c>
      <c r="V314" s="3">
        <f t="shared" si="147"/>
        <v>0</v>
      </c>
      <c r="W314" t="b">
        <f t="shared" si="139"/>
        <v>0</v>
      </c>
      <c r="Y314">
        <f t="shared" si="148"/>
        <v>0</v>
      </c>
      <c r="Z314" t="b">
        <f t="shared" si="140"/>
        <v>0</v>
      </c>
      <c r="AB314" t="b">
        <f t="shared" si="149"/>
        <v>1</v>
      </c>
      <c r="AD314">
        <f t="shared" si="150"/>
        <v>0</v>
      </c>
      <c r="AE314" t="b">
        <f t="shared" si="141"/>
        <v>0</v>
      </c>
      <c r="AG314">
        <f t="shared" si="151"/>
        <v>0</v>
      </c>
      <c r="AH314" t="b">
        <f t="shared" si="142"/>
        <v>0</v>
      </c>
      <c r="AJ314">
        <f t="shared" si="152"/>
        <v>0</v>
      </c>
      <c r="AK314" t="b">
        <f t="shared" si="143"/>
        <v>0</v>
      </c>
      <c r="AM314" s="4" t="str">
        <f t="shared" si="163"/>
        <v>"name":"Tennis Camp Athletics"</v>
      </c>
      <c r="AN314" s="5" t="str">
        <f t="shared" si="153"/>
        <v>,"phone":"513-556-3396"</v>
      </c>
      <c r="AO314" s="5" t="str">
        <f t="shared" si="154"/>
        <v>,"location":{</v>
      </c>
      <c r="AP314" s="5" t="str">
        <f t="shared" si="155"/>
        <v>"ML":"21"</v>
      </c>
      <c r="AQ314" s="5" t="str">
        <f t="shared" si="144"/>
        <v/>
      </c>
      <c r="AR314" s="5" t="str">
        <f t="shared" si="156"/>
        <v/>
      </c>
      <c r="AS314" s="5" t="str">
        <f t="shared" si="165"/>
        <v>}</v>
      </c>
      <c r="AT314" s="5" t="str">
        <f t="shared" si="157"/>
        <v/>
      </c>
      <c r="AU314" s="5" t="str">
        <f t="shared" si="158"/>
        <v/>
      </c>
      <c r="AV314" s="10" t="str">
        <f t="shared" si="159"/>
        <v/>
      </c>
      <c r="AW314" s="6" t="str">
        <f t="shared" si="160"/>
        <v>{"name":"Tennis Camp Athletics","phone":"513-556-3396","location":{"ML":"21"}}</v>
      </c>
      <c r="AX314" t="str">
        <f t="shared" si="161"/>
        <v>db.directory.insert({"name":"Tennis Camp Athletics","phone":"513-556-3396","location":{"ML":"21"}})</v>
      </c>
      <c r="AY314">
        <f t="shared" si="164"/>
        <v>311</v>
      </c>
      <c r="AZ314" t="str">
        <f t="shared" si="162"/>
        <v>311 - Tennis Camp  Athletics</v>
      </c>
      <c r="BA314" t="str">
        <f t="shared" si="145"/>
        <v>{"name":"Tennis Camp Athletics","phone":"513-556-3396","location":{"ML":"21"}},</v>
      </c>
    </row>
    <row r="315" spans="1:53" x14ac:dyDescent="0.25">
      <c r="A315" t="s">
        <v>1374</v>
      </c>
      <c r="B315" t="s">
        <v>1375</v>
      </c>
      <c r="C315" t="s">
        <v>412</v>
      </c>
      <c r="D315" t="s">
        <v>1376</v>
      </c>
      <c r="E315">
        <v>21</v>
      </c>
      <c r="F315">
        <v>663</v>
      </c>
      <c r="G315" t="s">
        <v>50</v>
      </c>
      <c r="H315" t="s">
        <v>1377</v>
      </c>
      <c r="I315" t="s">
        <v>1378</v>
      </c>
      <c r="K315" t="s">
        <v>5264</v>
      </c>
      <c r="L315" t="b">
        <v>1</v>
      </c>
      <c r="M315">
        <f t="shared" si="166"/>
        <v>1</v>
      </c>
      <c r="N315" t="str">
        <f t="shared" si="137"/>
        <v>Tennis  Athletics</v>
      </c>
      <c r="O315" t="str">
        <f t="shared" si="167"/>
        <v>Tennis  Athletics</v>
      </c>
      <c r="P315" t="s">
        <v>5264</v>
      </c>
      <c r="Q315" t="str">
        <f t="shared" si="138"/>
        <v>513-556-0558</v>
      </c>
      <c r="S315" s="3">
        <f t="shared" si="136"/>
        <v>21</v>
      </c>
      <c r="T315" t="b">
        <f t="shared" si="146"/>
        <v>1</v>
      </c>
      <c r="V315" s="3">
        <f t="shared" si="147"/>
        <v>663</v>
      </c>
      <c r="W315" t="b">
        <f t="shared" si="139"/>
        <v>1</v>
      </c>
      <c r="Y315" t="str">
        <f t="shared" si="148"/>
        <v>LNDNRCTR</v>
      </c>
      <c r="Z315" t="b">
        <f t="shared" si="140"/>
        <v>1</v>
      </c>
      <c r="AB315" t="b">
        <f t="shared" si="149"/>
        <v>1</v>
      </c>
      <c r="AD315" t="str">
        <f t="shared" si="150"/>
        <v>513-556-2209</v>
      </c>
      <c r="AE315" t="b">
        <f t="shared" si="141"/>
        <v>1</v>
      </c>
      <c r="AG315" t="str">
        <f t="shared" si="151"/>
        <v>http://www.gobearcats.com/sports/w-tennis/cinn-w-tennis-body.html</v>
      </c>
      <c r="AH315" t="b">
        <f t="shared" si="142"/>
        <v>1</v>
      </c>
      <c r="AJ315">
        <f t="shared" si="152"/>
        <v>0</v>
      </c>
      <c r="AK315" t="b">
        <f t="shared" si="143"/>
        <v>0</v>
      </c>
      <c r="AM315" s="4" t="str">
        <f t="shared" si="163"/>
        <v>"name":"Tennis Athletics"</v>
      </c>
      <c r="AN315" s="5" t="str">
        <f t="shared" si="153"/>
        <v>,"phone":"513-556-0558"</v>
      </c>
      <c r="AO315" s="5" t="str">
        <f t="shared" si="154"/>
        <v>,"location":{</v>
      </c>
      <c r="AP315" s="5" t="str">
        <f t="shared" si="155"/>
        <v>"ML":"21"</v>
      </c>
      <c r="AQ315" s="5" t="str">
        <f t="shared" si="144"/>
        <v>,"RM":"663"</v>
      </c>
      <c r="AR315" s="5" t="str">
        <f t="shared" si="156"/>
        <v>,"building":"LNDNRCTR"</v>
      </c>
      <c r="AS315" s="5" t="str">
        <f t="shared" si="165"/>
        <v>}</v>
      </c>
      <c r="AT315" s="5" t="str">
        <f t="shared" si="157"/>
        <v>,"fax":"513-556-2209"</v>
      </c>
      <c r="AU315" s="5" t="str">
        <f t="shared" si="158"/>
        <v>,"website":"http://www.gobearcats.com/sports/w-tennis/cinn-w-tennis-body.html"</v>
      </c>
      <c r="AV315" s="10" t="str">
        <f t="shared" si="159"/>
        <v/>
      </c>
      <c r="AW315" s="6" t="str">
        <f t="shared" si="160"/>
        <v>{"name":"Tennis Athletics","phone":"513-556-0558","location":{"ML":"21","RM":"663","building":"LNDNRCTR"},"fax":"513-556-2209","website":"http://www.gobearcats.com/sports/w-tennis/cinn-w-tennis-body.html"}</v>
      </c>
      <c r="AX315" t="str">
        <f t="shared" si="161"/>
        <v>db.directory.insert({"name":"Tennis Athletics","phone":"513-556-0558","location":{"ML":"21","RM":"663","building":"LNDNRCTR"},"fax":"513-556-2209","website":"http://www.gobearcats.com/sports/w-tennis/cinn-w-tennis-body.html"})</v>
      </c>
      <c r="AY315">
        <f t="shared" si="164"/>
        <v>312</v>
      </c>
      <c r="AZ315" t="str">
        <f t="shared" si="162"/>
        <v>312 - Tennis  Athletics</v>
      </c>
      <c r="BA315" t="str">
        <f t="shared" si="145"/>
        <v>{"name":"Tennis Athletics","phone":"513-556-0558","location":{"ML":"21","RM":"663","building":"LNDNRCTR"},"fax":"513-556-2209","website":"http://www.gobearcats.com/sports/w-tennis/cinn-w-tennis-body.html"},</v>
      </c>
    </row>
    <row r="316" spans="1:53" x14ac:dyDescent="0.25">
      <c r="A316" t="s">
        <v>1379</v>
      </c>
      <c r="B316" t="s">
        <v>1380</v>
      </c>
      <c r="C316" t="s">
        <v>1381</v>
      </c>
      <c r="D316">
        <v>162</v>
      </c>
      <c r="E316">
        <v>103</v>
      </c>
      <c r="F316" t="s">
        <v>37</v>
      </c>
      <c r="G316" t="s">
        <v>38</v>
      </c>
      <c r="H316" t="s">
        <v>1382</v>
      </c>
      <c r="I316" t="s">
        <v>1383</v>
      </c>
      <c r="K316" t="s">
        <v>5264</v>
      </c>
      <c r="M316">
        <f t="shared" si="166"/>
        <v>0</v>
      </c>
      <c r="N316" t="str">
        <f t="shared" si="137"/>
        <v>Testing Center (CLER)</v>
      </c>
      <c r="P316" t="s">
        <v>5264</v>
      </c>
      <c r="Q316" t="str">
        <f t="shared" si="138"/>
        <v>513-732-5219</v>
      </c>
      <c r="S316" s="3">
        <f t="shared" si="136"/>
        <v>162</v>
      </c>
      <c r="T316" t="b">
        <f t="shared" si="146"/>
        <v>1</v>
      </c>
      <c r="V316" s="3">
        <f t="shared" si="147"/>
        <v>103</v>
      </c>
      <c r="W316" t="b">
        <f t="shared" si="139"/>
        <v>1</v>
      </c>
      <c r="Y316" t="str">
        <f t="shared" si="148"/>
        <v>CLERJONES</v>
      </c>
      <c r="Z316" t="b">
        <f t="shared" si="140"/>
        <v>1</v>
      </c>
      <c r="AB316" t="b">
        <f t="shared" si="149"/>
        <v>1</v>
      </c>
      <c r="AD316" t="str">
        <f t="shared" si="150"/>
        <v>513-732-5303</v>
      </c>
      <c r="AE316" t="b">
        <f t="shared" si="141"/>
        <v>1</v>
      </c>
      <c r="AG316" t="str">
        <f t="shared" si="151"/>
        <v>http://www.ucclermont.edu/students/test_center.html</v>
      </c>
      <c r="AH316" t="b">
        <f t="shared" si="142"/>
        <v>1</v>
      </c>
      <c r="AJ316" t="str">
        <f t="shared" si="152"/>
        <v>Clermont.Assessment@uc.edu</v>
      </c>
      <c r="AK316" t="b">
        <f t="shared" si="143"/>
        <v>1</v>
      </c>
      <c r="AM316" s="4" t="str">
        <f t="shared" si="163"/>
        <v>"name":"Testing Center (CLER)"</v>
      </c>
      <c r="AN316" s="5" t="str">
        <f t="shared" si="153"/>
        <v>,"phone":"513-732-5219"</v>
      </c>
      <c r="AO316" s="5" t="str">
        <f t="shared" si="154"/>
        <v>,"location":{</v>
      </c>
      <c r="AP316" s="5" t="str">
        <f t="shared" si="155"/>
        <v>"ML":"162"</v>
      </c>
      <c r="AQ316" s="5" t="str">
        <f t="shared" si="144"/>
        <v>,"RM":"103"</v>
      </c>
      <c r="AR316" s="5" t="str">
        <f t="shared" si="156"/>
        <v>,"building":"CLERJONES"</v>
      </c>
      <c r="AS316" s="5" t="str">
        <f t="shared" si="165"/>
        <v>}</v>
      </c>
      <c r="AT316" s="5" t="str">
        <f t="shared" si="157"/>
        <v>,"fax":"513-732-5303"</v>
      </c>
      <c r="AU316" s="5" t="str">
        <f t="shared" si="158"/>
        <v>,"website":"http://www.ucclermont.edu/students/test_center.html"</v>
      </c>
      <c r="AV316" s="10" t="str">
        <f t="shared" si="159"/>
        <v>,"email":"Clermont.Assessment@uc.edu"</v>
      </c>
      <c r="AW316" s="6" t="str">
        <f t="shared" si="160"/>
        <v>{"name":"Testing Center (CLER)","phone":"513-732-5219","location":{"ML":"162","RM":"103","building":"CLERJONES"},"fax":"513-732-5303","website":"http://www.ucclermont.edu/students/test_center.html","email":"Clermont.Assessment@uc.edu"}</v>
      </c>
      <c r="AX316" t="str">
        <f t="shared" si="161"/>
        <v>db.directory.insert({"name":"Testing Center (CLER)","phone":"513-732-5219","location":{"ML":"162","RM":"103","building":"CLERJONES"},"fax":"513-732-5303","website":"http://www.ucclermont.edu/students/test_center.html","email":"Clermont.Assessment@uc.edu"})</v>
      </c>
      <c r="AY316">
        <f t="shared" si="164"/>
        <v>313</v>
      </c>
      <c r="AZ316" t="str">
        <f t="shared" si="162"/>
        <v>313 - Testing Center (CLER)</v>
      </c>
      <c r="BA316" t="str">
        <f t="shared" si="145"/>
        <v>{"name":"Testing Center (CLER)","phone":"513-732-5219","location":{"ML":"162","RM":"103","building":"CLERJONES"},"fax":"513-732-5303","website":"http://www.ucclermont.edu/students/test_center.html","email":"Clermont.Assessment@uc.edu"},</v>
      </c>
    </row>
    <row r="317" spans="1:53" x14ac:dyDescent="0.25">
      <c r="A317" t="s">
        <v>1384</v>
      </c>
      <c r="B317" t="s">
        <v>1385</v>
      </c>
      <c r="C317" t="s">
        <v>1386</v>
      </c>
      <c r="D317">
        <v>78</v>
      </c>
      <c r="E317">
        <v>100</v>
      </c>
      <c r="F317" t="s">
        <v>23</v>
      </c>
      <c r="G317" t="s">
        <v>1387</v>
      </c>
      <c r="H317" t="s">
        <v>1388</v>
      </c>
      <c r="I317" t="s">
        <v>1389</v>
      </c>
      <c r="K317" t="s">
        <v>5264</v>
      </c>
      <c r="M317">
        <f t="shared" si="166"/>
        <v>0</v>
      </c>
      <c r="N317" t="str">
        <f t="shared" si="137"/>
        <v>Testing Services Department</v>
      </c>
      <c r="P317" t="s">
        <v>5264</v>
      </c>
      <c r="Q317" t="str">
        <f t="shared" si="138"/>
        <v>513-556-7173</v>
      </c>
      <c r="S317" s="3">
        <f t="shared" si="136"/>
        <v>78</v>
      </c>
      <c r="T317" t="b">
        <f t="shared" si="146"/>
        <v>1</v>
      </c>
      <c r="V317" s="3">
        <f t="shared" si="147"/>
        <v>100</v>
      </c>
      <c r="W317" t="b">
        <f t="shared" si="139"/>
        <v>1</v>
      </c>
      <c r="Y317" t="str">
        <f t="shared" si="148"/>
        <v>UNIVPAV</v>
      </c>
      <c r="Z317" t="b">
        <f t="shared" si="140"/>
        <v>1</v>
      </c>
      <c r="AB317" t="b">
        <f t="shared" si="149"/>
        <v>1</v>
      </c>
      <c r="AD317" t="str">
        <f t="shared" si="150"/>
        <v>513-556-1064</v>
      </c>
      <c r="AE317" t="b">
        <f t="shared" si="141"/>
        <v>1</v>
      </c>
      <c r="AG317" t="str">
        <f t="shared" si="151"/>
        <v>http://www.uc.edu/testingservices/</v>
      </c>
      <c r="AH317" t="b">
        <f t="shared" si="142"/>
        <v>1</v>
      </c>
      <c r="AJ317" t="str">
        <f t="shared" si="152"/>
        <v>testing@uc.edu</v>
      </c>
      <c r="AK317" t="b">
        <f t="shared" si="143"/>
        <v>1</v>
      </c>
      <c r="AM317" s="4" t="str">
        <f t="shared" si="163"/>
        <v>"name":"Testing Services Department"</v>
      </c>
      <c r="AN317" s="5" t="str">
        <f t="shared" si="153"/>
        <v>,"phone":"513-556-7173"</v>
      </c>
      <c r="AO317" s="5" t="str">
        <f t="shared" si="154"/>
        <v>,"location":{</v>
      </c>
      <c r="AP317" s="5" t="str">
        <f t="shared" si="155"/>
        <v>"ML":"78"</v>
      </c>
      <c r="AQ317" s="5" t="str">
        <f t="shared" si="144"/>
        <v>,"RM":"100"</v>
      </c>
      <c r="AR317" s="5" t="str">
        <f t="shared" si="156"/>
        <v>,"building":"UNIVPAV"</v>
      </c>
      <c r="AS317" s="5" t="str">
        <f t="shared" si="165"/>
        <v>}</v>
      </c>
      <c r="AT317" s="5" t="str">
        <f t="shared" si="157"/>
        <v>,"fax":"513-556-1064"</v>
      </c>
      <c r="AU317" s="5" t="str">
        <f t="shared" si="158"/>
        <v>,"website":"http://www.uc.edu/testingservices/"</v>
      </c>
      <c r="AV317" s="10" t="str">
        <f t="shared" si="159"/>
        <v>,"email":"testing@uc.edu"</v>
      </c>
      <c r="AW317" s="6" t="str">
        <f t="shared" si="160"/>
        <v>{"name":"Testing Services Department","phone":"513-556-7173","location":{"ML":"78","RM":"100","building":"UNIVPAV"},"fax":"513-556-1064","website":"http://www.uc.edu/testingservices/","email":"testing@uc.edu"}</v>
      </c>
      <c r="AX317" t="str">
        <f t="shared" si="161"/>
        <v>db.directory.insert({"name":"Testing Services Department","phone":"513-556-7173","location":{"ML":"78","RM":"100","building":"UNIVPAV"},"fax":"513-556-1064","website":"http://www.uc.edu/testingservices/","email":"testing@uc.edu"})</v>
      </c>
      <c r="AY317">
        <f t="shared" si="164"/>
        <v>314</v>
      </c>
      <c r="AZ317" t="str">
        <f t="shared" si="162"/>
        <v>314 - Testing Services Department</v>
      </c>
      <c r="BA317" t="str">
        <f t="shared" si="145"/>
        <v>{"name":"Testing Services Department","phone":"513-556-7173","location":{"ML":"78","RM":"100","building":"UNIVPAV"},"fax":"513-556-1064","website":"http://www.uc.edu/testingservices/","email":"testing@uc.edu"},</v>
      </c>
    </row>
    <row r="318" spans="1:53" x14ac:dyDescent="0.25">
      <c r="A318" t="s">
        <v>1390</v>
      </c>
      <c r="B318" t="s">
        <v>1391</v>
      </c>
      <c r="C318" t="s">
        <v>1386</v>
      </c>
      <c r="D318">
        <v>78</v>
      </c>
      <c r="E318">
        <v>100</v>
      </c>
      <c r="F318" t="s">
        <v>23</v>
      </c>
      <c r="G318" t="s">
        <v>1387</v>
      </c>
      <c r="H318" t="s">
        <v>1388</v>
      </c>
      <c r="I318" t="s">
        <v>1389</v>
      </c>
      <c r="K318" t="s">
        <v>5264</v>
      </c>
      <c r="M318">
        <f t="shared" si="166"/>
        <v>0</v>
      </c>
      <c r="N318" t="str">
        <f t="shared" si="137"/>
        <v xml:space="preserve"> Graduate Entrance Exam - Testing Services</v>
      </c>
      <c r="P318" t="s">
        <v>5264</v>
      </c>
      <c r="Q318" t="str">
        <f t="shared" si="138"/>
        <v>513-556-7173</v>
      </c>
      <c r="S318" s="3">
        <f t="shared" si="136"/>
        <v>78</v>
      </c>
      <c r="T318" t="b">
        <f t="shared" si="146"/>
        <v>1</v>
      </c>
      <c r="V318" s="3">
        <f t="shared" si="147"/>
        <v>100</v>
      </c>
      <c r="W318" t="b">
        <f t="shared" si="139"/>
        <v>1</v>
      </c>
      <c r="Y318" t="str">
        <f t="shared" si="148"/>
        <v>UNIVPAV</v>
      </c>
      <c r="Z318" t="b">
        <f t="shared" si="140"/>
        <v>1</v>
      </c>
      <c r="AB318" t="b">
        <f t="shared" si="149"/>
        <v>1</v>
      </c>
      <c r="AD318" t="str">
        <f t="shared" si="150"/>
        <v>513-556-1064</v>
      </c>
      <c r="AE318" t="b">
        <f t="shared" si="141"/>
        <v>1</v>
      </c>
      <c r="AG318" t="str">
        <f t="shared" si="151"/>
        <v>http://www.uc.edu/testingservices/</v>
      </c>
      <c r="AH318" t="b">
        <f t="shared" si="142"/>
        <v>1</v>
      </c>
      <c r="AJ318" t="str">
        <f t="shared" si="152"/>
        <v>testing@uc.edu</v>
      </c>
      <c r="AK318" t="b">
        <f t="shared" si="143"/>
        <v>1</v>
      </c>
      <c r="AM318" s="4" t="str">
        <f t="shared" si="163"/>
        <v>"name":"Graduate Entrance Exam - Testing Services"</v>
      </c>
      <c r="AN318" s="5" t="str">
        <f t="shared" si="153"/>
        <v>,"phone":"513-556-7173"</v>
      </c>
      <c r="AO318" s="5" t="str">
        <f t="shared" si="154"/>
        <v>,"location":{</v>
      </c>
      <c r="AP318" s="5" t="str">
        <f t="shared" si="155"/>
        <v>"ML":"78"</v>
      </c>
      <c r="AQ318" s="5" t="str">
        <f t="shared" si="144"/>
        <v>,"RM":"100"</v>
      </c>
      <c r="AR318" s="5" t="str">
        <f t="shared" si="156"/>
        <v>,"building":"UNIVPAV"</v>
      </c>
      <c r="AS318" s="5" t="str">
        <f t="shared" si="165"/>
        <v>}</v>
      </c>
      <c r="AT318" s="5" t="str">
        <f t="shared" si="157"/>
        <v>,"fax":"513-556-1064"</v>
      </c>
      <c r="AU318" s="5" t="str">
        <f t="shared" si="158"/>
        <v>,"website":"http://www.uc.edu/testingservices/"</v>
      </c>
      <c r="AV318" s="10" t="str">
        <f t="shared" si="159"/>
        <v>,"email":"testing@uc.edu"</v>
      </c>
      <c r="AW318" s="6" t="str">
        <f t="shared" si="160"/>
        <v>{"name":"Graduate Entrance Exam - Testing Services","phone":"513-556-7173","location":{"ML":"78","RM":"100","building":"UNIVPAV"},"fax":"513-556-1064","website":"http://www.uc.edu/testingservices/","email":"testing@uc.edu"}</v>
      </c>
      <c r="AX318" t="str">
        <f t="shared" si="161"/>
        <v>db.directory.insert({"name":"Graduate Entrance Exam - Testing Services","phone":"513-556-7173","location":{"ML":"78","RM":"100","building":"UNIVPAV"},"fax":"513-556-1064","website":"http://www.uc.edu/testingservices/","email":"testing@uc.edu"})</v>
      </c>
      <c r="AY318">
        <f t="shared" si="164"/>
        <v>315</v>
      </c>
      <c r="AZ318" t="str">
        <f t="shared" si="162"/>
        <v>315 -  Graduate Entrance Exam - Testing Services</v>
      </c>
      <c r="BA318" t="str">
        <f t="shared" si="145"/>
        <v>{"name":"Graduate Entrance Exam - Testing Services","phone":"513-556-7173","location":{"ML":"78","RM":"100","building":"UNIVPAV"},"fax":"513-556-1064","website":"http://www.uc.edu/testingservices/","email":"testing@uc.edu"},</v>
      </c>
    </row>
    <row r="319" spans="1:53" x14ac:dyDescent="0.25">
      <c r="A319" t="s">
        <v>1392</v>
      </c>
      <c r="B319" t="s">
        <v>1393</v>
      </c>
      <c r="C319" t="s">
        <v>493</v>
      </c>
      <c r="D319">
        <v>658</v>
      </c>
      <c r="E319" t="s">
        <v>985</v>
      </c>
      <c r="F319" t="s">
        <v>68</v>
      </c>
      <c r="H319" t="s">
        <v>1394</v>
      </c>
      <c r="I319" t="s">
        <v>884</v>
      </c>
      <c r="K319" t="s">
        <v>5264</v>
      </c>
      <c r="M319">
        <f t="shared" si="166"/>
        <v>0</v>
      </c>
      <c r="N319" t="str">
        <f t="shared" si="137"/>
        <v>Emergency Text Messaging (Faculty/Staff)(Nixle)</v>
      </c>
      <c r="P319" t="s">
        <v>5264</v>
      </c>
      <c r="Q319" t="str">
        <f t="shared" si="138"/>
        <v>513-556-4357</v>
      </c>
      <c r="S319" s="3">
        <f t="shared" si="136"/>
        <v>658</v>
      </c>
      <c r="T319" t="b">
        <f t="shared" si="146"/>
        <v>1</v>
      </c>
      <c r="V319" s="3" t="str">
        <f t="shared" si="147"/>
        <v>4thFL</v>
      </c>
      <c r="W319" t="b">
        <f t="shared" si="139"/>
        <v>1</v>
      </c>
      <c r="Y319" t="str">
        <f t="shared" si="148"/>
        <v>UNIVHALL</v>
      </c>
      <c r="Z319" t="b">
        <f t="shared" si="140"/>
        <v>1</v>
      </c>
      <c r="AB319" t="b">
        <f t="shared" si="149"/>
        <v>1</v>
      </c>
      <c r="AD319">
        <f t="shared" si="150"/>
        <v>0</v>
      </c>
      <c r="AE319" t="b">
        <f t="shared" si="141"/>
        <v>0</v>
      </c>
      <c r="AG319" t="str">
        <f t="shared" si="151"/>
        <v>http://www.uc.edu/ucit/phone/emergencytextmsg.html</v>
      </c>
      <c r="AH319" t="b">
        <f t="shared" si="142"/>
        <v>1</v>
      </c>
      <c r="AJ319" t="str">
        <f t="shared" si="152"/>
        <v>helpdesk@uc.edu</v>
      </c>
      <c r="AK319" t="b">
        <f t="shared" si="143"/>
        <v>1</v>
      </c>
      <c r="AM319" s="4" t="str">
        <f t="shared" si="163"/>
        <v>"name":"Emergency Text Messaging (Faculty/Staff)(Nixle)"</v>
      </c>
      <c r="AN319" s="5" t="str">
        <f t="shared" si="153"/>
        <v>,"phone":"513-556-4357"</v>
      </c>
      <c r="AO319" s="5" t="str">
        <f t="shared" si="154"/>
        <v>,"location":{</v>
      </c>
      <c r="AP319" s="5" t="str">
        <f t="shared" si="155"/>
        <v>"ML":"658"</v>
      </c>
      <c r="AQ319" s="5" t="str">
        <f t="shared" si="144"/>
        <v>,"RM":"4thFL"</v>
      </c>
      <c r="AR319" s="5" t="str">
        <f t="shared" si="156"/>
        <v>,"building":"UNIVHALL"</v>
      </c>
      <c r="AS319" s="5" t="str">
        <f t="shared" si="165"/>
        <v>}</v>
      </c>
      <c r="AT319" s="5" t="str">
        <f t="shared" si="157"/>
        <v/>
      </c>
      <c r="AU319" s="5" t="str">
        <f t="shared" si="158"/>
        <v>,"website":"http://www.uc.edu/ucit/phone/emergencytextmsg.html"</v>
      </c>
      <c r="AV319" s="10" t="str">
        <f t="shared" si="159"/>
        <v>,"email":"helpdesk@uc.edu"</v>
      </c>
      <c r="AW319" s="6" t="str">
        <f t="shared" si="160"/>
        <v>{"name":"Emergency Text Messaging (Faculty/Staff)(Nixle)","phone":"513-556-4357","location":{"ML":"658","RM":"4thFL","building":"UNIVHALL"},"website":"http://www.uc.edu/ucit/phone/emergencytextmsg.html","email":"helpdesk@uc.edu"}</v>
      </c>
      <c r="AX319" t="str">
        <f t="shared" si="161"/>
        <v>db.directory.insert({"name":"Emergency Text Messaging (Faculty/Staff)(Nixle)","phone":"513-556-4357","location":{"ML":"658","RM":"4thFL","building":"UNIVHALL"},"website":"http://www.uc.edu/ucit/phone/emergencytextmsg.html","email":"helpdesk@uc.edu"})</v>
      </c>
      <c r="AY319">
        <f t="shared" si="164"/>
        <v>316</v>
      </c>
      <c r="AZ319" t="str">
        <f t="shared" si="162"/>
        <v>316 - Emergency Text Messaging (Faculty/Staff)(Nixle)</v>
      </c>
      <c r="BA319" t="str">
        <f t="shared" si="145"/>
        <v>{"name":"Emergency Text Messaging (Faculty/Staff)(Nixle)","phone":"513-556-4357","location":{"ML":"658","RM":"4thFL","building":"UNIVHALL"},"website":"http://www.uc.edu/ucit/phone/emergencytextmsg.html","email":"helpdesk@uc.edu"},</v>
      </c>
    </row>
    <row r="320" spans="1:53" x14ac:dyDescent="0.25">
      <c r="A320" t="s">
        <v>1395</v>
      </c>
      <c r="B320" t="s">
        <v>1396</v>
      </c>
      <c r="C320" t="s">
        <v>493</v>
      </c>
      <c r="D320">
        <v>658</v>
      </c>
      <c r="E320" t="s">
        <v>985</v>
      </c>
      <c r="F320" t="s">
        <v>68</v>
      </c>
      <c r="H320" t="s">
        <v>1397</v>
      </c>
      <c r="I320" t="s">
        <v>884</v>
      </c>
      <c r="K320" t="s">
        <v>5264</v>
      </c>
      <c r="M320">
        <f t="shared" si="166"/>
        <v>0</v>
      </c>
      <c r="N320" t="str">
        <f t="shared" si="137"/>
        <v>Emergency Text Messaging (Students)(Nixle)</v>
      </c>
      <c r="P320" t="s">
        <v>5264</v>
      </c>
      <c r="Q320" t="str">
        <f t="shared" si="138"/>
        <v>513-556-4357</v>
      </c>
      <c r="S320" s="3">
        <f t="shared" si="136"/>
        <v>658</v>
      </c>
      <c r="T320" t="b">
        <f t="shared" si="146"/>
        <v>1</v>
      </c>
      <c r="V320" s="3" t="str">
        <f t="shared" si="147"/>
        <v>4thFL</v>
      </c>
      <c r="W320" t="b">
        <f t="shared" si="139"/>
        <v>1</v>
      </c>
      <c r="Y320" t="str">
        <f t="shared" si="148"/>
        <v>UNIVHALL</v>
      </c>
      <c r="Z320" t="b">
        <f t="shared" si="140"/>
        <v>1</v>
      </c>
      <c r="AB320" t="b">
        <f t="shared" si="149"/>
        <v>1</v>
      </c>
      <c r="AD320">
        <f t="shared" si="150"/>
        <v>0</v>
      </c>
      <c r="AE320" t="b">
        <f t="shared" si="141"/>
        <v>0</v>
      </c>
      <c r="AG320" t="str">
        <f t="shared" si="151"/>
        <v>http://www.uc.edu/ucit/students/emergency-text-messaging.html</v>
      </c>
      <c r="AH320" t="b">
        <f t="shared" si="142"/>
        <v>1</v>
      </c>
      <c r="AJ320" t="str">
        <f t="shared" si="152"/>
        <v>helpdesk@uc.edu</v>
      </c>
      <c r="AK320" t="b">
        <f t="shared" si="143"/>
        <v>1</v>
      </c>
      <c r="AM320" s="4" t="str">
        <f t="shared" si="163"/>
        <v>"name":"Emergency Text Messaging (Students)(Nixle)"</v>
      </c>
      <c r="AN320" s="5" t="str">
        <f t="shared" si="153"/>
        <v>,"phone":"513-556-4357"</v>
      </c>
      <c r="AO320" s="5" t="str">
        <f t="shared" si="154"/>
        <v>,"location":{</v>
      </c>
      <c r="AP320" s="5" t="str">
        <f t="shared" si="155"/>
        <v>"ML":"658"</v>
      </c>
      <c r="AQ320" s="5" t="str">
        <f t="shared" si="144"/>
        <v>,"RM":"4thFL"</v>
      </c>
      <c r="AR320" s="5" t="str">
        <f t="shared" si="156"/>
        <v>,"building":"UNIVHALL"</v>
      </c>
      <c r="AS320" s="5" t="str">
        <f t="shared" si="165"/>
        <v>}</v>
      </c>
      <c r="AT320" s="5" t="str">
        <f t="shared" si="157"/>
        <v/>
      </c>
      <c r="AU320" s="5" t="str">
        <f t="shared" si="158"/>
        <v>,"website":"http://www.uc.edu/ucit/students/emergency-text-messaging.html"</v>
      </c>
      <c r="AV320" s="10" t="str">
        <f t="shared" si="159"/>
        <v>,"email":"helpdesk@uc.edu"</v>
      </c>
      <c r="AW320" s="6" t="str">
        <f t="shared" si="160"/>
        <v>{"name":"Emergency Text Messaging (Students)(Nixle)","phone":"513-556-4357","location":{"ML":"658","RM":"4thFL","building":"UNIVHALL"},"website":"http://www.uc.edu/ucit/students/emergency-text-messaging.html","email":"helpdesk@uc.edu"}</v>
      </c>
      <c r="AX320" t="str">
        <f t="shared" si="161"/>
        <v>db.directory.insert({"name":"Emergency Text Messaging (Students)(Nixle)","phone":"513-556-4357","location":{"ML":"658","RM":"4thFL","building":"UNIVHALL"},"website":"http://www.uc.edu/ucit/students/emergency-text-messaging.html","email":"helpdesk@uc.edu"})</v>
      </c>
      <c r="AY320">
        <f t="shared" si="164"/>
        <v>317</v>
      </c>
      <c r="AZ320" t="str">
        <f t="shared" si="162"/>
        <v>317 - Emergency Text Messaging (Students)(Nixle)</v>
      </c>
      <c r="BA320" t="str">
        <f t="shared" si="145"/>
        <v>{"name":"Emergency Text Messaging (Students)(Nixle)","phone":"513-556-4357","location":{"ML":"658","RM":"4thFL","building":"UNIVHALL"},"website":"http://www.uc.edu/ucit/students/emergency-text-messaging.html","email":"helpdesk@uc.edu"},</v>
      </c>
    </row>
    <row r="321" spans="1:53" x14ac:dyDescent="0.25">
      <c r="A321" t="s">
        <v>1398</v>
      </c>
      <c r="B321" t="s">
        <v>1399</v>
      </c>
      <c r="C321" t="s">
        <v>1400</v>
      </c>
      <c r="D321">
        <v>9</v>
      </c>
      <c r="F321" t="s">
        <v>132</v>
      </c>
      <c r="G321" t="s">
        <v>1401</v>
      </c>
      <c r="H321" t="s">
        <v>684</v>
      </c>
      <c r="I321" t="s">
        <v>685</v>
      </c>
      <c r="K321" t="s">
        <v>5264</v>
      </c>
      <c r="M321">
        <f t="shared" si="166"/>
        <v>0</v>
      </c>
      <c r="N321" t="str">
        <f t="shared" si="137"/>
        <v xml:space="preserve"> Bookstore - Textbooks</v>
      </c>
      <c r="P321" t="s">
        <v>5264</v>
      </c>
      <c r="Q321" t="str">
        <f t="shared" si="138"/>
        <v>513-556-1400</v>
      </c>
      <c r="S321" s="3">
        <f t="shared" si="136"/>
        <v>9</v>
      </c>
      <c r="T321" t="b">
        <f t="shared" si="146"/>
        <v>1</v>
      </c>
      <c r="V321" s="3">
        <f t="shared" si="147"/>
        <v>0</v>
      </c>
      <c r="W321" t="b">
        <f t="shared" si="139"/>
        <v>0</v>
      </c>
      <c r="Y321" t="str">
        <f t="shared" si="148"/>
        <v>TUC</v>
      </c>
      <c r="Z321" t="b">
        <f t="shared" si="140"/>
        <v>1</v>
      </c>
      <c r="AB321" t="b">
        <f t="shared" si="149"/>
        <v>1</v>
      </c>
      <c r="AD321" t="str">
        <f t="shared" si="150"/>
        <v>513-556-5555</v>
      </c>
      <c r="AE321" t="b">
        <f t="shared" si="141"/>
        <v>1</v>
      </c>
      <c r="AG321" t="str">
        <f t="shared" si="151"/>
        <v>http://www.uc.edu/bookstore</v>
      </c>
      <c r="AH321" t="b">
        <f t="shared" si="142"/>
        <v>1</v>
      </c>
      <c r="AJ321" t="str">
        <f t="shared" si="152"/>
        <v>bookstore@uc.edu</v>
      </c>
      <c r="AK321" t="b">
        <f t="shared" si="143"/>
        <v>1</v>
      </c>
      <c r="AM321" s="4" t="str">
        <f t="shared" si="163"/>
        <v>"name":"Bookstore - Textbooks"</v>
      </c>
      <c r="AN321" s="5" t="str">
        <f t="shared" si="153"/>
        <v>,"phone":"513-556-1400"</v>
      </c>
      <c r="AO321" s="5" t="str">
        <f t="shared" si="154"/>
        <v>,"location":{</v>
      </c>
      <c r="AP321" s="5" t="str">
        <f t="shared" si="155"/>
        <v>"ML":"9"</v>
      </c>
      <c r="AQ321" s="5" t="str">
        <f t="shared" si="144"/>
        <v/>
      </c>
      <c r="AR321" s="5" t="str">
        <f t="shared" si="156"/>
        <v>,"building":"TUC"</v>
      </c>
      <c r="AS321" s="5" t="str">
        <f t="shared" si="165"/>
        <v>}</v>
      </c>
      <c r="AT321" s="5" t="str">
        <f t="shared" si="157"/>
        <v>,"fax":"513-556-5555"</v>
      </c>
      <c r="AU321" s="5" t="str">
        <f t="shared" si="158"/>
        <v>,"website":"http://www.uc.edu/bookstore"</v>
      </c>
      <c r="AV321" s="10" t="str">
        <f t="shared" si="159"/>
        <v>,"email":"bookstore@uc.edu"</v>
      </c>
      <c r="AW321" s="6" t="str">
        <f t="shared" si="160"/>
        <v>{"name":"Bookstore - Textbooks","phone":"513-556-1400","location":{"ML":"9","building":"TUC"},"fax":"513-556-5555","website":"http://www.uc.edu/bookstore","email":"bookstore@uc.edu"}</v>
      </c>
      <c r="AX321" t="str">
        <f t="shared" si="161"/>
        <v>db.directory.insert({"name":"Bookstore - Textbooks","phone":"513-556-1400","location":{"ML":"9","building":"TUC"},"fax":"513-556-5555","website":"http://www.uc.edu/bookstore","email":"bookstore@uc.edu"})</v>
      </c>
      <c r="AY321">
        <f t="shared" si="164"/>
        <v>318</v>
      </c>
      <c r="AZ321" t="str">
        <f t="shared" si="162"/>
        <v>318 -  Bookstore - Textbooks</v>
      </c>
      <c r="BA321" t="str">
        <f t="shared" si="145"/>
        <v>{"name":"Bookstore - Textbooks","phone":"513-556-1400","location":{"ML":"9","building":"TUC"},"fax":"513-556-5555","website":"http://www.uc.edu/bookstore","email":"bookstore@uc.edu"},</v>
      </c>
    </row>
    <row r="322" spans="1:53" x14ac:dyDescent="0.25">
      <c r="A322" t="s">
        <v>1402</v>
      </c>
      <c r="B322" t="s">
        <v>1403</v>
      </c>
      <c r="C322" t="s">
        <v>1404</v>
      </c>
      <c r="D322">
        <v>220</v>
      </c>
      <c r="E322" t="s">
        <v>1280</v>
      </c>
      <c r="F322" t="s">
        <v>132</v>
      </c>
      <c r="G322" t="s">
        <v>1405</v>
      </c>
      <c r="H322" t="s">
        <v>1406</v>
      </c>
      <c r="I322" t="s">
        <v>378</v>
      </c>
      <c r="K322" t="s">
        <v>5264</v>
      </c>
      <c r="M322">
        <f t="shared" si="166"/>
        <v>0</v>
      </c>
      <c r="N322" t="str">
        <f t="shared" si="137"/>
        <v>Cinema Showtimes (Recording)</v>
      </c>
      <c r="P322" t="s">
        <v>5264</v>
      </c>
      <c r="Q322" t="str">
        <f t="shared" si="138"/>
        <v>513-556-3456</v>
      </c>
      <c r="S322" s="3">
        <f t="shared" si="136"/>
        <v>220</v>
      </c>
      <c r="T322" t="b">
        <f t="shared" si="146"/>
        <v>1</v>
      </c>
      <c r="V322" s="3" t="str">
        <f t="shared" si="147"/>
        <v>Level2</v>
      </c>
      <c r="W322" t="b">
        <f t="shared" si="139"/>
        <v>1</v>
      </c>
      <c r="Y322" t="str">
        <f t="shared" si="148"/>
        <v>TUC</v>
      </c>
      <c r="Z322" t="b">
        <f t="shared" si="140"/>
        <v>1</v>
      </c>
      <c r="AB322" t="b">
        <f t="shared" si="149"/>
        <v>1</v>
      </c>
      <c r="AD322" t="str">
        <f t="shared" si="150"/>
        <v>513-556-2572</v>
      </c>
      <c r="AE322" t="b">
        <f t="shared" si="141"/>
        <v>1</v>
      </c>
      <c r="AG322" t="str">
        <f t="shared" si="151"/>
        <v>http://www.uc.edu/mainstreet/tuc/things_to_do/cinema.html</v>
      </c>
      <c r="AH322" t="b">
        <f t="shared" si="142"/>
        <v>1</v>
      </c>
      <c r="AJ322" t="str">
        <f t="shared" si="152"/>
        <v>mainstreet@uc.edu</v>
      </c>
      <c r="AK322" t="b">
        <f t="shared" si="143"/>
        <v>1</v>
      </c>
      <c r="AM322" s="4" t="str">
        <f t="shared" si="163"/>
        <v>"name":"Cinema Showtimes (Recording)"</v>
      </c>
      <c r="AN322" s="5" t="str">
        <f t="shared" si="153"/>
        <v>,"phone":"513-556-3456"</v>
      </c>
      <c r="AO322" s="5" t="str">
        <f t="shared" si="154"/>
        <v>,"location":{</v>
      </c>
      <c r="AP322" s="5" t="str">
        <f t="shared" si="155"/>
        <v>"ML":"220"</v>
      </c>
      <c r="AQ322" s="5" t="str">
        <f t="shared" si="144"/>
        <v>,"RM":"Level2"</v>
      </c>
      <c r="AR322" s="5" t="str">
        <f t="shared" si="156"/>
        <v>,"building":"TUC"</v>
      </c>
      <c r="AS322" s="5" t="str">
        <f t="shared" si="165"/>
        <v>}</v>
      </c>
      <c r="AT322" s="5" t="str">
        <f t="shared" si="157"/>
        <v>,"fax":"513-556-2572"</v>
      </c>
      <c r="AU322" s="5" t="str">
        <f t="shared" si="158"/>
        <v>,"website":"http://www.uc.edu/mainstreet/tuc/things_to_do/cinema.html"</v>
      </c>
      <c r="AV322" s="10" t="str">
        <f t="shared" si="159"/>
        <v>,"email":"mainstreet@uc.edu"</v>
      </c>
      <c r="AW322" s="6" t="str">
        <f t="shared" si="160"/>
        <v>{"name":"Cinema Showtimes (Recording)","phone":"513-556-3456","location":{"ML":"220","RM":"Level2","building":"TUC"},"fax":"513-556-2572","website":"http://www.uc.edu/mainstreet/tuc/things_to_do/cinema.html","email":"mainstreet@uc.edu"}</v>
      </c>
      <c r="AX322" t="str">
        <f t="shared" si="161"/>
        <v>db.directory.insert({"name":"Cinema Showtimes (Recording)","phone":"513-556-3456","location":{"ML":"220","RM":"Level2","building":"TUC"},"fax":"513-556-2572","website":"http://www.uc.edu/mainstreet/tuc/things_to_do/cinema.html","email":"mainstreet@uc.edu"})</v>
      </c>
      <c r="AY322">
        <f t="shared" si="164"/>
        <v>319</v>
      </c>
      <c r="AZ322" t="str">
        <f t="shared" si="162"/>
        <v>319 - Cinema Showtimes (Recording)</v>
      </c>
      <c r="BA322" t="str">
        <f t="shared" si="145"/>
        <v>{"name":"Cinema Showtimes (Recording)","phone":"513-556-3456","location":{"ML":"220","RM":"Level2","building":"TUC"},"fax":"513-556-2572","website":"http://www.uc.edu/mainstreet/tuc/things_to_do/cinema.html","email":"mainstreet@uc.edu"},</v>
      </c>
    </row>
    <row r="323" spans="1:53" x14ac:dyDescent="0.25">
      <c r="A323" t="s">
        <v>1407</v>
      </c>
      <c r="B323" t="s">
        <v>1408</v>
      </c>
      <c r="C323" t="s">
        <v>1409</v>
      </c>
      <c r="D323">
        <v>3</v>
      </c>
      <c r="E323">
        <v>3700</v>
      </c>
      <c r="F323" t="s">
        <v>125</v>
      </c>
      <c r="G323" t="s">
        <v>126</v>
      </c>
      <c r="H323" t="s">
        <v>1410</v>
      </c>
      <c r="K323" t="s">
        <v>5264</v>
      </c>
      <c r="M323">
        <f t="shared" si="166"/>
        <v>0</v>
      </c>
      <c r="N323" t="str">
        <f t="shared" si="137"/>
        <v>Theatre Design &amp; Production (CCM)</v>
      </c>
      <c r="P323" t="s">
        <v>5264</v>
      </c>
      <c r="Q323" t="str">
        <f t="shared" si="138"/>
        <v>513-556-9440</v>
      </c>
      <c r="S323" s="3">
        <f t="shared" ref="S323:S386" si="168">IF(L323,E323,D323)</f>
        <v>3</v>
      </c>
      <c r="T323" t="b">
        <f t="shared" si="146"/>
        <v>1</v>
      </c>
      <c r="V323" s="3">
        <f t="shared" si="147"/>
        <v>3700</v>
      </c>
      <c r="W323" t="b">
        <f t="shared" si="139"/>
        <v>1</v>
      </c>
      <c r="Y323" t="str">
        <f t="shared" si="148"/>
        <v>CORBETT</v>
      </c>
      <c r="Z323" t="b">
        <f t="shared" si="140"/>
        <v>1</v>
      </c>
      <c r="AB323" t="b">
        <f t="shared" si="149"/>
        <v>1</v>
      </c>
      <c r="AD323" t="str">
        <f t="shared" si="150"/>
        <v>513-556-3399</v>
      </c>
      <c r="AE323" t="b">
        <f t="shared" si="141"/>
        <v>1</v>
      </c>
      <c r="AG323" t="str">
        <f t="shared" si="151"/>
        <v>http://ccm.uc.edu/theatre/tdp.html</v>
      </c>
      <c r="AH323" t="b">
        <f t="shared" si="142"/>
        <v>1</v>
      </c>
      <c r="AJ323">
        <f t="shared" si="152"/>
        <v>0</v>
      </c>
      <c r="AK323" t="b">
        <f t="shared" si="143"/>
        <v>0</v>
      </c>
      <c r="AM323" s="4" t="str">
        <f t="shared" si="163"/>
        <v>"name":"Theatre Design &amp; Production (CCM)"</v>
      </c>
      <c r="AN323" s="5" t="str">
        <f t="shared" si="153"/>
        <v>,"phone":"513-556-9440"</v>
      </c>
      <c r="AO323" s="5" t="str">
        <f t="shared" si="154"/>
        <v>,"location":{</v>
      </c>
      <c r="AP323" s="5" t="str">
        <f t="shared" si="155"/>
        <v>"ML":"3"</v>
      </c>
      <c r="AQ323" s="5" t="str">
        <f t="shared" si="144"/>
        <v>,"RM":"3700"</v>
      </c>
      <c r="AR323" s="5" t="str">
        <f t="shared" si="156"/>
        <v>,"building":"CORBETT"</v>
      </c>
      <c r="AS323" s="5" t="str">
        <f t="shared" si="165"/>
        <v>}</v>
      </c>
      <c r="AT323" s="5" t="str">
        <f t="shared" si="157"/>
        <v>,"fax":"513-556-3399"</v>
      </c>
      <c r="AU323" s="5" t="str">
        <f t="shared" si="158"/>
        <v>,"website":"http://ccm.uc.edu/theatre/tdp.html"</v>
      </c>
      <c r="AV323" s="10" t="str">
        <f t="shared" si="159"/>
        <v/>
      </c>
      <c r="AW323" s="6" t="str">
        <f t="shared" si="160"/>
        <v>{"name":"Theatre Design &amp; Production (CCM)","phone":"513-556-9440","location":{"ML":"3","RM":"3700","building":"CORBETT"},"fax":"513-556-3399","website":"http://ccm.uc.edu/theatre/tdp.html"}</v>
      </c>
      <c r="AX323" t="str">
        <f t="shared" si="161"/>
        <v>db.directory.insert({"name":"Theatre Design &amp; Production (CCM)","phone":"513-556-9440","location":{"ML":"3","RM":"3700","building":"CORBETT"},"fax":"513-556-3399","website":"http://ccm.uc.edu/theatre/tdp.html"})</v>
      </c>
      <c r="AY323">
        <f t="shared" si="164"/>
        <v>320</v>
      </c>
      <c r="AZ323" t="str">
        <f t="shared" si="162"/>
        <v>320 - Theatre Design &amp; Production (CCM)</v>
      </c>
      <c r="BA323" t="str">
        <f t="shared" si="145"/>
        <v>{"name":"Theatre Design &amp; Production (CCM)","phone":"513-556-9440","location":{"ML":"3","RM":"3700","building":"CORBETT"},"fax":"513-556-3399","website":"http://ccm.uc.edu/theatre/tdp.html"},</v>
      </c>
    </row>
    <row r="324" spans="1:53" x14ac:dyDescent="0.25">
      <c r="A324" t="s">
        <v>1411</v>
      </c>
      <c r="B324" t="s">
        <v>1412</v>
      </c>
      <c r="C324" t="s">
        <v>1413</v>
      </c>
      <c r="D324">
        <v>2</v>
      </c>
      <c r="E324">
        <v>280</v>
      </c>
      <c r="F324" t="s">
        <v>852</v>
      </c>
      <c r="H324" t="s">
        <v>1414</v>
      </c>
      <c r="I324" t="s">
        <v>1415</v>
      </c>
      <c r="K324" t="s">
        <v>5264</v>
      </c>
      <c r="M324">
        <f t="shared" si="166"/>
        <v>0</v>
      </c>
      <c r="N324" t="str">
        <f t="shared" ref="N324:N387" si="169">IF(L324,O324,B324)</f>
        <v>Gen-1 Theme House @ Stratford Heights (CECH)</v>
      </c>
      <c r="P324" t="s">
        <v>5264</v>
      </c>
      <c r="Q324" t="str">
        <f t="shared" ref="Q324:Q387" si="170">IF(L324,D324,C324)</f>
        <v>513-556-3619</v>
      </c>
      <c r="S324" s="3">
        <f t="shared" si="168"/>
        <v>2</v>
      </c>
      <c r="T324" t="b">
        <f t="shared" si="146"/>
        <v>1</v>
      </c>
      <c r="V324" s="3">
        <f t="shared" si="147"/>
        <v>280</v>
      </c>
      <c r="W324" t="b">
        <f t="shared" ref="W324:W387" si="171">IF(V324=0,FALSE,TRUE)</f>
        <v>1</v>
      </c>
      <c r="Y324" t="str">
        <f t="shared" si="148"/>
        <v>DYER</v>
      </c>
      <c r="Z324" t="b">
        <f t="shared" ref="Z324:Z387" si="172">IF(Y324=0,FALSE,TRUE)</f>
        <v>1</v>
      </c>
      <c r="AB324" t="b">
        <f t="shared" si="149"/>
        <v>1</v>
      </c>
      <c r="AD324">
        <f t="shared" si="150"/>
        <v>0</v>
      </c>
      <c r="AE324" t="b">
        <f t="shared" ref="AE324:AE387" si="173">IF(AD324=0,FALSE,TRUE)</f>
        <v>0</v>
      </c>
      <c r="AG324" t="str">
        <f t="shared" si="151"/>
        <v>http://www.uc.edu/gen-1-theme-house.html</v>
      </c>
      <c r="AH324" t="b">
        <f t="shared" ref="AH324:AH387" si="174">IF(AG324=0,FALSE,TRUE)</f>
        <v>1</v>
      </c>
      <c r="AJ324" t="str">
        <f t="shared" si="152"/>
        <v>robert.suess@uc.edu</v>
      </c>
      <c r="AK324" t="b">
        <f t="shared" ref="AK324:AK387" si="175">IF(AJ324=0,FALSE,TRUE)</f>
        <v>1</v>
      </c>
      <c r="AM324" s="4" t="str">
        <f t="shared" si="163"/>
        <v>"name":"Gen-1 Theme House @ Stratford Heights (CECH)"</v>
      </c>
      <c r="AN324" s="5" t="str">
        <f t="shared" si="153"/>
        <v>,"phone":"513-556-3619"</v>
      </c>
      <c r="AO324" s="5" t="str">
        <f t="shared" si="154"/>
        <v>,"location":{</v>
      </c>
      <c r="AP324" s="5" t="str">
        <f t="shared" si="155"/>
        <v>"ML":"2"</v>
      </c>
      <c r="AQ324" s="5" t="str">
        <f t="shared" ref="AQ324:AQ387" si="176">IF(AND(W324=TRUE,T324=TRUE),CONCATENATE(",""RM"":""",TRIM(V324),""""),IF(AND(W324=FALSE, T324=FALSE),CONCATENATE("""RM"":""",TRIM(V324),""""),""))</f>
        <v>,"RM":"280"</v>
      </c>
      <c r="AR324" s="5" t="str">
        <f t="shared" si="156"/>
        <v>,"building":"DYER"</v>
      </c>
      <c r="AS324" s="5" t="str">
        <f t="shared" si="165"/>
        <v>}</v>
      </c>
      <c r="AT324" s="5" t="str">
        <f t="shared" si="157"/>
        <v/>
      </c>
      <c r="AU324" s="5" t="str">
        <f t="shared" si="158"/>
        <v>,"website":"http://www.uc.edu/gen-1-theme-house.html"</v>
      </c>
      <c r="AV324" s="10" t="str">
        <f t="shared" si="159"/>
        <v>,"email":"robert.suess@uc.edu"</v>
      </c>
      <c r="AW324" s="6" t="str">
        <f t="shared" si="160"/>
        <v>{"name":"Gen-1 Theme House @ Stratford Heights (CECH)","phone":"513-556-3619","location":{"ML":"2","RM":"280","building":"DYER"},"website":"http://www.uc.edu/gen-1-theme-house.html","email":"robert.suess@uc.edu"}</v>
      </c>
      <c r="AX324" t="str">
        <f t="shared" si="161"/>
        <v>db.directory.insert({"name":"Gen-1 Theme House @ Stratford Heights (CECH)","phone":"513-556-3619","location":{"ML":"2","RM":"280","building":"DYER"},"website":"http://www.uc.edu/gen-1-theme-house.html","email":"robert.suess@uc.edu"})</v>
      </c>
      <c r="AY324">
        <f t="shared" si="164"/>
        <v>321</v>
      </c>
      <c r="AZ324" t="str">
        <f t="shared" si="162"/>
        <v>321 - Gen-1 Theme House @ Stratford Heights (CECH)</v>
      </c>
      <c r="BA324" t="str">
        <f t="shared" ref="BA324:BA387" si="177">CONCATENATE(AW324,",")</f>
        <v>{"name":"Gen-1 Theme House @ Stratford Heights (CECH)","phone":"513-556-3619","location":{"ML":"2","RM":"280","building":"DYER"},"website":"http://www.uc.edu/gen-1-theme-house.html","email":"robert.suess@uc.edu"},</v>
      </c>
    </row>
    <row r="325" spans="1:53" x14ac:dyDescent="0.25">
      <c r="A325" t="s">
        <v>1416</v>
      </c>
      <c r="B325" t="s">
        <v>1417</v>
      </c>
      <c r="C325" t="s">
        <v>420</v>
      </c>
      <c r="D325" t="s">
        <v>1418</v>
      </c>
      <c r="E325">
        <v>55</v>
      </c>
      <c r="G325" t="s">
        <v>422</v>
      </c>
      <c r="H325" t="s">
        <v>1419</v>
      </c>
      <c r="I325" t="s">
        <v>1420</v>
      </c>
      <c r="K325" t="s">
        <v>5264</v>
      </c>
      <c r="L325" t="b">
        <v>1</v>
      </c>
      <c r="M325">
        <f t="shared" si="166"/>
        <v>1</v>
      </c>
      <c r="N325" t="str">
        <f t="shared" si="169"/>
        <v>Therapeutic Apheresis  Hoxworth</v>
      </c>
      <c r="O325" t="str">
        <f t="shared" si="167"/>
        <v>Therapeutic Apheresis  Hoxworth</v>
      </c>
      <c r="P325" t="s">
        <v>5264</v>
      </c>
      <c r="Q325" t="str">
        <f t="shared" si="170"/>
        <v>513-558-1200</v>
      </c>
      <c r="S325" s="3">
        <f t="shared" si="168"/>
        <v>55</v>
      </c>
      <c r="T325" t="b">
        <f t="shared" ref="T325:T388" si="178">IF(S325=0,FALSE,TRUE)</f>
        <v>1</v>
      </c>
      <c r="V325" s="3">
        <f t="shared" ref="V325:V388" si="179">IF(L325,F325,E325)</f>
        <v>0</v>
      </c>
      <c r="W325" t="b">
        <f t="shared" si="171"/>
        <v>0</v>
      </c>
      <c r="Y325" t="str">
        <f t="shared" ref="Y325:Y388" si="180">IF(L325,G325,F325)</f>
        <v>HOXWORTH</v>
      </c>
      <c r="Z325" t="b">
        <f t="shared" si="172"/>
        <v>1</v>
      </c>
      <c r="AB325" t="b">
        <f t="shared" ref="AB325:AB388" si="181">IF(AND(AND(T325=FALSE,W325=FALSE),Z325=FALSE),FALSE,TRUE)</f>
        <v>1</v>
      </c>
      <c r="AD325" t="str">
        <f t="shared" ref="AD325:AD388" si="182">IF(L325,H325,G325)</f>
        <v>513-558-1300</v>
      </c>
      <c r="AE325" t="b">
        <f t="shared" si="173"/>
        <v>1</v>
      </c>
      <c r="AG325" t="str">
        <f t="shared" ref="AG325:AG388" si="183">IF(L325,I325,H325)</f>
        <v>http://www.hoxworth.org/patient-services/therapeutic-apheresis.html</v>
      </c>
      <c r="AH325" t="b">
        <f t="shared" si="174"/>
        <v>1</v>
      </c>
      <c r="AJ325">
        <f t="shared" ref="AJ325:AJ388" si="184">IF(L325,J325,I325)</f>
        <v>0</v>
      </c>
      <c r="AK325" t="b">
        <f t="shared" si="175"/>
        <v>0</v>
      </c>
      <c r="AM325" s="4" t="str">
        <f t="shared" si="163"/>
        <v>"name":"Therapeutic Apheresis Hoxworth"</v>
      </c>
      <c r="AN325" s="5" t="str">
        <f t="shared" ref="AN325:AN388" si="185">CONCATENATE(",""phone"":""",TRIM(Q325),"""")</f>
        <v>,"phone":"513-558-1200"</v>
      </c>
      <c r="AO325" s="5" t="str">
        <f t="shared" ref="AO325:AO388" si="186">IF(AB325,",""location"":{","")</f>
        <v>,"location":{</v>
      </c>
      <c r="AP325" s="5" t="str">
        <f t="shared" ref="AP325:AP388" si="187">IF(T325,CONCATENATE("""ML"":""",TRIM(S325),""""),"")</f>
        <v>"ML":"55"</v>
      </c>
      <c r="AQ325" s="5" t="str">
        <f t="shared" si="176"/>
        <v/>
      </c>
      <c r="AR325" s="5" t="str">
        <f t="shared" ref="AR325:AR388" si="188">IF(Z325,CONCATENATE(",""building"":""",TRIM(Y325),""""),"")</f>
        <v>,"building":"HOXWORTH"</v>
      </c>
      <c r="AS325" s="5" t="str">
        <f t="shared" si="165"/>
        <v>}</v>
      </c>
      <c r="AT325" s="5" t="str">
        <f t="shared" ref="AT325:AT388" si="189">IF(AE325,CONCATENATE(",""fax"":""",TRIM(AD325),""""),"")</f>
        <v>,"fax":"513-558-1300"</v>
      </c>
      <c r="AU325" s="5" t="str">
        <f t="shared" ref="AU325:AU388" si="190">IF(AH325,CONCATENATE(",""website"":""",TRIM(AG325),""""),"")</f>
        <v>,"website":"http://www.hoxworth.org/patient-services/therapeutic-apheresis.html"</v>
      </c>
      <c r="AV325" s="10" t="str">
        <f t="shared" ref="AV325:AV388" si="191">IF(AK325,CONCATENATE(",""email"":""",TRIM(AJ325),""""),"")</f>
        <v/>
      </c>
      <c r="AW325" s="6" t="str">
        <f t="shared" ref="AW325:AW388" si="192">CONCATENATE("{",AM325,AN325,AO325,AP325,AQ325,AR325,AS325,AT325,AU325,AV325,"}")</f>
        <v>{"name":"Therapeutic Apheresis Hoxworth","phone":"513-558-1200","location":{"ML":"55","building":"HOXWORTH"},"fax":"513-558-1300","website":"http://www.hoxworth.org/patient-services/therapeutic-apheresis.html"}</v>
      </c>
      <c r="AX325" t="str">
        <f t="shared" ref="AX325:AX388" si="193">CONCATENATE("db.directory.insert(",AW325,")")</f>
        <v>db.directory.insert({"name":"Therapeutic Apheresis Hoxworth","phone":"513-558-1200","location":{"ML":"55","building":"HOXWORTH"},"fax":"513-558-1300","website":"http://www.hoxworth.org/patient-services/therapeutic-apheresis.html"})</v>
      </c>
      <c r="AY325">
        <f t="shared" si="164"/>
        <v>322</v>
      </c>
      <c r="AZ325" t="str">
        <f t="shared" ref="AZ325:AZ388" si="194">CONCATENATE(AY325," - ",N325)</f>
        <v>322 - Therapeutic Apheresis  Hoxworth</v>
      </c>
      <c r="BA325" t="str">
        <f t="shared" si="177"/>
        <v>{"name":"Therapeutic Apheresis Hoxworth","phone":"513-558-1200","location":{"ML":"55","building":"HOXWORTH"},"fax":"513-558-1300","website":"http://www.hoxworth.org/patient-services/therapeutic-apheresis.html"},</v>
      </c>
    </row>
    <row r="326" spans="1:53" x14ac:dyDescent="0.25">
      <c r="A326" t="s">
        <v>1421</v>
      </c>
      <c r="B326" t="s">
        <v>1422</v>
      </c>
      <c r="C326" t="s">
        <v>1423</v>
      </c>
      <c r="D326">
        <v>158</v>
      </c>
      <c r="E326">
        <v>3115</v>
      </c>
      <c r="F326" t="s">
        <v>498</v>
      </c>
      <c r="H326" t="s">
        <v>1424</v>
      </c>
      <c r="K326" t="s">
        <v>5264</v>
      </c>
      <c r="M326">
        <f t="shared" si="166"/>
        <v>0</v>
      </c>
      <c r="N326" t="str">
        <f t="shared" si="169"/>
        <v>Think About It</v>
      </c>
      <c r="P326" t="s">
        <v>5264</v>
      </c>
      <c r="Q326" t="str">
        <f t="shared" si="170"/>
        <v>513-556-3349</v>
      </c>
      <c r="S326" s="3">
        <f t="shared" si="168"/>
        <v>158</v>
      </c>
      <c r="T326" t="b">
        <f t="shared" si="178"/>
        <v>1</v>
      </c>
      <c r="V326" s="3">
        <f t="shared" si="179"/>
        <v>3115</v>
      </c>
      <c r="W326" t="b">
        <f t="shared" si="171"/>
        <v>1</v>
      </c>
      <c r="Y326" t="str">
        <f t="shared" si="180"/>
        <v>EDWARDS1</v>
      </c>
      <c r="Z326" t="b">
        <f t="shared" si="172"/>
        <v>1</v>
      </c>
      <c r="AB326" t="b">
        <f t="shared" si="181"/>
        <v>1</v>
      </c>
      <c r="AD326">
        <f t="shared" si="182"/>
        <v>0</v>
      </c>
      <c r="AE326" t="b">
        <f t="shared" si="173"/>
        <v>0</v>
      </c>
      <c r="AG326" t="str">
        <f t="shared" si="183"/>
        <v>http://www.uc.edu/titleix/thinkaboutit.html</v>
      </c>
      <c r="AH326" t="b">
        <f t="shared" si="174"/>
        <v>1</v>
      </c>
      <c r="AJ326">
        <f t="shared" si="184"/>
        <v>0</v>
      </c>
      <c r="AK326" t="b">
        <f t="shared" si="175"/>
        <v>0</v>
      </c>
      <c r="AM326" s="4" t="str">
        <f t="shared" ref="AM326:AM389" si="195">CONCATENATE("""name"":""",TRIM(N326),"""")</f>
        <v>"name":"Think About It"</v>
      </c>
      <c r="AN326" s="5" t="str">
        <f t="shared" si="185"/>
        <v>,"phone":"513-556-3349"</v>
      </c>
      <c r="AO326" s="5" t="str">
        <f t="shared" si="186"/>
        <v>,"location":{</v>
      </c>
      <c r="AP326" s="5" t="str">
        <f t="shared" si="187"/>
        <v>"ML":"158"</v>
      </c>
      <c r="AQ326" s="5" t="str">
        <f t="shared" si="176"/>
        <v>,"RM":"3115"</v>
      </c>
      <c r="AR326" s="5" t="str">
        <f t="shared" si="188"/>
        <v>,"building":"EDWARDS1"</v>
      </c>
      <c r="AS326" s="5" t="str">
        <f t="shared" si="165"/>
        <v>}</v>
      </c>
      <c r="AT326" s="5" t="str">
        <f t="shared" si="189"/>
        <v/>
      </c>
      <c r="AU326" s="5" t="str">
        <f t="shared" si="190"/>
        <v>,"website":"http://www.uc.edu/titleix/thinkaboutit.html"</v>
      </c>
      <c r="AV326" s="10" t="str">
        <f t="shared" si="191"/>
        <v/>
      </c>
      <c r="AW326" s="6" t="str">
        <f t="shared" si="192"/>
        <v>{"name":"Think About It","phone":"513-556-3349","location":{"ML":"158","RM":"3115","building":"EDWARDS1"},"website":"http://www.uc.edu/titleix/thinkaboutit.html"}</v>
      </c>
      <c r="AX326" t="str">
        <f t="shared" si="193"/>
        <v>db.directory.insert({"name":"Think About It","phone":"513-556-3349","location":{"ML":"158","RM":"3115","building":"EDWARDS1"},"website":"http://www.uc.edu/titleix/thinkaboutit.html"})</v>
      </c>
      <c r="AY326">
        <f t="shared" ref="AY326:AY389" si="196">AY325+1</f>
        <v>323</v>
      </c>
      <c r="AZ326" t="str">
        <f t="shared" si="194"/>
        <v>323 - Think About It</v>
      </c>
      <c r="BA326" t="str">
        <f t="shared" si="177"/>
        <v>{"name":"Think About It","phone":"513-556-3349","location":{"ML":"158","RM":"3115","building":"EDWARDS1"},"website":"http://www.uc.edu/titleix/thinkaboutit.html"},</v>
      </c>
    </row>
    <row r="327" spans="1:53" x14ac:dyDescent="0.25">
      <c r="A327" t="s">
        <v>1425</v>
      </c>
      <c r="B327" t="s">
        <v>1426</v>
      </c>
      <c r="C327" t="s">
        <v>1427</v>
      </c>
      <c r="D327">
        <v>558</v>
      </c>
      <c r="E327">
        <v>2472</v>
      </c>
      <c r="F327" t="s">
        <v>140</v>
      </c>
      <c r="G327" t="s">
        <v>1428</v>
      </c>
      <c r="H327" t="s">
        <v>1429</v>
      </c>
      <c r="K327" t="s">
        <v>5264</v>
      </c>
      <c r="M327">
        <f t="shared" si="166"/>
        <v>0</v>
      </c>
      <c r="N327" t="str">
        <f t="shared" si="169"/>
        <v>Thoracic Surgery (MED)</v>
      </c>
      <c r="P327" t="s">
        <v>5264</v>
      </c>
      <c r="Q327" t="str">
        <f t="shared" si="170"/>
        <v>513-584-1387</v>
      </c>
      <c r="S327" s="3">
        <f t="shared" si="168"/>
        <v>558</v>
      </c>
      <c r="T327" t="b">
        <f t="shared" si="178"/>
        <v>1</v>
      </c>
      <c r="V327" s="3">
        <f t="shared" si="179"/>
        <v>2472</v>
      </c>
      <c r="W327" t="b">
        <f t="shared" si="171"/>
        <v>1</v>
      </c>
      <c r="Y327" t="str">
        <f t="shared" si="180"/>
        <v>MSB</v>
      </c>
      <c r="Z327" t="b">
        <f t="shared" si="172"/>
        <v>1</v>
      </c>
      <c r="AB327" t="b">
        <f t="shared" si="181"/>
        <v>1</v>
      </c>
      <c r="AD327" t="str">
        <f t="shared" si="182"/>
        <v>513-584-1745</v>
      </c>
      <c r="AE327" t="b">
        <f t="shared" si="173"/>
        <v>1</v>
      </c>
      <c r="AG327" t="str">
        <f t="shared" si="183"/>
        <v>http://surgery.uc.edu/Divisions/Thoracic/Thoracic%20main.html</v>
      </c>
      <c r="AH327" t="b">
        <f t="shared" si="174"/>
        <v>1</v>
      </c>
      <c r="AJ327">
        <f t="shared" si="184"/>
        <v>0</v>
      </c>
      <c r="AK327" t="b">
        <f t="shared" si="175"/>
        <v>0</v>
      </c>
      <c r="AM327" s="4" t="str">
        <f t="shared" si="195"/>
        <v>"name":"Thoracic Surgery (MED)"</v>
      </c>
      <c r="AN327" s="5" t="str">
        <f t="shared" si="185"/>
        <v>,"phone":"513-584-1387"</v>
      </c>
      <c r="AO327" s="5" t="str">
        <f t="shared" si="186"/>
        <v>,"location":{</v>
      </c>
      <c r="AP327" s="5" t="str">
        <f t="shared" si="187"/>
        <v>"ML":"558"</v>
      </c>
      <c r="AQ327" s="5" t="str">
        <f t="shared" si="176"/>
        <v>,"RM":"2472"</v>
      </c>
      <c r="AR327" s="5" t="str">
        <f t="shared" si="188"/>
        <v>,"building":"MSB"</v>
      </c>
      <c r="AS327" s="5" t="str">
        <f t="shared" si="165"/>
        <v>}</v>
      </c>
      <c r="AT327" s="5" t="str">
        <f t="shared" si="189"/>
        <v>,"fax":"513-584-1745"</v>
      </c>
      <c r="AU327" s="5" t="str">
        <f t="shared" si="190"/>
        <v>,"website":"http://surgery.uc.edu/Divisions/Thoracic/Thoracic%20main.html"</v>
      </c>
      <c r="AV327" s="10" t="str">
        <f t="shared" si="191"/>
        <v/>
      </c>
      <c r="AW327" s="6" t="str">
        <f t="shared" si="192"/>
        <v>{"name":"Thoracic Surgery (MED)","phone":"513-584-1387","location":{"ML":"558","RM":"2472","building":"MSB"},"fax":"513-584-1745","website":"http://surgery.uc.edu/Divisions/Thoracic/Thoracic%20main.html"}</v>
      </c>
      <c r="AX327" t="str">
        <f t="shared" si="193"/>
        <v>db.directory.insert({"name":"Thoracic Surgery (MED)","phone":"513-584-1387","location":{"ML":"558","RM":"2472","building":"MSB"},"fax":"513-584-1745","website":"http://surgery.uc.edu/Divisions/Thoracic/Thoracic%20main.html"})</v>
      </c>
      <c r="AY327">
        <f t="shared" si="196"/>
        <v>324</v>
      </c>
      <c r="AZ327" t="str">
        <f t="shared" si="194"/>
        <v>324 - Thoracic Surgery (MED)</v>
      </c>
      <c r="BA327" t="str">
        <f t="shared" si="177"/>
        <v>{"name":"Thoracic Surgery (MED)","phone":"513-584-1387","location":{"ML":"558","RM":"2472","building":"MSB"},"fax":"513-584-1745","website":"http://surgery.uc.edu/Divisions/Thoracic/Thoracic%20main.html"},</v>
      </c>
    </row>
    <row r="328" spans="1:53" x14ac:dyDescent="0.25">
      <c r="A328" t="s">
        <v>1430</v>
      </c>
      <c r="B328" t="s">
        <v>1431</v>
      </c>
      <c r="C328" t="s">
        <v>1432</v>
      </c>
      <c r="D328" t="s">
        <v>1433</v>
      </c>
      <c r="E328">
        <v>559</v>
      </c>
      <c r="F328">
        <v>3200</v>
      </c>
      <c r="G328" t="s">
        <v>62</v>
      </c>
      <c r="H328" t="s">
        <v>1434</v>
      </c>
      <c r="K328" t="s">
        <v>5264</v>
      </c>
      <c r="L328" t="b">
        <v>1</v>
      </c>
      <c r="M328">
        <f t="shared" si="166"/>
        <v>1</v>
      </c>
      <c r="N328" t="str">
        <f t="shared" si="169"/>
        <v>Threat Assessment  Center for (Psychiatry)(MED)</v>
      </c>
      <c r="O328" t="str">
        <f t="shared" si="167"/>
        <v>Threat Assessment  Center for (Psychiatry)(MED)</v>
      </c>
      <c r="P328" t="s">
        <v>5264</v>
      </c>
      <c r="Q328" t="str">
        <f t="shared" si="170"/>
        <v>513-558-3951</v>
      </c>
      <c r="S328" s="3">
        <f t="shared" si="168"/>
        <v>559</v>
      </c>
      <c r="T328" t="b">
        <f t="shared" si="178"/>
        <v>1</v>
      </c>
      <c r="V328" s="3">
        <f t="shared" si="179"/>
        <v>3200</v>
      </c>
      <c r="W328" t="b">
        <f t="shared" si="171"/>
        <v>1</v>
      </c>
      <c r="Y328" t="str">
        <f t="shared" si="180"/>
        <v>STETSON</v>
      </c>
      <c r="Z328" t="b">
        <f t="shared" si="172"/>
        <v>1</v>
      </c>
      <c r="AB328" t="b">
        <f t="shared" si="181"/>
        <v>1</v>
      </c>
      <c r="AD328" t="str">
        <f t="shared" si="182"/>
        <v>513-558-4805</v>
      </c>
      <c r="AE328" t="b">
        <f t="shared" si="173"/>
        <v>1</v>
      </c>
      <c r="AG328">
        <f t="shared" si="183"/>
        <v>0</v>
      </c>
      <c r="AH328" t="b">
        <f t="shared" si="174"/>
        <v>0</v>
      </c>
      <c r="AJ328">
        <f t="shared" si="184"/>
        <v>0</v>
      </c>
      <c r="AK328" t="b">
        <f t="shared" si="175"/>
        <v>0</v>
      </c>
      <c r="AM328" s="4" t="str">
        <f t="shared" si="195"/>
        <v>"name":"Threat Assessment Center for (Psychiatry)(MED)"</v>
      </c>
      <c r="AN328" s="5" t="str">
        <f t="shared" si="185"/>
        <v>,"phone":"513-558-3951"</v>
      </c>
      <c r="AO328" s="5" t="str">
        <f t="shared" si="186"/>
        <v>,"location":{</v>
      </c>
      <c r="AP328" s="5" t="str">
        <f t="shared" si="187"/>
        <v>"ML":"559"</v>
      </c>
      <c r="AQ328" s="5" t="str">
        <f t="shared" si="176"/>
        <v>,"RM":"3200"</v>
      </c>
      <c r="AR328" s="5" t="str">
        <f t="shared" si="188"/>
        <v>,"building":"STETSON"</v>
      </c>
      <c r="AS328" s="5" t="str">
        <f t="shared" si="165"/>
        <v>}</v>
      </c>
      <c r="AT328" s="5" t="str">
        <f t="shared" si="189"/>
        <v>,"fax":"513-558-4805"</v>
      </c>
      <c r="AU328" s="5" t="str">
        <f t="shared" si="190"/>
        <v/>
      </c>
      <c r="AV328" s="10" t="str">
        <f t="shared" si="191"/>
        <v/>
      </c>
      <c r="AW328" s="6" t="str">
        <f t="shared" si="192"/>
        <v>{"name":"Threat Assessment Center for (Psychiatry)(MED)","phone":"513-558-3951","location":{"ML":"559","RM":"3200","building":"STETSON"},"fax":"513-558-4805"}</v>
      </c>
      <c r="AX328" t="str">
        <f t="shared" si="193"/>
        <v>db.directory.insert({"name":"Threat Assessment Center for (Psychiatry)(MED)","phone":"513-558-3951","location":{"ML":"559","RM":"3200","building":"STETSON"},"fax":"513-558-4805"})</v>
      </c>
      <c r="AY328">
        <f t="shared" si="196"/>
        <v>325</v>
      </c>
      <c r="AZ328" t="str">
        <f t="shared" si="194"/>
        <v>325 - Threat Assessment  Center for (Psychiatry)(MED)</v>
      </c>
      <c r="BA328" t="str">
        <f t="shared" si="177"/>
        <v>{"name":"Threat Assessment Center for (Psychiatry)(MED)","phone":"513-558-3951","location":{"ML":"559","RM":"3200","building":"STETSON"},"fax":"513-558-4805"},</v>
      </c>
    </row>
    <row r="329" spans="1:53" x14ac:dyDescent="0.25">
      <c r="A329" t="s">
        <v>1435</v>
      </c>
      <c r="B329" t="s">
        <v>1436</v>
      </c>
      <c r="C329" t="s">
        <v>1437</v>
      </c>
      <c r="D329">
        <v>21</v>
      </c>
      <c r="E329">
        <v>480</v>
      </c>
      <c r="F329" t="s">
        <v>50</v>
      </c>
      <c r="H329" t="s">
        <v>1438</v>
      </c>
      <c r="I329" t="s">
        <v>1439</v>
      </c>
      <c r="K329" t="s">
        <v>5264</v>
      </c>
      <c r="M329">
        <f t="shared" si="166"/>
        <v>0</v>
      </c>
      <c r="N329" t="str">
        <f t="shared" si="169"/>
        <v xml:space="preserve"> Athletics - Tickets</v>
      </c>
      <c r="P329" t="s">
        <v>5264</v>
      </c>
      <c r="Q329" t="str">
        <f t="shared" si="170"/>
        <v>513-556-2287</v>
      </c>
      <c r="S329" s="3">
        <f t="shared" si="168"/>
        <v>21</v>
      </c>
      <c r="T329" t="b">
        <f t="shared" si="178"/>
        <v>1</v>
      </c>
      <c r="V329" s="3">
        <f t="shared" si="179"/>
        <v>480</v>
      </c>
      <c r="W329" t="b">
        <f t="shared" si="171"/>
        <v>1</v>
      </c>
      <c r="Y329" t="str">
        <f t="shared" si="180"/>
        <v>LNDNRCTR</v>
      </c>
      <c r="Z329" t="b">
        <f t="shared" si="172"/>
        <v>1</v>
      </c>
      <c r="AB329" t="b">
        <f t="shared" si="181"/>
        <v>1</v>
      </c>
      <c r="AD329">
        <f t="shared" si="182"/>
        <v>0</v>
      </c>
      <c r="AE329" t="b">
        <f t="shared" si="173"/>
        <v>0</v>
      </c>
      <c r="AG329" t="str">
        <f t="shared" si="183"/>
        <v>http://gobearcats.com/tickets/cinn-tickets.html</v>
      </c>
      <c r="AH329" t="b">
        <f t="shared" si="174"/>
        <v>1</v>
      </c>
      <c r="AJ329" t="str">
        <f t="shared" si="184"/>
        <v>uc.tickets@uc.edu</v>
      </c>
      <c r="AK329" t="b">
        <f t="shared" si="175"/>
        <v>1</v>
      </c>
      <c r="AM329" s="4" t="str">
        <f t="shared" si="195"/>
        <v>"name":"Athletics - Tickets"</v>
      </c>
      <c r="AN329" s="5" t="str">
        <f t="shared" si="185"/>
        <v>,"phone":"513-556-2287"</v>
      </c>
      <c r="AO329" s="5" t="str">
        <f t="shared" si="186"/>
        <v>,"location":{</v>
      </c>
      <c r="AP329" s="5" t="str">
        <f t="shared" si="187"/>
        <v>"ML":"21"</v>
      </c>
      <c r="AQ329" s="5" t="str">
        <f t="shared" si="176"/>
        <v>,"RM":"480"</v>
      </c>
      <c r="AR329" s="5" t="str">
        <f t="shared" si="188"/>
        <v>,"building":"LNDNRCTR"</v>
      </c>
      <c r="AS329" s="5" t="str">
        <f t="shared" si="165"/>
        <v>}</v>
      </c>
      <c r="AT329" s="5" t="str">
        <f t="shared" si="189"/>
        <v/>
      </c>
      <c r="AU329" s="5" t="str">
        <f t="shared" si="190"/>
        <v>,"website":"http://gobearcats.com/tickets/cinn-tickets.html"</v>
      </c>
      <c r="AV329" s="10" t="str">
        <f t="shared" si="191"/>
        <v>,"email":"uc.tickets@uc.edu"</v>
      </c>
      <c r="AW329" s="6" t="str">
        <f t="shared" si="192"/>
        <v>{"name":"Athletics - Tickets","phone":"513-556-2287","location":{"ML":"21","RM":"480","building":"LNDNRCTR"},"website":"http://gobearcats.com/tickets/cinn-tickets.html","email":"uc.tickets@uc.edu"}</v>
      </c>
      <c r="AX329" t="str">
        <f t="shared" si="193"/>
        <v>db.directory.insert({"name":"Athletics - Tickets","phone":"513-556-2287","location":{"ML":"21","RM":"480","building":"LNDNRCTR"},"website":"http://gobearcats.com/tickets/cinn-tickets.html","email":"uc.tickets@uc.edu"})</v>
      </c>
      <c r="AY329">
        <f t="shared" si="196"/>
        <v>326</v>
      </c>
      <c r="AZ329" t="str">
        <f t="shared" si="194"/>
        <v>326 -  Athletics - Tickets</v>
      </c>
      <c r="BA329" t="str">
        <f t="shared" si="177"/>
        <v>{"name":"Athletics - Tickets","phone":"513-556-2287","location":{"ML":"21","RM":"480","building":"LNDNRCTR"},"website":"http://gobearcats.com/tickets/cinn-tickets.html","email":"uc.tickets@uc.edu"},</v>
      </c>
    </row>
    <row r="330" spans="1:53" x14ac:dyDescent="0.25">
      <c r="A330" t="s">
        <v>1440</v>
      </c>
      <c r="B330" t="s">
        <v>1441</v>
      </c>
      <c r="C330" t="s">
        <v>1404</v>
      </c>
      <c r="D330">
        <v>220</v>
      </c>
      <c r="E330" t="s">
        <v>1280</v>
      </c>
      <c r="F330" t="s">
        <v>132</v>
      </c>
      <c r="H330" t="s">
        <v>1406</v>
      </c>
      <c r="I330" t="s">
        <v>378</v>
      </c>
      <c r="K330" t="s">
        <v>5264</v>
      </c>
      <c r="M330">
        <f t="shared" si="166"/>
        <v>0</v>
      </c>
      <c r="N330" t="str">
        <f t="shared" si="169"/>
        <v>Cinema (TUC)</v>
      </c>
      <c r="P330" t="s">
        <v>5264</v>
      </c>
      <c r="Q330" t="str">
        <f t="shared" si="170"/>
        <v>513-556-3456</v>
      </c>
      <c r="S330" s="3">
        <f t="shared" si="168"/>
        <v>220</v>
      </c>
      <c r="T330" t="b">
        <f t="shared" si="178"/>
        <v>1</v>
      </c>
      <c r="V330" s="3" t="str">
        <f t="shared" si="179"/>
        <v>Level2</v>
      </c>
      <c r="W330" t="b">
        <f t="shared" si="171"/>
        <v>1</v>
      </c>
      <c r="Y330" t="str">
        <f t="shared" si="180"/>
        <v>TUC</v>
      </c>
      <c r="Z330" t="b">
        <f t="shared" si="172"/>
        <v>1</v>
      </c>
      <c r="AB330" t="b">
        <f t="shared" si="181"/>
        <v>1</v>
      </c>
      <c r="AD330">
        <f t="shared" si="182"/>
        <v>0</v>
      </c>
      <c r="AE330" t="b">
        <f t="shared" si="173"/>
        <v>0</v>
      </c>
      <c r="AG330" t="str">
        <f t="shared" si="183"/>
        <v>http://www.uc.edu/mainstreet/tuc/things_to_do/cinema.html</v>
      </c>
      <c r="AH330" t="b">
        <f t="shared" si="174"/>
        <v>1</v>
      </c>
      <c r="AJ330" t="str">
        <f t="shared" si="184"/>
        <v>mainstreet@uc.edu</v>
      </c>
      <c r="AK330" t="b">
        <f t="shared" si="175"/>
        <v>1</v>
      </c>
      <c r="AM330" s="4" t="str">
        <f t="shared" si="195"/>
        <v>"name":"Cinema (TUC)"</v>
      </c>
      <c r="AN330" s="5" t="str">
        <f t="shared" si="185"/>
        <v>,"phone":"513-556-3456"</v>
      </c>
      <c r="AO330" s="5" t="str">
        <f t="shared" si="186"/>
        <v>,"location":{</v>
      </c>
      <c r="AP330" s="5" t="str">
        <f t="shared" si="187"/>
        <v>"ML":"220"</v>
      </c>
      <c r="AQ330" s="5" t="str">
        <f t="shared" si="176"/>
        <v>,"RM":"Level2"</v>
      </c>
      <c r="AR330" s="5" t="str">
        <f t="shared" si="188"/>
        <v>,"building":"TUC"</v>
      </c>
      <c r="AS330" s="5" t="str">
        <f t="shared" si="165"/>
        <v>}</v>
      </c>
      <c r="AT330" s="5" t="str">
        <f t="shared" si="189"/>
        <v/>
      </c>
      <c r="AU330" s="5" t="str">
        <f t="shared" si="190"/>
        <v>,"website":"http://www.uc.edu/mainstreet/tuc/things_to_do/cinema.html"</v>
      </c>
      <c r="AV330" s="10" t="str">
        <f t="shared" si="191"/>
        <v>,"email":"mainstreet@uc.edu"</v>
      </c>
      <c r="AW330" s="6" t="str">
        <f t="shared" si="192"/>
        <v>{"name":"Cinema (TUC)","phone":"513-556-3456","location":{"ML":"220","RM":"Level2","building":"TUC"},"website":"http://www.uc.edu/mainstreet/tuc/things_to_do/cinema.html","email":"mainstreet@uc.edu"}</v>
      </c>
      <c r="AX330" t="str">
        <f t="shared" si="193"/>
        <v>db.directory.insert({"name":"Cinema (TUC)","phone":"513-556-3456","location":{"ML":"220","RM":"Level2","building":"TUC"},"website":"http://www.uc.edu/mainstreet/tuc/things_to_do/cinema.html","email":"mainstreet@uc.edu"})</v>
      </c>
      <c r="AY330">
        <f t="shared" si="196"/>
        <v>327</v>
      </c>
      <c r="AZ330" t="str">
        <f t="shared" si="194"/>
        <v>327 - Cinema (TUC)</v>
      </c>
      <c r="BA330" t="str">
        <f t="shared" si="177"/>
        <v>{"name":"Cinema (TUC)","phone":"513-556-3456","location":{"ML":"220","RM":"Level2","building":"TUC"},"website":"http://www.uc.edu/mainstreet/tuc/things_to_do/cinema.html","email":"mainstreet@uc.edu"},</v>
      </c>
    </row>
    <row r="331" spans="1:53" x14ac:dyDescent="0.25">
      <c r="A331" t="s">
        <v>1442</v>
      </c>
      <c r="B331" t="s">
        <v>1443</v>
      </c>
      <c r="C331" t="s">
        <v>1444</v>
      </c>
      <c r="D331">
        <v>3</v>
      </c>
      <c r="E331" t="s">
        <v>1445</v>
      </c>
      <c r="F331" t="s">
        <v>125</v>
      </c>
      <c r="G331" t="s">
        <v>1446</v>
      </c>
      <c r="H331" t="s">
        <v>1447</v>
      </c>
      <c r="I331" t="s">
        <v>1448</v>
      </c>
      <c r="K331" t="s">
        <v>5264</v>
      </c>
      <c r="M331">
        <f t="shared" si="166"/>
        <v>0</v>
      </c>
      <c r="N331" t="str">
        <f t="shared" si="169"/>
        <v xml:space="preserve"> Colg-Conservatory of Music (CCM) - Tickets</v>
      </c>
      <c r="P331" t="s">
        <v>5264</v>
      </c>
      <c r="Q331" t="str">
        <f t="shared" si="170"/>
        <v>513-556-4183</v>
      </c>
      <c r="S331" s="3">
        <f t="shared" si="168"/>
        <v>3</v>
      </c>
      <c r="T331" t="b">
        <f t="shared" si="178"/>
        <v>1</v>
      </c>
      <c r="V331" s="3" t="str">
        <f t="shared" si="179"/>
        <v>3885A</v>
      </c>
      <c r="W331" t="b">
        <f t="shared" si="171"/>
        <v>1</v>
      </c>
      <c r="Y331" t="str">
        <f t="shared" si="180"/>
        <v>CORBETT</v>
      </c>
      <c r="Z331" t="b">
        <f t="shared" si="172"/>
        <v>1</v>
      </c>
      <c r="AB331" t="b">
        <f t="shared" si="181"/>
        <v>1</v>
      </c>
      <c r="AD331" t="str">
        <f t="shared" si="182"/>
        <v>513-556-9988</v>
      </c>
      <c r="AE331" t="b">
        <f t="shared" si="173"/>
        <v>1</v>
      </c>
      <c r="AG331" t="str">
        <f t="shared" si="183"/>
        <v>http://ccm.uc.edu/boxoffice.html</v>
      </c>
      <c r="AH331" t="b">
        <f t="shared" si="174"/>
        <v>1</v>
      </c>
      <c r="AJ331" t="str">
        <f t="shared" si="184"/>
        <v>boxoff@uc.edu</v>
      </c>
      <c r="AK331" t="b">
        <f t="shared" si="175"/>
        <v>1</v>
      </c>
      <c r="AM331" s="4" t="str">
        <f t="shared" si="195"/>
        <v>"name":"Colg-Conservatory of Music (CCM) - Tickets"</v>
      </c>
      <c r="AN331" s="5" t="str">
        <f t="shared" si="185"/>
        <v>,"phone":"513-556-4183"</v>
      </c>
      <c r="AO331" s="5" t="str">
        <f t="shared" si="186"/>
        <v>,"location":{</v>
      </c>
      <c r="AP331" s="5" t="str">
        <f t="shared" si="187"/>
        <v>"ML":"3"</v>
      </c>
      <c r="AQ331" s="5" t="str">
        <f t="shared" si="176"/>
        <v>,"RM":"3885A"</v>
      </c>
      <c r="AR331" s="5" t="str">
        <f t="shared" si="188"/>
        <v>,"building":"CORBETT"</v>
      </c>
      <c r="AS331" s="5" t="str">
        <f t="shared" si="165"/>
        <v>}</v>
      </c>
      <c r="AT331" s="5" t="str">
        <f t="shared" si="189"/>
        <v>,"fax":"513-556-9988"</v>
      </c>
      <c r="AU331" s="5" t="str">
        <f t="shared" si="190"/>
        <v>,"website":"http://ccm.uc.edu/boxoffice.html"</v>
      </c>
      <c r="AV331" s="10" t="str">
        <f t="shared" si="191"/>
        <v>,"email":"boxoff@uc.edu"</v>
      </c>
      <c r="AW331" s="6" t="str">
        <f t="shared" si="192"/>
        <v>{"name":"Colg-Conservatory of Music (CCM) - Tickets","phone":"513-556-4183","location":{"ML":"3","RM":"3885A","building":"CORBETT"},"fax":"513-556-9988","website":"http://ccm.uc.edu/boxoffice.html","email":"boxoff@uc.edu"}</v>
      </c>
      <c r="AX331" t="str">
        <f t="shared" si="193"/>
        <v>db.directory.insert({"name":"Colg-Conservatory of Music (CCM) - Tickets","phone":"513-556-4183","location":{"ML":"3","RM":"3885A","building":"CORBETT"},"fax":"513-556-9988","website":"http://ccm.uc.edu/boxoffice.html","email":"boxoff@uc.edu"})</v>
      </c>
      <c r="AY331">
        <f t="shared" si="196"/>
        <v>328</v>
      </c>
      <c r="AZ331" t="str">
        <f t="shared" si="194"/>
        <v>328 -  Colg-Conservatory of Music (CCM) - Tickets</v>
      </c>
      <c r="BA331" t="str">
        <f t="shared" si="177"/>
        <v>{"name":"Colg-Conservatory of Music (CCM) - Tickets","phone":"513-556-4183","location":{"ML":"3","RM":"3885A","building":"CORBETT"},"fax":"513-556-9988","website":"http://ccm.uc.edu/boxoffice.html","email":"boxoff@uc.edu"},</v>
      </c>
    </row>
    <row r="332" spans="1:53" x14ac:dyDescent="0.25">
      <c r="A332" t="s">
        <v>1449</v>
      </c>
      <c r="B332" t="s">
        <v>1450</v>
      </c>
      <c r="C332" t="s">
        <v>1451</v>
      </c>
      <c r="D332">
        <v>558</v>
      </c>
      <c r="E332">
        <v>300</v>
      </c>
      <c r="F332" t="s">
        <v>1452</v>
      </c>
      <c r="H332" t="s">
        <v>1453</v>
      </c>
      <c r="I332" t="s">
        <v>1454</v>
      </c>
      <c r="K332" t="s">
        <v>5264</v>
      </c>
      <c r="M332">
        <f t="shared" si="166"/>
        <v>0</v>
      </c>
      <c r="N332" t="str">
        <f t="shared" si="169"/>
        <v xml:space="preserve"> LifeCenter - Organ Donor Network</v>
      </c>
      <c r="P332" t="s">
        <v>5264</v>
      </c>
      <c r="Q332" t="str">
        <f t="shared" si="170"/>
        <v>513-558-5555</v>
      </c>
      <c r="S332" s="3">
        <f t="shared" si="168"/>
        <v>558</v>
      </c>
      <c r="T332" t="b">
        <f t="shared" si="178"/>
        <v>1</v>
      </c>
      <c r="V332" s="3">
        <f t="shared" si="179"/>
        <v>300</v>
      </c>
      <c r="W332" t="b">
        <f t="shared" si="171"/>
        <v>1</v>
      </c>
      <c r="Y332" t="str">
        <f t="shared" si="180"/>
        <v>VERNON</v>
      </c>
      <c r="Z332" t="b">
        <f t="shared" si="172"/>
        <v>1</v>
      </c>
      <c r="AB332" t="b">
        <f t="shared" si="181"/>
        <v>1</v>
      </c>
      <c r="AD332">
        <f t="shared" si="182"/>
        <v>0</v>
      </c>
      <c r="AE332" t="b">
        <f t="shared" si="173"/>
        <v>0</v>
      </c>
      <c r="AG332" t="str">
        <f t="shared" si="183"/>
        <v>http://www.lifepassiton.org</v>
      </c>
      <c r="AH332" t="b">
        <f t="shared" si="174"/>
        <v>1</v>
      </c>
      <c r="AJ332" t="str">
        <f t="shared" si="184"/>
        <v>info@.lifepassiton.org</v>
      </c>
      <c r="AK332" t="b">
        <f t="shared" si="175"/>
        <v>1</v>
      </c>
      <c r="AM332" s="4" t="str">
        <f t="shared" si="195"/>
        <v>"name":"LifeCenter - Organ Donor Network"</v>
      </c>
      <c r="AN332" s="5" t="str">
        <f t="shared" si="185"/>
        <v>,"phone":"513-558-5555"</v>
      </c>
      <c r="AO332" s="5" t="str">
        <f t="shared" si="186"/>
        <v>,"location":{</v>
      </c>
      <c r="AP332" s="5" t="str">
        <f t="shared" si="187"/>
        <v>"ML":"558"</v>
      </c>
      <c r="AQ332" s="5" t="str">
        <f t="shared" si="176"/>
        <v>,"RM":"300"</v>
      </c>
      <c r="AR332" s="5" t="str">
        <f t="shared" si="188"/>
        <v>,"building":"VERNON"</v>
      </c>
      <c r="AS332" s="5" t="str">
        <f t="shared" ref="AS332:AS395" si="197">IF(AB332,"}","")</f>
        <v>}</v>
      </c>
      <c r="AT332" s="5" t="str">
        <f t="shared" si="189"/>
        <v/>
      </c>
      <c r="AU332" s="5" t="str">
        <f t="shared" si="190"/>
        <v>,"website":"http://www.lifepassiton.org"</v>
      </c>
      <c r="AV332" s="10" t="str">
        <f t="shared" si="191"/>
        <v>,"email":"info@.lifepassiton.org"</v>
      </c>
      <c r="AW332" s="6" t="str">
        <f t="shared" si="192"/>
        <v>{"name":"LifeCenter - Organ Donor Network","phone":"513-558-5555","location":{"ML":"558","RM":"300","building":"VERNON"},"website":"http://www.lifepassiton.org","email":"info@.lifepassiton.org"}</v>
      </c>
      <c r="AX332" t="str">
        <f t="shared" si="193"/>
        <v>db.directory.insert({"name":"LifeCenter - Organ Donor Network","phone":"513-558-5555","location":{"ML":"558","RM":"300","building":"VERNON"},"website":"http://www.lifepassiton.org","email":"info@.lifepassiton.org"})</v>
      </c>
      <c r="AY332">
        <f t="shared" si="196"/>
        <v>329</v>
      </c>
      <c r="AZ332" t="str">
        <f t="shared" si="194"/>
        <v>329 -  LifeCenter - Organ Donor Network</v>
      </c>
      <c r="BA332" t="str">
        <f t="shared" si="177"/>
        <v>{"name":"LifeCenter - Organ Donor Network","phone":"513-558-5555","location":{"ML":"558","RM":"300","building":"VERNON"},"website":"http://www.lifepassiton.org","email":"info@.lifepassiton.org"},</v>
      </c>
    </row>
    <row r="333" spans="1:53" x14ac:dyDescent="0.25">
      <c r="A333" t="s">
        <v>1455</v>
      </c>
      <c r="B333" t="s">
        <v>1456</v>
      </c>
      <c r="C333" t="s">
        <v>1457</v>
      </c>
      <c r="D333">
        <v>91</v>
      </c>
      <c r="E333">
        <v>440</v>
      </c>
      <c r="F333" t="s">
        <v>23</v>
      </c>
      <c r="G333" t="s">
        <v>351</v>
      </c>
      <c r="H333" t="s">
        <v>1458</v>
      </c>
      <c r="I333" t="s">
        <v>1459</v>
      </c>
      <c r="K333" t="s">
        <v>5264</v>
      </c>
      <c r="M333">
        <f t="shared" si="166"/>
        <v>0</v>
      </c>
      <c r="N333" t="str">
        <f t="shared" si="169"/>
        <v>Transfer &amp; Lifelong Learning Center (TLLC)(Admissions)</v>
      </c>
      <c r="P333" t="s">
        <v>5264</v>
      </c>
      <c r="Q333" t="str">
        <f t="shared" si="170"/>
        <v>513-556-2247</v>
      </c>
      <c r="S333" s="3">
        <f t="shared" si="168"/>
        <v>91</v>
      </c>
      <c r="T333" t="b">
        <f t="shared" si="178"/>
        <v>1</v>
      </c>
      <c r="V333" s="3">
        <f t="shared" si="179"/>
        <v>440</v>
      </c>
      <c r="W333" t="b">
        <f t="shared" si="171"/>
        <v>1</v>
      </c>
      <c r="Y333" t="str">
        <f t="shared" si="180"/>
        <v>UNIVPAV</v>
      </c>
      <c r="Z333" t="b">
        <f t="shared" si="172"/>
        <v>1</v>
      </c>
      <c r="AB333" t="b">
        <f t="shared" si="181"/>
        <v>1</v>
      </c>
      <c r="AD333" t="str">
        <f t="shared" si="182"/>
        <v>513-556-1105</v>
      </c>
      <c r="AE333" t="b">
        <f t="shared" si="173"/>
        <v>1</v>
      </c>
      <c r="AG333" t="str">
        <f t="shared" si="183"/>
        <v>http://admissions.uc.edu/transfer.html</v>
      </c>
      <c r="AH333" t="b">
        <f t="shared" si="174"/>
        <v>1</v>
      </c>
      <c r="AJ333" t="str">
        <f t="shared" si="184"/>
        <v>Transfer@UC.Edu</v>
      </c>
      <c r="AK333" t="b">
        <f t="shared" si="175"/>
        <v>1</v>
      </c>
      <c r="AM333" s="4" t="str">
        <f t="shared" si="195"/>
        <v>"name":"Transfer &amp; Lifelong Learning Center (TLLC)(Admissions)"</v>
      </c>
      <c r="AN333" s="5" t="str">
        <f t="shared" si="185"/>
        <v>,"phone":"513-556-2247"</v>
      </c>
      <c r="AO333" s="5" t="str">
        <f t="shared" si="186"/>
        <v>,"location":{</v>
      </c>
      <c r="AP333" s="5" t="str">
        <f t="shared" si="187"/>
        <v>"ML":"91"</v>
      </c>
      <c r="AQ333" s="5" t="str">
        <f t="shared" si="176"/>
        <v>,"RM":"440"</v>
      </c>
      <c r="AR333" s="5" t="str">
        <f t="shared" si="188"/>
        <v>,"building":"UNIVPAV"</v>
      </c>
      <c r="AS333" s="5" t="str">
        <f t="shared" si="197"/>
        <v>}</v>
      </c>
      <c r="AT333" s="5" t="str">
        <f t="shared" si="189"/>
        <v>,"fax":"513-556-1105"</v>
      </c>
      <c r="AU333" s="5" t="str">
        <f t="shared" si="190"/>
        <v>,"website":"http://admissions.uc.edu/transfer.html"</v>
      </c>
      <c r="AV333" s="10" t="str">
        <f t="shared" si="191"/>
        <v>,"email":"Transfer@UC.Edu"</v>
      </c>
      <c r="AW333" s="6" t="str">
        <f t="shared" si="192"/>
        <v>{"name":"Transfer &amp; Lifelong Learning Center (TLLC)(Admissions)","phone":"513-556-2247","location":{"ML":"91","RM":"440","building":"UNIVPAV"},"fax":"513-556-1105","website":"http://admissions.uc.edu/transfer.html","email":"Transfer@UC.Edu"}</v>
      </c>
      <c r="AX333" t="str">
        <f t="shared" si="193"/>
        <v>db.directory.insert({"name":"Transfer &amp; Lifelong Learning Center (TLLC)(Admissions)","phone":"513-556-2247","location":{"ML":"91","RM":"440","building":"UNIVPAV"},"fax":"513-556-1105","website":"http://admissions.uc.edu/transfer.html","email":"Transfer@UC.Edu"})</v>
      </c>
      <c r="AY333">
        <f t="shared" si="196"/>
        <v>330</v>
      </c>
      <c r="AZ333" t="str">
        <f t="shared" si="194"/>
        <v>330 - Transfer &amp; Lifelong Learning Center (TLLC)(Admissions)</v>
      </c>
      <c r="BA333" t="str">
        <f t="shared" si="177"/>
        <v>{"name":"Transfer &amp; Lifelong Learning Center (TLLC)(Admissions)","phone":"513-556-2247","location":{"ML":"91","RM":"440","building":"UNIVPAV"},"fax":"513-556-1105","website":"http://admissions.uc.edu/transfer.html","email":"Transfer@UC.Edu"},</v>
      </c>
    </row>
    <row r="334" spans="1:53" x14ac:dyDescent="0.25">
      <c r="A334" t="s">
        <v>1460</v>
      </c>
      <c r="B334" t="s">
        <v>1461</v>
      </c>
      <c r="C334" t="s">
        <v>5277</v>
      </c>
      <c r="D334">
        <v>24</v>
      </c>
      <c r="F334" t="s">
        <v>42</v>
      </c>
      <c r="G334" t="s">
        <v>43</v>
      </c>
      <c r="H334" t="s">
        <v>1462</v>
      </c>
      <c r="I334" t="s">
        <v>45</v>
      </c>
      <c r="K334" t="s">
        <v>5264</v>
      </c>
      <c r="M334">
        <f t="shared" si="166"/>
        <v>0</v>
      </c>
      <c r="N334" t="str">
        <f t="shared" si="169"/>
        <v xml:space="preserve"> Alumni Center( - Toll Free</v>
      </c>
      <c r="P334" t="s">
        <v>5264</v>
      </c>
      <c r="Q334" t="str">
        <f t="shared" si="170"/>
        <v>877-482-2586</v>
      </c>
      <c r="S334" s="3">
        <f t="shared" si="168"/>
        <v>24</v>
      </c>
      <c r="T334" t="b">
        <f t="shared" si="178"/>
        <v>1</v>
      </c>
      <c r="V334" s="3">
        <f t="shared" si="179"/>
        <v>0</v>
      </c>
      <c r="W334" t="b">
        <f t="shared" si="171"/>
        <v>0</v>
      </c>
      <c r="Y334" t="str">
        <f t="shared" si="180"/>
        <v>ALUMNICTR</v>
      </c>
      <c r="Z334" t="b">
        <f t="shared" si="172"/>
        <v>1</v>
      </c>
      <c r="AB334" t="b">
        <f t="shared" si="181"/>
        <v>1</v>
      </c>
      <c r="AD334" t="str">
        <f t="shared" si="182"/>
        <v>513-556-3011</v>
      </c>
      <c r="AE334" t="b">
        <f t="shared" si="173"/>
        <v>1</v>
      </c>
      <c r="AG334" t="str">
        <f t="shared" si="183"/>
        <v>http://www.uc.edu/alumni.html</v>
      </c>
      <c r="AH334" t="b">
        <f t="shared" si="174"/>
        <v>1</v>
      </c>
      <c r="AJ334" t="str">
        <f t="shared" si="184"/>
        <v>alumni.association@uc.edu</v>
      </c>
      <c r="AK334" t="b">
        <f t="shared" si="175"/>
        <v>1</v>
      </c>
      <c r="AM334" s="4" t="str">
        <f t="shared" si="195"/>
        <v>"name":"Alumni Center( - Toll Free"</v>
      </c>
      <c r="AN334" s="5" t="str">
        <f t="shared" si="185"/>
        <v>,"phone":"877-482-2586"</v>
      </c>
      <c r="AO334" s="5" t="str">
        <f t="shared" si="186"/>
        <v>,"location":{</v>
      </c>
      <c r="AP334" s="5" t="str">
        <f t="shared" si="187"/>
        <v>"ML":"24"</v>
      </c>
      <c r="AQ334" s="5" t="str">
        <f t="shared" si="176"/>
        <v/>
      </c>
      <c r="AR334" s="5" t="str">
        <f t="shared" si="188"/>
        <v>,"building":"ALUMNICTR"</v>
      </c>
      <c r="AS334" s="5" t="str">
        <f t="shared" si="197"/>
        <v>}</v>
      </c>
      <c r="AT334" s="5" t="str">
        <f t="shared" si="189"/>
        <v>,"fax":"513-556-3011"</v>
      </c>
      <c r="AU334" s="5" t="str">
        <f t="shared" si="190"/>
        <v>,"website":"http://www.uc.edu/alumni.html"</v>
      </c>
      <c r="AV334" s="10" t="str">
        <f t="shared" si="191"/>
        <v>,"email":"alumni.association@uc.edu"</v>
      </c>
      <c r="AW334" s="6" t="str">
        <f t="shared" si="192"/>
        <v>{"name":"Alumni Center( - Toll Free","phone":"877-482-2586","location":{"ML":"24","building":"ALUMNICTR"},"fax":"513-556-3011","website":"http://www.uc.edu/alumni.html","email":"alumni.association@uc.edu"}</v>
      </c>
      <c r="AX334" t="str">
        <f t="shared" si="193"/>
        <v>db.directory.insert({"name":"Alumni Center( - Toll Free","phone":"877-482-2586","location":{"ML":"24","building":"ALUMNICTR"},"fax":"513-556-3011","website":"http://www.uc.edu/alumni.html","email":"alumni.association@uc.edu"})</v>
      </c>
      <c r="AY334">
        <f t="shared" si="196"/>
        <v>331</v>
      </c>
      <c r="AZ334" t="str">
        <f t="shared" si="194"/>
        <v>331 -  Alumni Center( - Toll Free</v>
      </c>
      <c r="BA334" t="str">
        <f t="shared" si="177"/>
        <v>{"name":"Alumni Center( - Toll Free","phone":"877-482-2586","location":{"ML":"24","building":"ALUMNICTR"},"fax":"513-556-3011","website":"http://www.uc.edu/alumni.html","email":"alumni.association@uc.edu"},</v>
      </c>
    </row>
    <row r="335" spans="1:53" x14ac:dyDescent="0.25">
      <c r="A335" t="s">
        <v>1463</v>
      </c>
      <c r="B335" t="s">
        <v>1464</v>
      </c>
      <c r="C335" t="s">
        <v>5278</v>
      </c>
      <c r="D335">
        <v>85</v>
      </c>
      <c r="H335" t="s">
        <v>1465</v>
      </c>
      <c r="K335" t="s">
        <v>5264</v>
      </c>
      <c r="M335">
        <f t="shared" si="166"/>
        <v>0</v>
      </c>
      <c r="N335" t="str">
        <f t="shared" si="169"/>
        <v>Anonymous Reporting Hotline (Internal Audit)(Toll Free Number)(</v>
      </c>
      <c r="P335" t="s">
        <v>5264</v>
      </c>
      <c r="Q335" t="str">
        <f t="shared" si="170"/>
        <v>800-889-1547</v>
      </c>
      <c r="S335" s="3">
        <f t="shared" si="168"/>
        <v>85</v>
      </c>
      <c r="T335" t="b">
        <f t="shared" si="178"/>
        <v>1</v>
      </c>
      <c r="V335" s="3">
        <f t="shared" si="179"/>
        <v>0</v>
      </c>
      <c r="W335" t="b">
        <f t="shared" si="171"/>
        <v>0</v>
      </c>
      <c r="Y335">
        <f t="shared" si="180"/>
        <v>0</v>
      </c>
      <c r="Z335" t="b">
        <f t="shared" si="172"/>
        <v>0</v>
      </c>
      <c r="AB335" t="b">
        <f t="shared" si="181"/>
        <v>1</v>
      </c>
      <c r="AD335">
        <f t="shared" si="182"/>
        <v>0</v>
      </c>
      <c r="AE335" t="b">
        <f t="shared" si="173"/>
        <v>0</v>
      </c>
      <c r="AG335" t="str">
        <f t="shared" si="183"/>
        <v>http://www.uc.edu/af/instcompliance.html</v>
      </c>
      <c r="AH335" t="b">
        <f t="shared" si="174"/>
        <v>1</v>
      </c>
      <c r="AJ335">
        <f t="shared" si="184"/>
        <v>0</v>
      </c>
      <c r="AK335" t="b">
        <f t="shared" si="175"/>
        <v>0</v>
      </c>
      <c r="AM335" s="4" t="str">
        <f t="shared" si="195"/>
        <v>"name":"Anonymous Reporting Hotline (Internal Audit)(Toll Free Number)("</v>
      </c>
      <c r="AN335" s="5" t="str">
        <f t="shared" si="185"/>
        <v>,"phone":"800-889-1547"</v>
      </c>
      <c r="AO335" s="5" t="str">
        <f t="shared" si="186"/>
        <v>,"location":{</v>
      </c>
      <c r="AP335" s="5" t="str">
        <f t="shared" si="187"/>
        <v>"ML":"85"</v>
      </c>
      <c r="AQ335" s="5" t="str">
        <f t="shared" si="176"/>
        <v/>
      </c>
      <c r="AR335" s="5" t="str">
        <f t="shared" si="188"/>
        <v/>
      </c>
      <c r="AS335" s="5" t="str">
        <f t="shared" si="197"/>
        <v>}</v>
      </c>
      <c r="AT335" s="5" t="str">
        <f t="shared" si="189"/>
        <v/>
      </c>
      <c r="AU335" s="5" t="str">
        <f t="shared" si="190"/>
        <v>,"website":"http://www.uc.edu/af/instcompliance.html"</v>
      </c>
      <c r="AV335" s="10" t="str">
        <f t="shared" si="191"/>
        <v/>
      </c>
      <c r="AW335" s="6" t="str">
        <f t="shared" si="192"/>
        <v>{"name":"Anonymous Reporting Hotline (Internal Audit)(Toll Free Number)(","phone":"800-889-1547","location":{"ML":"85"},"website":"http://www.uc.edu/af/instcompliance.html"}</v>
      </c>
      <c r="AX335" t="str">
        <f t="shared" si="193"/>
        <v>db.directory.insert({"name":"Anonymous Reporting Hotline (Internal Audit)(Toll Free Number)(","phone":"800-889-1547","location":{"ML":"85"},"website":"http://www.uc.edu/af/instcompliance.html"})</v>
      </c>
      <c r="AY335">
        <f t="shared" si="196"/>
        <v>332</v>
      </c>
      <c r="AZ335" t="str">
        <f t="shared" si="194"/>
        <v>332 - Anonymous Reporting Hotline (Internal Audit)(Toll Free Number)(</v>
      </c>
      <c r="BA335" t="str">
        <f t="shared" si="177"/>
        <v>{"name":"Anonymous Reporting Hotline (Internal Audit)(Toll Free Number)(","phone":"800-889-1547","location":{"ML":"85"},"website":"http://www.uc.edu/af/instcompliance.html"},</v>
      </c>
    </row>
    <row r="336" spans="1:53" x14ac:dyDescent="0.25">
      <c r="A336" t="s">
        <v>1466</v>
      </c>
      <c r="B336" t="s">
        <v>1467</v>
      </c>
      <c r="C336" t="s">
        <v>5279</v>
      </c>
      <c r="D336">
        <v>44</v>
      </c>
      <c r="E336" t="s">
        <v>1468</v>
      </c>
      <c r="F336" t="s">
        <v>433</v>
      </c>
      <c r="H336" t="s">
        <v>1469</v>
      </c>
      <c r="I336" t="s">
        <v>1470</v>
      </c>
      <c r="K336" t="s">
        <v>5264</v>
      </c>
      <c r="M336">
        <f t="shared" si="166"/>
        <v>0</v>
      </c>
      <c r="N336" t="str">
        <f t="shared" si="169"/>
        <v xml:space="preserve"> Army (Toll Free Number)( - ROTC</v>
      </c>
      <c r="P336" t="s">
        <v>5264</v>
      </c>
      <c r="Q336" t="str">
        <f t="shared" si="170"/>
        <v>866-482-7682</v>
      </c>
      <c r="S336" s="3">
        <f t="shared" si="168"/>
        <v>44</v>
      </c>
      <c r="T336" t="b">
        <f t="shared" si="178"/>
        <v>1</v>
      </c>
      <c r="V336" s="3" t="str">
        <f t="shared" si="179"/>
        <v>1100P</v>
      </c>
      <c r="W336" t="b">
        <f t="shared" si="171"/>
        <v>1</v>
      </c>
      <c r="Y336" t="str">
        <f t="shared" si="180"/>
        <v>CALHONGR</v>
      </c>
      <c r="Z336" t="b">
        <f t="shared" si="172"/>
        <v>1</v>
      </c>
      <c r="AB336" t="b">
        <f t="shared" si="181"/>
        <v>1</v>
      </c>
      <c r="AD336">
        <f t="shared" si="182"/>
        <v>0</v>
      </c>
      <c r="AE336" t="b">
        <f t="shared" si="173"/>
        <v>0</v>
      </c>
      <c r="AG336" t="str">
        <f t="shared" si="183"/>
        <v>http://www.uc.edu/armyrotc/</v>
      </c>
      <c r="AH336" t="b">
        <f t="shared" si="174"/>
        <v>1</v>
      </c>
      <c r="AJ336" t="str">
        <f t="shared" si="184"/>
        <v>armyrotc@uc.edu</v>
      </c>
      <c r="AK336" t="b">
        <f t="shared" si="175"/>
        <v>1</v>
      </c>
      <c r="AM336" s="4" t="str">
        <f t="shared" si="195"/>
        <v>"name":"Army (Toll Free Number)( - ROTC"</v>
      </c>
      <c r="AN336" s="5" t="str">
        <f t="shared" si="185"/>
        <v>,"phone":"866-482-7682"</v>
      </c>
      <c r="AO336" s="5" t="str">
        <f t="shared" si="186"/>
        <v>,"location":{</v>
      </c>
      <c r="AP336" s="5" t="str">
        <f t="shared" si="187"/>
        <v>"ML":"44"</v>
      </c>
      <c r="AQ336" s="5" t="str">
        <f t="shared" si="176"/>
        <v>,"RM":"1100P"</v>
      </c>
      <c r="AR336" s="5" t="str">
        <f t="shared" si="188"/>
        <v>,"building":"CALHONGR"</v>
      </c>
      <c r="AS336" s="5" t="str">
        <f t="shared" si="197"/>
        <v>}</v>
      </c>
      <c r="AT336" s="5" t="str">
        <f t="shared" si="189"/>
        <v/>
      </c>
      <c r="AU336" s="5" t="str">
        <f t="shared" si="190"/>
        <v>,"website":"http://www.uc.edu/armyrotc/"</v>
      </c>
      <c r="AV336" s="10" t="str">
        <f t="shared" si="191"/>
        <v>,"email":"armyrotc@uc.edu"</v>
      </c>
      <c r="AW336" s="6" t="str">
        <f t="shared" si="192"/>
        <v>{"name":"Army (Toll Free Number)( - ROTC","phone":"866-482-7682","location":{"ML":"44","RM":"1100P","building":"CALHONGR"},"website":"http://www.uc.edu/armyrotc/","email":"armyrotc@uc.edu"}</v>
      </c>
      <c r="AX336" t="str">
        <f t="shared" si="193"/>
        <v>db.directory.insert({"name":"Army (Toll Free Number)( - ROTC","phone":"866-482-7682","location":{"ML":"44","RM":"1100P","building":"CALHONGR"},"website":"http://www.uc.edu/armyrotc/","email":"armyrotc@uc.edu"})</v>
      </c>
      <c r="AY336">
        <f t="shared" si="196"/>
        <v>333</v>
      </c>
      <c r="AZ336" t="str">
        <f t="shared" si="194"/>
        <v>333 -  Army (Toll Free Number)( - ROTC</v>
      </c>
      <c r="BA336" t="str">
        <f t="shared" si="177"/>
        <v>{"name":"Army (Toll Free Number)( - ROTC","phone":"866-482-7682","location":{"ML":"44","RM":"1100P","building":"CALHONGR"},"website":"http://www.uc.edu/armyrotc/","email":"armyrotc@uc.edu"},</v>
      </c>
    </row>
    <row r="337" spans="1:53" x14ac:dyDescent="0.25">
      <c r="A337" t="s">
        <v>1471</v>
      </c>
      <c r="B337" t="s">
        <v>1472</v>
      </c>
      <c r="C337" t="s">
        <v>5253</v>
      </c>
      <c r="D337" t="s">
        <v>5254</v>
      </c>
      <c r="E337">
        <v>55</v>
      </c>
      <c r="G337" t="s">
        <v>422</v>
      </c>
      <c r="K337" t="s">
        <v>5264</v>
      </c>
      <c r="L337" t="b">
        <v>1</v>
      </c>
      <c r="M337">
        <f t="shared" si="166"/>
        <v>1</v>
      </c>
      <c r="N337" t="str">
        <f t="shared" si="169"/>
        <v>Hoxworth  Appointment Center (Toll Free)</v>
      </c>
      <c r="O337" t="str">
        <f t="shared" si="167"/>
        <v>Hoxworth  Appointment Center (Toll Free)</v>
      </c>
      <c r="P337" t="s">
        <v>5264</v>
      </c>
      <c r="Q337" t="str">
        <f t="shared" si="170"/>
        <v>800-830-1091</v>
      </c>
      <c r="S337" s="3">
        <f t="shared" si="168"/>
        <v>55</v>
      </c>
      <c r="T337" t="b">
        <f t="shared" si="178"/>
        <v>1</v>
      </c>
      <c r="V337" s="3">
        <f t="shared" si="179"/>
        <v>0</v>
      </c>
      <c r="W337" t="b">
        <f t="shared" si="171"/>
        <v>0</v>
      </c>
      <c r="Y337" t="str">
        <f t="shared" si="180"/>
        <v>HOXWORTH</v>
      </c>
      <c r="Z337" t="b">
        <f t="shared" si="172"/>
        <v>1</v>
      </c>
      <c r="AB337" t="b">
        <f t="shared" si="181"/>
        <v>1</v>
      </c>
      <c r="AD337">
        <f t="shared" si="182"/>
        <v>0</v>
      </c>
      <c r="AE337" t="b">
        <f t="shared" si="173"/>
        <v>0</v>
      </c>
      <c r="AG337">
        <f t="shared" si="183"/>
        <v>0</v>
      </c>
      <c r="AH337" t="b">
        <f t="shared" si="174"/>
        <v>0</v>
      </c>
      <c r="AJ337">
        <f t="shared" si="184"/>
        <v>0</v>
      </c>
      <c r="AK337" t="b">
        <f t="shared" si="175"/>
        <v>0</v>
      </c>
      <c r="AM337" s="4" t="str">
        <f t="shared" si="195"/>
        <v>"name":"Hoxworth Appointment Center (Toll Free)"</v>
      </c>
      <c r="AN337" s="5" t="str">
        <f t="shared" si="185"/>
        <v>,"phone":"800-830-1091"</v>
      </c>
      <c r="AO337" s="5" t="str">
        <f t="shared" si="186"/>
        <v>,"location":{</v>
      </c>
      <c r="AP337" s="5" t="str">
        <f t="shared" si="187"/>
        <v>"ML":"55"</v>
      </c>
      <c r="AQ337" s="5" t="str">
        <f t="shared" si="176"/>
        <v/>
      </c>
      <c r="AR337" s="5" t="str">
        <f t="shared" si="188"/>
        <v>,"building":"HOXWORTH"</v>
      </c>
      <c r="AS337" s="5" t="str">
        <f t="shared" si="197"/>
        <v>}</v>
      </c>
      <c r="AT337" s="5" t="str">
        <f t="shared" si="189"/>
        <v/>
      </c>
      <c r="AU337" s="5" t="str">
        <f t="shared" si="190"/>
        <v/>
      </c>
      <c r="AV337" s="10" t="str">
        <f t="shared" si="191"/>
        <v/>
      </c>
      <c r="AW337" s="6" t="str">
        <f t="shared" si="192"/>
        <v>{"name":"Hoxworth Appointment Center (Toll Free)","phone":"800-830-1091","location":{"ML":"55","building":"HOXWORTH"}}</v>
      </c>
      <c r="AX337" t="str">
        <f t="shared" si="193"/>
        <v>db.directory.insert({"name":"Hoxworth Appointment Center (Toll Free)","phone":"800-830-1091","location":{"ML":"55","building":"HOXWORTH"}})</v>
      </c>
      <c r="AY337">
        <f t="shared" si="196"/>
        <v>334</v>
      </c>
      <c r="AZ337" t="str">
        <f t="shared" si="194"/>
        <v>334 - Hoxworth  Appointment Center (Toll Free)</v>
      </c>
      <c r="BA337" t="str">
        <f t="shared" si="177"/>
        <v>{"name":"Hoxworth Appointment Center (Toll Free)","phone":"800-830-1091","location":{"ML":"55","building":"HOXWORTH"}},</v>
      </c>
    </row>
    <row r="338" spans="1:53" x14ac:dyDescent="0.25">
      <c r="A338" t="s">
        <v>1473</v>
      </c>
      <c r="B338" t="s">
        <v>1474</v>
      </c>
      <c r="C338" t="s">
        <v>5256</v>
      </c>
      <c r="D338" t="s">
        <v>5255</v>
      </c>
      <c r="E338">
        <v>55</v>
      </c>
      <c r="G338" t="s">
        <v>422</v>
      </c>
      <c r="K338" t="s">
        <v>5264</v>
      </c>
      <c r="L338" t="b">
        <v>1</v>
      </c>
      <c r="M338">
        <f t="shared" si="166"/>
        <v>1</v>
      </c>
      <c r="N338" t="str">
        <f t="shared" si="169"/>
        <v>Hoxworth Blood Center  Customer Service (Toll Free)</v>
      </c>
      <c r="O338" t="str">
        <f t="shared" si="167"/>
        <v>Hoxworth Blood Center  Customer Service (Toll Free)</v>
      </c>
      <c r="P338" t="s">
        <v>5264</v>
      </c>
      <c r="Q338" t="str">
        <f t="shared" si="170"/>
        <v>800-265-1515</v>
      </c>
      <c r="S338" s="3">
        <f t="shared" si="168"/>
        <v>55</v>
      </c>
      <c r="T338" t="b">
        <f t="shared" si="178"/>
        <v>1</v>
      </c>
      <c r="V338" s="3">
        <f t="shared" si="179"/>
        <v>0</v>
      </c>
      <c r="W338" t="b">
        <f t="shared" si="171"/>
        <v>0</v>
      </c>
      <c r="Y338" t="str">
        <f t="shared" si="180"/>
        <v>HOXWORTH</v>
      </c>
      <c r="Z338" t="b">
        <f t="shared" si="172"/>
        <v>1</v>
      </c>
      <c r="AB338" t="b">
        <f t="shared" si="181"/>
        <v>1</v>
      </c>
      <c r="AD338">
        <f t="shared" si="182"/>
        <v>0</v>
      </c>
      <c r="AE338" t="b">
        <f t="shared" si="173"/>
        <v>0</v>
      </c>
      <c r="AG338">
        <f t="shared" si="183"/>
        <v>0</v>
      </c>
      <c r="AH338" t="b">
        <f t="shared" si="174"/>
        <v>0</v>
      </c>
      <c r="AJ338">
        <f t="shared" si="184"/>
        <v>0</v>
      </c>
      <c r="AK338" t="b">
        <f t="shared" si="175"/>
        <v>0</v>
      </c>
      <c r="AM338" s="4" t="str">
        <f t="shared" si="195"/>
        <v>"name":"Hoxworth Blood Center Customer Service (Toll Free)"</v>
      </c>
      <c r="AN338" s="5" t="str">
        <f t="shared" si="185"/>
        <v>,"phone":"800-265-1515"</v>
      </c>
      <c r="AO338" s="5" t="str">
        <f t="shared" si="186"/>
        <v>,"location":{</v>
      </c>
      <c r="AP338" s="5" t="str">
        <f t="shared" si="187"/>
        <v>"ML":"55"</v>
      </c>
      <c r="AQ338" s="5" t="str">
        <f t="shared" si="176"/>
        <v/>
      </c>
      <c r="AR338" s="5" t="str">
        <f t="shared" si="188"/>
        <v>,"building":"HOXWORTH"</v>
      </c>
      <c r="AS338" s="5" t="str">
        <f t="shared" si="197"/>
        <v>}</v>
      </c>
      <c r="AT338" s="5" t="str">
        <f t="shared" si="189"/>
        <v/>
      </c>
      <c r="AU338" s="5" t="str">
        <f t="shared" si="190"/>
        <v/>
      </c>
      <c r="AV338" s="10" t="str">
        <f t="shared" si="191"/>
        <v/>
      </c>
      <c r="AW338" s="6" t="str">
        <f t="shared" si="192"/>
        <v>{"name":"Hoxworth Blood Center Customer Service (Toll Free)","phone":"800-265-1515","location":{"ML":"55","building":"HOXWORTH"}}</v>
      </c>
      <c r="AX338" t="str">
        <f t="shared" si="193"/>
        <v>db.directory.insert({"name":"Hoxworth Blood Center Customer Service (Toll Free)","phone":"800-265-1515","location":{"ML":"55","building":"HOXWORTH"}})</v>
      </c>
      <c r="AY338">
        <f t="shared" si="196"/>
        <v>335</v>
      </c>
      <c r="AZ338" t="str">
        <f t="shared" si="194"/>
        <v>335 - Hoxworth Blood Center  Customer Service (Toll Free)</v>
      </c>
      <c r="BA338" t="str">
        <f t="shared" si="177"/>
        <v>{"name":"Hoxworth Blood Center Customer Service (Toll Free)","phone":"800-265-1515","location":{"ML":"55","building":"HOXWORTH"}},</v>
      </c>
    </row>
    <row r="339" spans="1:53" x14ac:dyDescent="0.25">
      <c r="A339" t="s">
        <v>1475</v>
      </c>
      <c r="B339" t="s">
        <v>1476</v>
      </c>
      <c r="C339" t="s">
        <v>412</v>
      </c>
      <c r="D339" t="s">
        <v>1477</v>
      </c>
      <c r="E339">
        <v>21</v>
      </c>
      <c r="F339">
        <v>660</v>
      </c>
      <c r="G339" t="s">
        <v>50</v>
      </c>
      <c r="H339" t="s">
        <v>1377</v>
      </c>
      <c r="I339" t="s">
        <v>1478</v>
      </c>
      <c r="K339" t="s">
        <v>5264</v>
      </c>
      <c r="L339" t="b">
        <v>1</v>
      </c>
      <c r="M339">
        <f t="shared" si="166"/>
        <v>1</v>
      </c>
      <c r="N339" t="str">
        <f t="shared" si="169"/>
        <v>Track and Field  Athletics</v>
      </c>
      <c r="O339" t="str">
        <f t="shared" si="167"/>
        <v>Track and Field  Athletics</v>
      </c>
      <c r="P339" t="s">
        <v>5264</v>
      </c>
      <c r="Q339" t="str">
        <f t="shared" si="170"/>
        <v>513-556-0562</v>
      </c>
      <c r="S339" s="3">
        <f t="shared" si="168"/>
        <v>21</v>
      </c>
      <c r="T339" t="b">
        <f t="shared" si="178"/>
        <v>1</v>
      </c>
      <c r="V339" s="3">
        <f t="shared" si="179"/>
        <v>660</v>
      </c>
      <c r="W339" t="b">
        <f t="shared" si="171"/>
        <v>1</v>
      </c>
      <c r="Y339" t="str">
        <f t="shared" si="180"/>
        <v>LNDNRCTR</v>
      </c>
      <c r="Z339" t="b">
        <f t="shared" si="172"/>
        <v>1</v>
      </c>
      <c r="AB339" t="b">
        <f t="shared" si="181"/>
        <v>1</v>
      </c>
      <c r="AD339" t="str">
        <f t="shared" si="182"/>
        <v>513-556-2209</v>
      </c>
      <c r="AE339" t="b">
        <f t="shared" si="173"/>
        <v>1</v>
      </c>
      <c r="AG339" t="str">
        <f t="shared" si="183"/>
        <v>http://gobearcats.com/sports/c-track/cinn-c-track-body.html</v>
      </c>
      <c r="AH339" t="b">
        <f t="shared" si="174"/>
        <v>1</v>
      </c>
      <c r="AJ339">
        <f t="shared" si="184"/>
        <v>0</v>
      </c>
      <c r="AK339" t="b">
        <f t="shared" si="175"/>
        <v>0</v>
      </c>
      <c r="AM339" s="4" t="str">
        <f t="shared" si="195"/>
        <v>"name":"Track and Field Athletics"</v>
      </c>
      <c r="AN339" s="5" t="str">
        <f t="shared" si="185"/>
        <v>,"phone":"513-556-0562"</v>
      </c>
      <c r="AO339" s="5" t="str">
        <f t="shared" si="186"/>
        <v>,"location":{</v>
      </c>
      <c r="AP339" s="5" t="str">
        <f t="shared" si="187"/>
        <v>"ML":"21"</v>
      </c>
      <c r="AQ339" s="5" t="str">
        <f t="shared" si="176"/>
        <v>,"RM":"660"</v>
      </c>
      <c r="AR339" s="5" t="str">
        <f t="shared" si="188"/>
        <v>,"building":"LNDNRCTR"</v>
      </c>
      <c r="AS339" s="5" t="str">
        <f t="shared" si="197"/>
        <v>}</v>
      </c>
      <c r="AT339" s="5" t="str">
        <f t="shared" si="189"/>
        <v>,"fax":"513-556-2209"</v>
      </c>
      <c r="AU339" s="5" t="str">
        <f t="shared" si="190"/>
        <v>,"website":"http://gobearcats.com/sports/c-track/cinn-c-track-body.html"</v>
      </c>
      <c r="AV339" s="10" t="str">
        <f t="shared" si="191"/>
        <v/>
      </c>
      <c r="AW339" s="6" t="str">
        <f t="shared" si="192"/>
        <v>{"name":"Track and Field Athletics","phone":"513-556-0562","location":{"ML":"21","RM":"660","building":"LNDNRCTR"},"fax":"513-556-2209","website":"http://gobearcats.com/sports/c-track/cinn-c-track-body.html"}</v>
      </c>
      <c r="AX339" t="str">
        <f t="shared" si="193"/>
        <v>db.directory.insert({"name":"Track and Field Athletics","phone":"513-556-0562","location":{"ML":"21","RM":"660","building":"LNDNRCTR"},"fax":"513-556-2209","website":"http://gobearcats.com/sports/c-track/cinn-c-track-body.html"})</v>
      </c>
      <c r="AY339">
        <f t="shared" si="196"/>
        <v>336</v>
      </c>
      <c r="AZ339" t="str">
        <f t="shared" si="194"/>
        <v>336 - Track and Field  Athletics</v>
      </c>
      <c r="BA339" t="str">
        <f t="shared" si="177"/>
        <v>{"name":"Track and Field Athletics","phone":"513-556-0562","location":{"ML":"21","RM":"660","building":"LNDNRCTR"},"fax":"513-556-2209","website":"http://gobearcats.com/sports/c-track/cinn-c-track-body.html"},</v>
      </c>
    </row>
    <row r="340" spans="1:53" x14ac:dyDescent="0.25">
      <c r="A340" t="s">
        <v>1479</v>
      </c>
      <c r="B340" t="s">
        <v>1480</v>
      </c>
      <c r="C340" t="s">
        <v>412</v>
      </c>
      <c r="D340" t="s">
        <v>1477</v>
      </c>
      <c r="E340">
        <v>21</v>
      </c>
      <c r="I340" t="s">
        <v>1481</v>
      </c>
      <c r="K340" t="s">
        <v>5264</v>
      </c>
      <c r="L340" t="b">
        <v>1</v>
      </c>
      <c r="M340">
        <f t="shared" si="166"/>
        <v>1</v>
      </c>
      <c r="N340" t="str">
        <f t="shared" si="169"/>
        <v>Track Camp  Athletics</v>
      </c>
      <c r="O340" t="str">
        <f t="shared" si="167"/>
        <v>Track Camp  Athletics</v>
      </c>
      <c r="P340" t="s">
        <v>5264</v>
      </c>
      <c r="Q340" t="str">
        <f t="shared" si="170"/>
        <v>513-556-0562</v>
      </c>
      <c r="S340" s="3">
        <f t="shared" si="168"/>
        <v>21</v>
      </c>
      <c r="T340" t="b">
        <f t="shared" si="178"/>
        <v>1</v>
      </c>
      <c r="V340" s="3">
        <f t="shared" si="179"/>
        <v>0</v>
      </c>
      <c r="W340" t="b">
        <f t="shared" si="171"/>
        <v>0</v>
      </c>
      <c r="Y340">
        <f t="shared" si="180"/>
        <v>0</v>
      </c>
      <c r="Z340" t="b">
        <f t="shared" si="172"/>
        <v>0</v>
      </c>
      <c r="AB340" t="b">
        <f t="shared" si="181"/>
        <v>1</v>
      </c>
      <c r="AD340">
        <f t="shared" si="182"/>
        <v>0</v>
      </c>
      <c r="AE340" t="b">
        <f t="shared" si="173"/>
        <v>0</v>
      </c>
      <c r="AG340" t="str">
        <f t="shared" si="183"/>
        <v>http://www.gobearcats.com/sports/c-track/spec-rel/track_camps.html</v>
      </c>
      <c r="AH340" t="b">
        <f t="shared" si="174"/>
        <v>1</v>
      </c>
      <c r="AJ340">
        <f t="shared" si="184"/>
        <v>0</v>
      </c>
      <c r="AK340" t="b">
        <f t="shared" si="175"/>
        <v>0</v>
      </c>
      <c r="AM340" s="4" t="str">
        <f t="shared" si="195"/>
        <v>"name":"Track Camp Athletics"</v>
      </c>
      <c r="AN340" s="5" t="str">
        <f t="shared" si="185"/>
        <v>,"phone":"513-556-0562"</v>
      </c>
      <c r="AO340" s="5" t="str">
        <f t="shared" si="186"/>
        <v>,"location":{</v>
      </c>
      <c r="AP340" s="5" t="str">
        <f t="shared" si="187"/>
        <v>"ML":"21"</v>
      </c>
      <c r="AQ340" s="5" t="str">
        <f t="shared" si="176"/>
        <v/>
      </c>
      <c r="AR340" s="5" t="str">
        <f t="shared" si="188"/>
        <v/>
      </c>
      <c r="AS340" s="5" t="str">
        <f t="shared" si="197"/>
        <v>}</v>
      </c>
      <c r="AT340" s="5" t="str">
        <f t="shared" si="189"/>
        <v/>
      </c>
      <c r="AU340" s="5" t="str">
        <f t="shared" si="190"/>
        <v>,"website":"http://www.gobearcats.com/sports/c-track/spec-rel/track_camps.html"</v>
      </c>
      <c r="AV340" s="10" t="str">
        <f t="shared" si="191"/>
        <v/>
      </c>
      <c r="AW340" s="6" t="str">
        <f t="shared" si="192"/>
        <v>{"name":"Track Camp Athletics","phone":"513-556-0562","location":{"ML":"21"},"website":"http://www.gobearcats.com/sports/c-track/spec-rel/track_camps.html"}</v>
      </c>
      <c r="AX340" t="str">
        <f t="shared" si="193"/>
        <v>db.directory.insert({"name":"Track Camp Athletics","phone":"513-556-0562","location":{"ML":"21"},"website":"http://www.gobearcats.com/sports/c-track/spec-rel/track_camps.html"})</v>
      </c>
      <c r="AY340">
        <f t="shared" si="196"/>
        <v>337</v>
      </c>
      <c r="AZ340" t="str">
        <f t="shared" si="194"/>
        <v>337 - Track Camp  Athletics</v>
      </c>
      <c r="BA340" t="str">
        <f t="shared" si="177"/>
        <v>{"name":"Track Camp Athletics","phone":"513-556-0562","location":{"ML":"21"},"website":"http://www.gobearcats.com/sports/c-track/spec-rel/track_camps.html"},</v>
      </c>
    </row>
    <row r="341" spans="1:53" x14ac:dyDescent="0.25">
      <c r="A341" t="s">
        <v>1482</v>
      </c>
      <c r="B341" t="s">
        <v>1483</v>
      </c>
      <c r="C341" t="s">
        <v>1484</v>
      </c>
      <c r="D341" t="s">
        <v>1485</v>
      </c>
      <c r="E341">
        <v>21</v>
      </c>
      <c r="F341">
        <v>660</v>
      </c>
      <c r="G341" t="s">
        <v>1486</v>
      </c>
      <c r="H341">
        <v>5135566076</v>
      </c>
      <c r="K341" t="s">
        <v>5264</v>
      </c>
      <c r="L341" t="b">
        <v>1</v>
      </c>
      <c r="M341">
        <f t="shared" si="166"/>
        <v>1</v>
      </c>
      <c r="N341" t="str">
        <f t="shared" si="169"/>
        <v>Track  Women's</v>
      </c>
      <c r="O341" t="str">
        <f t="shared" si="167"/>
        <v>Track  Women's</v>
      </c>
      <c r="P341" t="s">
        <v>5264</v>
      </c>
      <c r="Q341" t="str">
        <f t="shared" si="170"/>
        <v>513-556-1507</v>
      </c>
      <c r="S341" s="3">
        <f t="shared" si="168"/>
        <v>21</v>
      </c>
      <c r="T341" t="b">
        <f t="shared" si="178"/>
        <v>1</v>
      </c>
      <c r="V341" s="3">
        <f t="shared" si="179"/>
        <v>660</v>
      </c>
      <c r="W341" t="b">
        <f t="shared" si="171"/>
        <v>1</v>
      </c>
      <c r="Y341" t="str">
        <f t="shared" si="180"/>
        <v>60WCHARL</v>
      </c>
      <c r="Z341" t="b">
        <f t="shared" si="172"/>
        <v>1</v>
      </c>
      <c r="AB341" t="b">
        <f t="shared" si="181"/>
        <v>1</v>
      </c>
      <c r="AD341">
        <f t="shared" si="182"/>
        <v>5135566076</v>
      </c>
      <c r="AE341" t="b">
        <f t="shared" si="173"/>
        <v>1</v>
      </c>
      <c r="AG341">
        <f t="shared" si="183"/>
        <v>0</v>
      </c>
      <c r="AH341" t="b">
        <f t="shared" si="174"/>
        <v>0</v>
      </c>
      <c r="AJ341">
        <f t="shared" si="184"/>
        <v>0</v>
      </c>
      <c r="AK341" t="b">
        <f t="shared" si="175"/>
        <v>0</v>
      </c>
      <c r="AM341" s="4" t="str">
        <f t="shared" si="195"/>
        <v>"name":"Track Women's"</v>
      </c>
      <c r="AN341" s="5" t="str">
        <f t="shared" si="185"/>
        <v>,"phone":"513-556-1507"</v>
      </c>
      <c r="AO341" s="5" t="str">
        <f t="shared" si="186"/>
        <v>,"location":{</v>
      </c>
      <c r="AP341" s="5" t="str">
        <f t="shared" si="187"/>
        <v>"ML":"21"</v>
      </c>
      <c r="AQ341" s="5" t="str">
        <f t="shared" si="176"/>
        <v>,"RM":"660"</v>
      </c>
      <c r="AR341" s="5" t="str">
        <f t="shared" si="188"/>
        <v>,"building":"60WCHARL"</v>
      </c>
      <c r="AS341" s="5" t="str">
        <f t="shared" si="197"/>
        <v>}</v>
      </c>
      <c r="AT341" s="5" t="str">
        <f t="shared" si="189"/>
        <v>,"fax":"5135566076"</v>
      </c>
      <c r="AU341" s="5" t="str">
        <f t="shared" si="190"/>
        <v/>
      </c>
      <c r="AV341" s="10" t="str">
        <f t="shared" si="191"/>
        <v/>
      </c>
      <c r="AW341" s="6" t="str">
        <f t="shared" si="192"/>
        <v>{"name":"Track Women's","phone":"513-556-1507","location":{"ML":"21","RM":"660","building":"60WCHARL"},"fax":"5135566076"}</v>
      </c>
      <c r="AX341" t="str">
        <f t="shared" si="193"/>
        <v>db.directory.insert({"name":"Track Women's","phone":"513-556-1507","location":{"ML":"21","RM":"660","building":"60WCHARL"},"fax":"5135566076"})</v>
      </c>
      <c r="AY341">
        <f t="shared" si="196"/>
        <v>338</v>
      </c>
      <c r="AZ341" t="str">
        <f t="shared" si="194"/>
        <v>338 - Track  Women's</v>
      </c>
      <c r="BA341" t="str">
        <f t="shared" si="177"/>
        <v>{"name":"Track Women's","phone":"513-556-1507","location":{"ML":"21","RM":"660","building":"60WCHARL"},"fax":"5135566076"},</v>
      </c>
    </row>
    <row r="342" spans="1:53" x14ac:dyDescent="0.25">
      <c r="A342" t="s">
        <v>1487</v>
      </c>
      <c r="B342" t="s">
        <v>1488</v>
      </c>
      <c r="C342" t="s">
        <v>1489</v>
      </c>
      <c r="D342">
        <v>46</v>
      </c>
      <c r="E342" t="s">
        <v>1490</v>
      </c>
      <c r="F342" t="s">
        <v>68</v>
      </c>
      <c r="H342" t="s">
        <v>1491</v>
      </c>
      <c r="I342" t="s">
        <v>1492</v>
      </c>
      <c r="K342" t="s">
        <v>5264</v>
      </c>
      <c r="M342">
        <f t="shared" si="166"/>
        <v>0</v>
      </c>
      <c r="N342" t="str">
        <f t="shared" si="169"/>
        <v>Trademarks and Licensing</v>
      </c>
      <c r="P342" t="s">
        <v>5264</v>
      </c>
      <c r="Q342" t="str">
        <f t="shared" si="170"/>
        <v>513-556-5072</v>
      </c>
      <c r="S342" s="3">
        <f t="shared" si="168"/>
        <v>46</v>
      </c>
      <c r="T342" t="b">
        <f t="shared" si="178"/>
        <v>1</v>
      </c>
      <c r="V342" s="3" t="str">
        <f t="shared" si="179"/>
        <v>200E</v>
      </c>
      <c r="W342" t="b">
        <f t="shared" si="171"/>
        <v>1</v>
      </c>
      <c r="Y342" t="str">
        <f t="shared" si="180"/>
        <v>UNIVHALL</v>
      </c>
      <c r="Z342" t="b">
        <f t="shared" si="172"/>
        <v>1</v>
      </c>
      <c r="AB342" t="b">
        <f t="shared" si="181"/>
        <v>1</v>
      </c>
      <c r="AD342">
        <f t="shared" si="182"/>
        <v>0</v>
      </c>
      <c r="AE342" t="b">
        <f t="shared" si="173"/>
        <v>0</v>
      </c>
      <c r="AG342" t="str">
        <f t="shared" si="183"/>
        <v>http://www.uc.edu/licensing/</v>
      </c>
      <c r="AH342" t="b">
        <f t="shared" si="174"/>
        <v>1</v>
      </c>
      <c r="AJ342" t="str">
        <f t="shared" si="184"/>
        <v>martin.ludwig@uc.edu</v>
      </c>
      <c r="AK342" t="b">
        <f t="shared" si="175"/>
        <v>1</v>
      </c>
      <c r="AM342" s="4" t="str">
        <f t="shared" si="195"/>
        <v>"name":"Trademarks and Licensing"</v>
      </c>
      <c r="AN342" s="5" t="str">
        <f t="shared" si="185"/>
        <v>,"phone":"513-556-5072"</v>
      </c>
      <c r="AO342" s="5" t="str">
        <f t="shared" si="186"/>
        <v>,"location":{</v>
      </c>
      <c r="AP342" s="5" t="str">
        <f t="shared" si="187"/>
        <v>"ML":"46"</v>
      </c>
      <c r="AQ342" s="5" t="str">
        <f t="shared" si="176"/>
        <v>,"RM":"200E"</v>
      </c>
      <c r="AR342" s="5" t="str">
        <f t="shared" si="188"/>
        <v>,"building":"UNIVHALL"</v>
      </c>
      <c r="AS342" s="5" t="str">
        <f t="shared" si="197"/>
        <v>}</v>
      </c>
      <c r="AT342" s="5" t="str">
        <f t="shared" si="189"/>
        <v/>
      </c>
      <c r="AU342" s="5" t="str">
        <f t="shared" si="190"/>
        <v>,"website":"http://www.uc.edu/licensing/"</v>
      </c>
      <c r="AV342" s="10" t="str">
        <f t="shared" si="191"/>
        <v>,"email":"martin.ludwig@uc.edu"</v>
      </c>
      <c r="AW342" s="6" t="str">
        <f t="shared" si="192"/>
        <v>{"name":"Trademarks and Licensing","phone":"513-556-5072","location":{"ML":"46","RM":"200E","building":"UNIVHALL"},"website":"http://www.uc.edu/licensing/","email":"martin.ludwig@uc.edu"}</v>
      </c>
      <c r="AX342" t="str">
        <f t="shared" si="193"/>
        <v>db.directory.insert({"name":"Trademarks and Licensing","phone":"513-556-5072","location":{"ML":"46","RM":"200E","building":"UNIVHALL"},"website":"http://www.uc.edu/licensing/","email":"martin.ludwig@uc.edu"})</v>
      </c>
      <c r="AY342">
        <f t="shared" si="196"/>
        <v>339</v>
      </c>
      <c r="AZ342" t="str">
        <f t="shared" si="194"/>
        <v>339 - Trademarks and Licensing</v>
      </c>
      <c r="BA342" t="str">
        <f t="shared" si="177"/>
        <v>{"name":"Trademarks and Licensing","phone":"513-556-5072","location":{"ML":"46","RM":"200E","building":"UNIVHALL"},"website":"http://www.uc.edu/licensing/","email":"martin.ludwig@uc.edu"},</v>
      </c>
    </row>
    <row r="343" spans="1:53" x14ac:dyDescent="0.25">
      <c r="A343" t="s">
        <v>1493</v>
      </c>
      <c r="B343" t="s">
        <v>1494</v>
      </c>
      <c r="C343" t="s">
        <v>103</v>
      </c>
      <c r="D343">
        <v>39</v>
      </c>
      <c r="E343">
        <v>340</v>
      </c>
      <c r="F343" t="s">
        <v>68</v>
      </c>
      <c r="G343" t="s">
        <v>104</v>
      </c>
      <c r="H343" t="s">
        <v>1495</v>
      </c>
      <c r="I343" t="s">
        <v>106</v>
      </c>
      <c r="K343" t="s">
        <v>5264</v>
      </c>
      <c r="M343">
        <f t="shared" si="166"/>
        <v>0</v>
      </c>
      <c r="N343" t="str">
        <f t="shared" si="169"/>
        <v>Training (Human Resources)</v>
      </c>
      <c r="P343" t="s">
        <v>5264</v>
      </c>
      <c r="Q343" t="str">
        <f t="shared" si="170"/>
        <v>513-556-6381</v>
      </c>
      <c r="S343" s="3">
        <f t="shared" si="168"/>
        <v>39</v>
      </c>
      <c r="T343" t="b">
        <f t="shared" si="178"/>
        <v>1</v>
      </c>
      <c r="V343" s="3">
        <f t="shared" si="179"/>
        <v>340</v>
      </c>
      <c r="W343" t="b">
        <f t="shared" si="171"/>
        <v>1</v>
      </c>
      <c r="Y343" t="str">
        <f t="shared" si="180"/>
        <v>UNIVHALL</v>
      </c>
      <c r="Z343" t="b">
        <f t="shared" si="172"/>
        <v>1</v>
      </c>
      <c r="AB343" t="b">
        <f t="shared" si="181"/>
        <v>1</v>
      </c>
      <c r="AD343" t="str">
        <f t="shared" si="182"/>
        <v>513-556-9652</v>
      </c>
      <c r="AE343" t="b">
        <f t="shared" si="173"/>
        <v>1</v>
      </c>
      <c r="AG343" t="str">
        <f t="shared" si="183"/>
        <v>http://www.uc.edu/hr/training.html</v>
      </c>
      <c r="AH343" t="b">
        <f t="shared" si="174"/>
        <v>1</v>
      </c>
      <c r="AJ343" t="str">
        <f t="shared" si="184"/>
        <v>hronestop@uc.edu</v>
      </c>
      <c r="AK343" t="b">
        <f t="shared" si="175"/>
        <v>1</v>
      </c>
      <c r="AM343" s="4" t="str">
        <f t="shared" si="195"/>
        <v>"name":"Training (Human Resources)"</v>
      </c>
      <c r="AN343" s="5" t="str">
        <f t="shared" si="185"/>
        <v>,"phone":"513-556-6381"</v>
      </c>
      <c r="AO343" s="5" t="str">
        <f t="shared" si="186"/>
        <v>,"location":{</v>
      </c>
      <c r="AP343" s="5" t="str">
        <f t="shared" si="187"/>
        <v>"ML":"39"</v>
      </c>
      <c r="AQ343" s="5" t="str">
        <f t="shared" si="176"/>
        <v>,"RM":"340"</v>
      </c>
      <c r="AR343" s="5" t="str">
        <f t="shared" si="188"/>
        <v>,"building":"UNIVHALL"</v>
      </c>
      <c r="AS343" s="5" t="str">
        <f t="shared" si="197"/>
        <v>}</v>
      </c>
      <c r="AT343" s="5" t="str">
        <f t="shared" si="189"/>
        <v>,"fax":"513-556-9652"</v>
      </c>
      <c r="AU343" s="5" t="str">
        <f t="shared" si="190"/>
        <v>,"website":"http://www.uc.edu/hr/training.html"</v>
      </c>
      <c r="AV343" s="10" t="str">
        <f t="shared" si="191"/>
        <v>,"email":"hronestop@uc.edu"</v>
      </c>
      <c r="AW343" s="6" t="str">
        <f t="shared" si="192"/>
        <v>{"name":"Training (Human Resources)","phone":"513-556-6381","location":{"ML":"39","RM":"340","building":"UNIVHALL"},"fax":"513-556-9652","website":"http://www.uc.edu/hr/training.html","email":"hronestop@uc.edu"}</v>
      </c>
      <c r="AX343" t="str">
        <f t="shared" si="193"/>
        <v>db.directory.insert({"name":"Training (Human Resources)","phone":"513-556-6381","location":{"ML":"39","RM":"340","building":"UNIVHALL"},"fax":"513-556-9652","website":"http://www.uc.edu/hr/training.html","email":"hronestop@uc.edu"})</v>
      </c>
      <c r="AY343">
        <f t="shared" si="196"/>
        <v>340</v>
      </c>
      <c r="AZ343" t="str">
        <f t="shared" si="194"/>
        <v>340 - Training (Human Resources)</v>
      </c>
      <c r="BA343" t="str">
        <f t="shared" si="177"/>
        <v>{"name":"Training (Human Resources)","phone":"513-556-6381","location":{"ML":"39","RM":"340","building":"UNIVHALL"},"fax":"513-556-9652","website":"http://www.uc.edu/hr/training.html","email":"hronestop@uc.edu"},</v>
      </c>
    </row>
    <row r="344" spans="1:53" x14ac:dyDescent="0.25">
      <c r="A344" t="s">
        <v>1496</v>
      </c>
      <c r="B344" t="s">
        <v>1497</v>
      </c>
      <c r="C344" t="s">
        <v>412</v>
      </c>
      <c r="D344" t="s">
        <v>1498</v>
      </c>
      <c r="E344">
        <v>21</v>
      </c>
      <c r="F344">
        <v>265</v>
      </c>
      <c r="G344" t="s">
        <v>50</v>
      </c>
      <c r="H344" t="s">
        <v>1499</v>
      </c>
      <c r="I344" t="s">
        <v>1500</v>
      </c>
      <c r="K344" t="s">
        <v>5264</v>
      </c>
      <c r="L344" t="b">
        <v>1</v>
      </c>
      <c r="M344">
        <f t="shared" si="166"/>
        <v>1</v>
      </c>
      <c r="N344" t="str">
        <f t="shared" si="169"/>
        <v>Sports Medicine  Athletics</v>
      </c>
      <c r="O344" t="str">
        <f t="shared" si="167"/>
        <v>Sports Medicine  Athletics</v>
      </c>
      <c r="P344" t="s">
        <v>5264</v>
      </c>
      <c r="Q344" t="str">
        <f t="shared" si="170"/>
        <v>513-556-4352</v>
      </c>
      <c r="S344" s="3">
        <f t="shared" si="168"/>
        <v>21</v>
      </c>
      <c r="T344" t="b">
        <f t="shared" si="178"/>
        <v>1</v>
      </c>
      <c r="V344" s="3">
        <f t="shared" si="179"/>
        <v>265</v>
      </c>
      <c r="W344" t="b">
        <f t="shared" si="171"/>
        <v>1</v>
      </c>
      <c r="Y344" t="str">
        <f t="shared" si="180"/>
        <v>LNDNRCTR</v>
      </c>
      <c r="Z344" t="b">
        <f t="shared" si="172"/>
        <v>1</v>
      </c>
      <c r="AB344" t="b">
        <f t="shared" si="181"/>
        <v>1</v>
      </c>
      <c r="AD344" t="str">
        <f t="shared" si="182"/>
        <v>513-556-0691</v>
      </c>
      <c r="AE344" t="b">
        <f t="shared" si="173"/>
        <v>1</v>
      </c>
      <c r="AG344" t="str">
        <f t="shared" si="183"/>
        <v>http://gobearcats.com/school-bio/uc-athletic-training-main.html</v>
      </c>
      <c r="AH344" t="b">
        <f t="shared" si="174"/>
        <v>1</v>
      </c>
      <c r="AJ344">
        <f t="shared" si="184"/>
        <v>0</v>
      </c>
      <c r="AK344" t="b">
        <f t="shared" si="175"/>
        <v>0</v>
      </c>
      <c r="AM344" s="4" t="str">
        <f t="shared" si="195"/>
        <v>"name":"Sports Medicine Athletics"</v>
      </c>
      <c r="AN344" s="5" t="str">
        <f t="shared" si="185"/>
        <v>,"phone":"513-556-4352"</v>
      </c>
      <c r="AO344" s="5" t="str">
        <f t="shared" si="186"/>
        <v>,"location":{</v>
      </c>
      <c r="AP344" s="5" t="str">
        <f t="shared" si="187"/>
        <v>"ML":"21"</v>
      </c>
      <c r="AQ344" s="5" t="str">
        <f t="shared" si="176"/>
        <v>,"RM":"265"</v>
      </c>
      <c r="AR344" s="5" t="str">
        <f t="shared" si="188"/>
        <v>,"building":"LNDNRCTR"</v>
      </c>
      <c r="AS344" s="5" t="str">
        <f t="shared" si="197"/>
        <v>}</v>
      </c>
      <c r="AT344" s="5" t="str">
        <f t="shared" si="189"/>
        <v>,"fax":"513-556-0691"</v>
      </c>
      <c r="AU344" s="5" t="str">
        <f t="shared" si="190"/>
        <v>,"website":"http://gobearcats.com/school-bio/uc-athletic-training-main.html"</v>
      </c>
      <c r="AV344" s="10" t="str">
        <f t="shared" si="191"/>
        <v/>
      </c>
      <c r="AW344" s="6" t="str">
        <f t="shared" si="192"/>
        <v>{"name":"Sports Medicine Athletics","phone":"513-556-4352","location":{"ML":"21","RM":"265","building":"LNDNRCTR"},"fax":"513-556-0691","website":"http://gobearcats.com/school-bio/uc-athletic-training-main.html"}</v>
      </c>
      <c r="AX344" t="str">
        <f t="shared" si="193"/>
        <v>db.directory.insert({"name":"Sports Medicine Athletics","phone":"513-556-4352","location":{"ML":"21","RM":"265","building":"LNDNRCTR"},"fax":"513-556-0691","website":"http://gobearcats.com/school-bio/uc-athletic-training-main.html"})</v>
      </c>
      <c r="AY344">
        <f t="shared" si="196"/>
        <v>341</v>
      </c>
      <c r="AZ344" t="str">
        <f t="shared" si="194"/>
        <v>341 - Sports Medicine  Athletics</v>
      </c>
      <c r="BA344" t="str">
        <f t="shared" si="177"/>
        <v>{"name":"Sports Medicine Athletics","phone":"513-556-4352","location":{"ML":"21","RM":"265","building":"LNDNRCTR"},"fax":"513-556-0691","website":"http://gobearcats.com/school-bio/uc-athletic-training-main.html"},</v>
      </c>
    </row>
    <row r="345" spans="1:53" x14ac:dyDescent="0.25">
      <c r="A345" t="s">
        <v>1501</v>
      </c>
      <c r="B345" t="s">
        <v>1502</v>
      </c>
      <c r="C345" t="s">
        <v>1503</v>
      </c>
      <c r="D345">
        <v>60</v>
      </c>
      <c r="F345" t="s">
        <v>23</v>
      </c>
      <c r="H345" t="s">
        <v>1504</v>
      </c>
      <c r="K345" t="s">
        <v>5264</v>
      </c>
      <c r="M345">
        <f t="shared" si="166"/>
        <v>0</v>
      </c>
      <c r="N345" t="str">
        <f t="shared" si="169"/>
        <v>Transcripts (Recording)</v>
      </c>
      <c r="P345" t="s">
        <v>5264</v>
      </c>
      <c r="Q345" t="str">
        <f t="shared" si="170"/>
        <v>513-556-9912</v>
      </c>
      <c r="S345" s="3">
        <f t="shared" si="168"/>
        <v>60</v>
      </c>
      <c r="T345" t="b">
        <f t="shared" si="178"/>
        <v>1</v>
      </c>
      <c r="V345" s="3">
        <f t="shared" si="179"/>
        <v>0</v>
      </c>
      <c r="W345" t="b">
        <f t="shared" si="171"/>
        <v>0</v>
      </c>
      <c r="Y345" t="str">
        <f t="shared" si="180"/>
        <v>UNIVPAV</v>
      </c>
      <c r="Z345" t="b">
        <f t="shared" si="172"/>
        <v>1</v>
      </c>
      <c r="AB345" t="b">
        <f t="shared" si="181"/>
        <v>1</v>
      </c>
      <c r="AD345">
        <f t="shared" si="182"/>
        <v>0</v>
      </c>
      <c r="AE345" t="b">
        <f t="shared" si="173"/>
        <v>0</v>
      </c>
      <c r="AG345" t="str">
        <f t="shared" si="183"/>
        <v>http://www.uc.edu/registrar/</v>
      </c>
      <c r="AH345" t="b">
        <f t="shared" si="174"/>
        <v>1</v>
      </c>
      <c r="AJ345">
        <f t="shared" si="184"/>
        <v>0</v>
      </c>
      <c r="AK345" t="b">
        <f t="shared" si="175"/>
        <v>0</v>
      </c>
      <c r="AM345" s="4" t="str">
        <f t="shared" si="195"/>
        <v>"name":"Transcripts (Recording)"</v>
      </c>
      <c r="AN345" s="5" t="str">
        <f t="shared" si="185"/>
        <v>,"phone":"513-556-9912"</v>
      </c>
      <c r="AO345" s="5" t="str">
        <f t="shared" si="186"/>
        <v>,"location":{</v>
      </c>
      <c r="AP345" s="5" t="str">
        <f t="shared" si="187"/>
        <v>"ML":"60"</v>
      </c>
      <c r="AQ345" s="5" t="str">
        <f t="shared" si="176"/>
        <v/>
      </c>
      <c r="AR345" s="5" t="str">
        <f t="shared" si="188"/>
        <v>,"building":"UNIVPAV"</v>
      </c>
      <c r="AS345" s="5" t="str">
        <f t="shared" si="197"/>
        <v>}</v>
      </c>
      <c r="AT345" s="5" t="str">
        <f t="shared" si="189"/>
        <v/>
      </c>
      <c r="AU345" s="5" t="str">
        <f t="shared" si="190"/>
        <v>,"website":"http://www.uc.edu/registrar/"</v>
      </c>
      <c r="AV345" s="10" t="str">
        <f t="shared" si="191"/>
        <v/>
      </c>
      <c r="AW345" s="6" t="str">
        <f t="shared" si="192"/>
        <v>{"name":"Transcripts (Recording)","phone":"513-556-9912","location":{"ML":"60","building":"UNIVPAV"},"website":"http://www.uc.edu/registrar/"}</v>
      </c>
      <c r="AX345" t="str">
        <f t="shared" si="193"/>
        <v>db.directory.insert({"name":"Transcripts (Recording)","phone":"513-556-9912","location":{"ML":"60","building":"UNIVPAV"},"website":"http://www.uc.edu/registrar/"})</v>
      </c>
      <c r="AY345">
        <f t="shared" si="196"/>
        <v>342</v>
      </c>
      <c r="AZ345" t="str">
        <f t="shared" si="194"/>
        <v>342 - Transcripts (Recording)</v>
      </c>
      <c r="BA345" t="str">
        <f t="shared" si="177"/>
        <v>{"name":"Transcripts (Recording)","phone":"513-556-9912","location":{"ML":"60","building":"UNIVPAV"},"website":"http://www.uc.edu/registrar/"},</v>
      </c>
    </row>
    <row r="346" spans="1:53" x14ac:dyDescent="0.25">
      <c r="A346" t="s">
        <v>1505</v>
      </c>
      <c r="B346" t="s">
        <v>1506</v>
      </c>
      <c r="C346" t="s">
        <v>1507</v>
      </c>
      <c r="D346" t="s">
        <v>201</v>
      </c>
      <c r="E346">
        <v>60</v>
      </c>
      <c r="G346" t="s">
        <v>23</v>
      </c>
      <c r="H346" t="s">
        <v>1508</v>
      </c>
      <c r="I346" t="s">
        <v>1504</v>
      </c>
      <c r="K346" t="s">
        <v>5264</v>
      </c>
      <c r="L346" t="b">
        <v>1</v>
      </c>
      <c r="M346">
        <f t="shared" si="166"/>
        <v>1</v>
      </c>
      <c r="N346" t="str">
        <f t="shared" si="169"/>
        <v>Student Records  Registrar - One Stop Student Service Center</v>
      </c>
      <c r="O346" t="str">
        <f t="shared" si="167"/>
        <v>Student Records  Registrar - One Stop Student Service Center</v>
      </c>
      <c r="P346" t="s">
        <v>5264</v>
      </c>
      <c r="Q346" t="str">
        <f t="shared" si="170"/>
        <v>513-556-1000</v>
      </c>
      <c r="S346" s="3">
        <f t="shared" si="168"/>
        <v>60</v>
      </c>
      <c r="T346" t="b">
        <f t="shared" si="178"/>
        <v>1</v>
      </c>
      <c r="V346" s="3">
        <f t="shared" si="179"/>
        <v>0</v>
      </c>
      <c r="W346" t="b">
        <f t="shared" si="171"/>
        <v>0</v>
      </c>
      <c r="Y346" t="str">
        <f t="shared" si="180"/>
        <v>UNIVPAV</v>
      </c>
      <c r="Z346" t="b">
        <f t="shared" si="172"/>
        <v>1</v>
      </c>
      <c r="AB346" t="b">
        <f t="shared" si="181"/>
        <v>1</v>
      </c>
      <c r="AD346" t="str">
        <f t="shared" si="182"/>
        <v>513-556-8000</v>
      </c>
      <c r="AE346" t="b">
        <f t="shared" si="173"/>
        <v>1</v>
      </c>
      <c r="AG346" t="str">
        <f t="shared" si="183"/>
        <v>http://www.uc.edu/registrar/</v>
      </c>
      <c r="AH346" t="b">
        <f t="shared" si="174"/>
        <v>1</v>
      </c>
      <c r="AJ346">
        <f t="shared" si="184"/>
        <v>0</v>
      </c>
      <c r="AK346" t="b">
        <f t="shared" si="175"/>
        <v>0</v>
      </c>
      <c r="AM346" s="4" t="str">
        <f t="shared" si="195"/>
        <v>"name":"Student Records Registrar - One Stop Student Service Center"</v>
      </c>
      <c r="AN346" s="5" t="str">
        <f t="shared" si="185"/>
        <v>,"phone":"513-556-1000"</v>
      </c>
      <c r="AO346" s="5" t="str">
        <f t="shared" si="186"/>
        <v>,"location":{</v>
      </c>
      <c r="AP346" s="5" t="str">
        <f t="shared" si="187"/>
        <v>"ML":"60"</v>
      </c>
      <c r="AQ346" s="5" t="str">
        <f t="shared" si="176"/>
        <v/>
      </c>
      <c r="AR346" s="5" t="str">
        <f t="shared" si="188"/>
        <v>,"building":"UNIVPAV"</v>
      </c>
      <c r="AS346" s="5" t="str">
        <f t="shared" si="197"/>
        <v>}</v>
      </c>
      <c r="AT346" s="5" t="str">
        <f t="shared" si="189"/>
        <v>,"fax":"513-556-8000"</v>
      </c>
      <c r="AU346" s="5" t="str">
        <f t="shared" si="190"/>
        <v>,"website":"http://www.uc.edu/registrar/"</v>
      </c>
      <c r="AV346" s="10" t="str">
        <f t="shared" si="191"/>
        <v/>
      </c>
      <c r="AW346" s="6" t="str">
        <f t="shared" si="192"/>
        <v>{"name":"Student Records Registrar - One Stop Student Service Center","phone":"513-556-1000","location":{"ML":"60","building":"UNIVPAV"},"fax":"513-556-8000","website":"http://www.uc.edu/registrar/"}</v>
      </c>
      <c r="AX346" t="str">
        <f t="shared" si="193"/>
        <v>db.directory.insert({"name":"Student Records Registrar - One Stop Student Service Center","phone":"513-556-1000","location":{"ML":"60","building":"UNIVPAV"},"fax":"513-556-8000","website":"http://www.uc.edu/registrar/"})</v>
      </c>
      <c r="AY346">
        <f t="shared" si="196"/>
        <v>343</v>
      </c>
      <c r="AZ346" t="str">
        <f t="shared" si="194"/>
        <v>343 - Student Records  Registrar - One Stop Student Service Center</v>
      </c>
      <c r="BA346" t="str">
        <f t="shared" si="177"/>
        <v>{"name":"Student Records Registrar - One Stop Student Service Center","phone":"513-556-1000","location":{"ML":"60","building":"UNIVPAV"},"fax":"513-556-8000","website":"http://www.uc.edu/registrar/"},</v>
      </c>
    </row>
    <row r="347" spans="1:53" x14ac:dyDescent="0.25">
      <c r="A347" t="s">
        <v>1509</v>
      </c>
      <c r="B347" t="s">
        <v>1510</v>
      </c>
      <c r="C347" t="s">
        <v>1511</v>
      </c>
      <c r="D347">
        <v>18</v>
      </c>
      <c r="E347">
        <v>665</v>
      </c>
      <c r="F347" t="s">
        <v>1512</v>
      </c>
      <c r="G347" t="s">
        <v>1513</v>
      </c>
      <c r="H347" t="s">
        <v>1514</v>
      </c>
      <c r="K347" t="s">
        <v>5264</v>
      </c>
      <c r="M347">
        <f t="shared" si="166"/>
        <v>0</v>
      </c>
      <c r="N347" t="str">
        <f t="shared" si="169"/>
        <v>Transfer Students (CEAS)</v>
      </c>
      <c r="P347" t="s">
        <v>5264</v>
      </c>
      <c r="Q347" t="str">
        <f t="shared" si="170"/>
        <v>513-556-3465</v>
      </c>
      <c r="S347" s="3">
        <f t="shared" si="168"/>
        <v>18</v>
      </c>
      <c r="T347" t="b">
        <f t="shared" si="178"/>
        <v>1</v>
      </c>
      <c r="V347" s="3">
        <f t="shared" si="179"/>
        <v>665</v>
      </c>
      <c r="W347" t="b">
        <f t="shared" si="171"/>
        <v>1</v>
      </c>
      <c r="Y347" t="str">
        <f t="shared" si="180"/>
        <v>BALDWIN</v>
      </c>
      <c r="Z347" t="b">
        <f t="shared" si="172"/>
        <v>1</v>
      </c>
      <c r="AB347" t="b">
        <f t="shared" si="181"/>
        <v>1</v>
      </c>
      <c r="AD347" t="str">
        <f t="shared" si="182"/>
        <v>513-556-5007</v>
      </c>
      <c r="AE347" t="b">
        <f t="shared" si="173"/>
        <v>1</v>
      </c>
      <c r="AG347" t="str">
        <f t="shared" si="183"/>
        <v>http://www.ceas.uc.edu/future_students/Admissions/transfer.html</v>
      </c>
      <c r="AH347" t="b">
        <f t="shared" si="174"/>
        <v>1</v>
      </c>
      <c r="AJ347">
        <f t="shared" si="184"/>
        <v>0</v>
      </c>
      <c r="AK347" t="b">
        <f t="shared" si="175"/>
        <v>0</v>
      </c>
      <c r="AM347" s="4" t="str">
        <f t="shared" si="195"/>
        <v>"name":"Transfer Students (CEAS)"</v>
      </c>
      <c r="AN347" s="5" t="str">
        <f t="shared" si="185"/>
        <v>,"phone":"513-556-3465"</v>
      </c>
      <c r="AO347" s="5" t="str">
        <f t="shared" si="186"/>
        <v>,"location":{</v>
      </c>
      <c r="AP347" s="5" t="str">
        <f t="shared" si="187"/>
        <v>"ML":"18"</v>
      </c>
      <c r="AQ347" s="5" t="str">
        <f t="shared" si="176"/>
        <v>,"RM":"665"</v>
      </c>
      <c r="AR347" s="5" t="str">
        <f t="shared" si="188"/>
        <v>,"building":"BALDWIN"</v>
      </c>
      <c r="AS347" s="5" t="str">
        <f t="shared" si="197"/>
        <v>}</v>
      </c>
      <c r="AT347" s="5" t="str">
        <f t="shared" si="189"/>
        <v>,"fax":"513-556-5007"</v>
      </c>
      <c r="AU347" s="5" t="str">
        <f t="shared" si="190"/>
        <v>,"website":"http://www.ceas.uc.edu/future_students/Admissions/transfer.html"</v>
      </c>
      <c r="AV347" s="10" t="str">
        <f t="shared" si="191"/>
        <v/>
      </c>
      <c r="AW347" s="6" t="str">
        <f t="shared" si="192"/>
        <v>{"name":"Transfer Students (CEAS)","phone":"513-556-3465","location":{"ML":"18","RM":"665","building":"BALDWIN"},"fax":"513-556-5007","website":"http://www.ceas.uc.edu/future_students/Admissions/transfer.html"}</v>
      </c>
      <c r="AX347" t="str">
        <f t="shared" si="193"/>
        <v>db.directory.insert({"name":"Transfer Students (CEAS)","phone":"513-556-3465","location":{"ML":"18","RM":"665","building":"BALDWIN"},"fax":"513-556-5007","website":"http://www.ceas.uc.edu/future_students/Admissions/transfer.html"})</v>
      </c>
      <c r="AY347">
        <f t="shared" si="196"/>
        <v>344</v>
      </c>
      <c r="AZ347" t="str">
        <f t="shared" si="194"/>
        <v>344 - Transfer Students (CEAS)</v>
      </c>
      <c r="BA347" t="str">
        <f t="shared" si="177"/>
        <v>{"name":"Transfer Students (CEAS)","phone":"513-556-3465","location":{"ML":"18","RM":"665","building":"BALDWIN"},"fax":"513-556-5007","website":"http://www.ceas.uc.edu/future_students/Admissions/transfer.html"},</v>
      </c>
    </row>
    <row r="348" spans="1:53" x14ac:dyDescent="0.25">
      <c r="A348" t="s">
        <v>1515</v>
      </c>
      <c r="B348" t="s">
        <v>1516</v>
      </c>
      <c r="C348" t="s">
        <v>1517</v>
      </c>
      <c r="D348">
        <v>394</v>
      </c>
      <c r="E348">
        <v>371</v>
      </c>
      <c r="F348" t="s">
        <v>1518</v>
      </c>
      <c r="K348" t="s">
        <v>5264</v>
      </c>
      <c r="M348">
        <f t="shared" si="166"/>
        <v>0</v>
      </c>
      <c r="N348" t="str">
        <f t="shared" si="169"/>
        <v>Transfusion and Transplant Sciences (CAHS)</v>
      </c>
      <c r="P348" t="s">
        <v>5264</v>
      </c>
      <c r="Q348" t="str">
        <f t="shared" si="170"/>
        <v>513-558-1271</v>
      </c>
      <c r="S348" s="3">
        <f t="shared" si="168"/>
        <v>394</v>
      </c>
      <c r="T348" t="b">
        <f t="shared" si="178"/>
        <v>1</v>
      </c>
      <c r="V348" s="3">
        <f t="shared" si="179"/>
        <v>371</v>
      </c>
      <c r="W348" t="b">
        <f t="shared" si="171"/>
        <v>1</v>
      </c>
      <c r="Y348" t="str">
        <f t="shared" si="180"/>
        <v>FRENCH-EAST</v>
      </c>
      <c r="Z348" t="b">
        <f t="shared" si="172"/>
        <v>1</v>
      </c>
      <c r="AB348" t="b">
        <f t="shared" si="181"/>
        <v>1</v>
      </c>
      <c r="AD348">
        <f t="shared" si="182"/>
        <v>0</v>
      </c>
      <c r="AE348" t="b">
        <f t="shared" si="173"/>
        <v>0</v>
      </c>
      <c r="AG348">
        <f t="shared" si="183"/>
        <v>0</v>
      </c>
      <c r="AH348" t="b">
        <f t="shared" si="174"/>
        <v>0</v>
      </c>
      <c r="AJ348">
        <f t="shared" si="184"/>
        <v>0</v>
      </c>
      <c r="AK348" t="b">
        <f t="shared" si="175"/>
        <v>0</v>
      </c>
      <c r="AM348" s="4" t="str">
        <f t="shared" si="195"/>
        <v>"name":"Transfusion and Transplant Sciences (CAHS)"</v>
      </c>
      <c r="AN348" s="5" t="str">
        <f t="shared" si="185"/>
        <v>,"phone":"513-558-1271"</v>
      </c>
      <c r="AO348" s="5" t="str">
        <f t="shared" si="186"/>
        <v>,"location":{</v>
      </c>
      <c r="AP348" s="5" t="str">
        <f t="shared" si="187"/>
        <v>"ML":"394"</v>
      </c>
      <c r="AQ348" s="5" t="str">
        <f t="shared" si="176"/>
        <v>,"RM":"371"</v>
      </c>
      <c r="AR348" s="5" t="str">
        <f t="shared" si="188"/>
        <v>,"building":"FRENCH-EAST"</v>
      </c>
      <c r="AS348" s="5" t="str">
        <f t="shared" si="197"/>
        <v>}</v>
      </c>
      <c r="AT348" s="5" t="str">
        <f t="shared" si="189"/>
        <v/>
      </c>
      <c r="AU348" s="5" t="str">
        <f t="shared" si="190"/>
        <v/>
      </c>
      <c r="AV348" s="10" t="str">
        <f t="shared" si="191"/>
        <v/>
      </c>
      <c r="AW348" s="6" t="str">
        <f t="shared" si="192"/>
        <v>{"name":"Transfusion and Transplant Sciences (CAHS)","phone":"513-558-1271","location":{"ML":"394","RM":"371","building":"FRENCH-EAST"}}</v>
      </c>
      <c r="AX348" t="str">
        <f t="shared" si="193"/>
        <v>db.directory.insert({"name":"Transfusion and Transplant Sciences (CAHS)","phone":"513-558-1271","location":{"ML":"394","RM":"371","building":"FRENCH-EAST"}})</v>
      </c>
      <c r="AY348">
        <f t="shared" si="196"/>
        <v>345</v>
      </c>
      <c r="AZ348" t="str">
        <f t="shared" si="194"/>
        <v>345 - Transfusion and Transplant Sciences (CAHS)</v>
      </c>
      <c r="BA348" t="str">
        <f t="shared" si="177"/>
        <v>{"name":"Transfusion and Transplant Sciences (CAHS)","phone":"513-558-1271","location":{"ML":"394","RM":"371","building":"FRENCH-EAST"}},</v>
      </c>
    </row>
    <row r="349" spans="1:53" x14ac:dyDescent="0.25">
      <c r="A349" t="s">
        <v>1519</v>
      </c>
      <c r="B349" t="s">
        <v>1520</v>
      </c>
      <c r="C349" t="s">
        <v>420</v>
      </c>
      <c r="D349" t="s">
        <v>1521</v>
      </c>
      <c r="E349">
        <v>55</v>
      </c>
      <c r="G349" t="s">
        <v>1522</v>
      </c>
      <c r="H349" t="s">
        <v>1523</v>
      </c>
      <c r="I349" t="s">
        <v>1524</v>
      </c>
      <c r="K349" t="s">
        <v>5264</v>
      </c>
      <c r="L349" t="b">
        <v>1</v>
      </c>
      <c r="M349">
        <f t="shared" si="166"/>
        <v>1</v>
      </c>
      <c r="N349" t="str">
        <f t="shared" si="169"/>
        <v>Transfusion Services  Hoxworth</v>
      </c>
      <c r="O349" t="str">
        <f t="shared" si="167"/>
        <v>Transfusion Services  Hoxworth</v>
      </c>
      <c r="P349" t="s">
        <v>5264</v>
      </c>
      <c r="Q349" t="str">
        <f t="shared" si="170"/>
        <v>513-636-4508</v>
      </c>
      <c r="S349" s="3">
        <f t="shared" si="168"/>
        <v>55</v>
      </c>
      <c r="T349" t="b">
        <f t="shared" si="178"/>
        <v>1</v>
      </c>
      <c r="V349" s="3">
        <f t="shared" si="179"/>
        <v>0</v>
      </c>
      <c r="W349" t="b">
        <f t="shared" si="171"/>
        <v>0</v>
      </c>
      <c r="Y349" t="str">
        <f t="shared" si="180"/>
        <v>CHMC</v>
      </c>
      <c r="Z349" t="b">
        <f t="shared" si="172"/>
        <v>1</v>
      </c>
      <c r="AB349" t="b">
        <f t="shared" si="181"/>
        <v>1</v>
      </c>
      <c r="AD349" t="str">
        <f t="shared" si="182"/>
        <v>513-636-8851</v>
      </c>
      <c r="AE349" t="b">
        <f t="shared" si="173"/>
        <v>1</v>
      </c>
      <c r="AG349" t="str">
        <f t="shared" si="183"/>
        <v>http://www.hoxworth.org/patient-services/transfusion.html</v>
      </c>
      <c r="AH349" t="b">
        <f t="shared" si="174"/>
        <v>1</v>
      </c>
      <c r="AJ349">
        <f t="shared" si="184"/>
        <v>0</v>
      </c>
      <c r="AK349" t="b">
        <f t="shared" si="175"/>
        <v>0</v>
      </c>
      <c r="AM349" s="4" t="str">
        <f t="shared" si="195"/>
        <v>"name":"Transfusion Services Hoxworth"</v>
      </c>
      <c r="AN349" s="5" t="str">
        <f t="shared" si="185"/>
        <v>,"phone":"513-636-4508"</v>
      </c>
      <c r="AO349" s="5" t="str">
        <f t="shared" si="186"/>
        <v>,"location":{</v>
      </c>
      <c r="AP349" s="5" t="str">
        <f t="shared" si="187"/>
        <v>"ML":"55"</v>
      </c>
      <c r="AQ349" s="5" t="str">
        <f t="shared" si="176"/>
        <v/>
      </c>
      <c r="AR349" s="5" t="str">
        <f t="shared" si="188"/>
        <v>,"building":"CHMC"</v>
      </c>
      <c r="AS349" s="5" t="str">
        <f t="shared" si="197"/>
        <v>}</v>
      </c>
      <c r="AT349" s="5" t="str">
        <f t="shared" si="189"/>
        <v>,"fax":"513-636-8851"</v>
      </c>
      <c r="AU349" s="5" t="str">
        <f t="shared" si="190"/>
        <v>,"website":"http://www.hoxworth.org/patient-services/transfusion.html"</v>
      </c>
      <c r="AV349" s="10" t="str">
        <f t="shared" si="191"/>
        <v/>
      </c>
      <c r="AW349" s="6" t="str">
        <f t="shared" si="192"/>
        <v>{"name":"Transfusion Services Hoxworth","phone":"513-636-4508","location":{"ML":"55","building":"CHMC"},"fax":"513-636-8851","website":"http://www.hoxworth.org/patient-services/transfusion.html"}</v>
      </c>
      <c r="AX349" t="str">
        <f t="shared" si="193"/>
        <v>db.directory.insert({"name":"Transfusion Services Hoxworth","phone":"513-636-4508","location":{"ML":"55","building":"CHMC"},"fax":"513-636-8851","website":"http://www.hoxworth.org/patient-services/transfusion.html"})</v>
      </c>
      <c r="AY349">
        <f t="shared" si="196"/>
        <v>346</v>
      </c>
      <c r="AZ349" t="str">
        <f t="shared" si="194"/>
        <v>346 - Transfusion Services  Hoxworth</v>
      </c>
      <c r="BA349" t="str">
        <f t="shared" si="177"/>
        <v>{"name":"Transfusion Services Hoxworth","phone":"513-636-4508","location":{"ML":"55","building":"CHMC"},"fax":"513-636-8851","website":"http://www.hoxworth.org/patient-services/transfusion.html"},</v>
      </c>
    </row>
    <row r="350" spans="1:53" x14ac:dyDescent="0.25">
      <c r="A350" t="s">
        <v>1525</v>
      </c>
      <c r="B350" t="s">
        <v>1526</v>
      </c>
      <c r="C350" t="s">
        <v>1527</v>
      </c>
      <c r="D350">
        <v>519</v>
      </c>
      <c r="E350">
        <v>2006</v>
      </c>
      <c r="F350" t="s">
        <v>140</v>
      </c>
      <c r="G350" t="s">
        <v>1528</v>
      </c>
      <c r="H350" t="s">
        <v>1529</v>
      </c>
      <c r="K350" t="s">
        <v>5264</v>
      </c>
      <c r="M350">
        <f t="shared" si="166"/>
        <v>0</v>
      </c>
      <c r="N350" t="str">
        <f t="shared" si="169"/>
        <v>Transplant Surgery (MED)</v>
      </c>
      <c r="P350" t="s">
        <v>5264</v>
      </c>
      <c r="Q350" t="str">
        <f t="shared" si="170"/>
        <v>513-558-6001</v>
      </c>
      <c r="S350" s="3">
        <f t="shared" si="168"/>
        <v>519</v>
      </c>
      <c r="T350" t="b">
        <f t="shared" si="178"/>
        <v>1</v>
      </c>
      <c r="V350" s="3">
        <f t="shared" si="179"/>
        <v>2006</v>
      </c>
      <c r="W350" t="b">
        <f t="shared" si="171"/>
        <v>1</v>
      </c>
      <c r="Y350" t="str">
        <f t="shared" si="180"/>
        <v>MSB</v>
      </c>
      <c r="Z350" t="b">
        <f t="shared" si="172"/>
        <v>1</v>
      </c>
      <c r="AB350" t="b">
        <f t="shared" si="181"/>
        <v>1</v>
      </c>
      <c r="AD350" t="str">
        <f t="shared" si="182"/>
        <v>513-558-7040</v>
      </c>
      <c r="AE350" t="b">
        <f t="shared" si="173"/>
        <v>1</v>
      </c>
      <c r="AG350" t="str">
        <f t="shared" si="183"/>
        <v>http://surgery.uc.edu/Divisions/Transplantation/Transplantation%20Main.html</v>
      </c>
      <c r="AH350" t="b">
        <f t="shared" si="174"/>
        <v>1</v>
      </c>
      <c r="AJ350">
        <f t="shared" si="184"/>
        <v>0</v>
      </c>
      <c r="AK350" t="b">
        <f t="shared" si="175"/>
        <v>0</v>
      </c>
      <c r="AM350" s="4" t="str">
        <f t="shared" si="195"/>
        <v>"name":"Transplant Surgery (MED)"</v>
      </c>
      <c r="AN350" s="5" t="str">
        <f t="shared" si="185"/>
        <v>,"phone":"513-558-6001"</v>
      </c>
      <c r="AO350" s="5" t="str">
        <f t="shared" si="186"/>
        <v>,"location":{</v>
      </c>
      <c r="AP350" s="5" t="str">
        <f t="shared" si="187"/>
        <v>"ML":"519"</v>
      </c>
      <c r="AQ350" s="5" t="str">
        <f t="shared" si="176"/>
        <v>,"RM":"2006"</v>
      </c>
      <c r="AR350" s="5" t="str">
        <f t="shared" si="188"/>
        <v>,"building":"MSB"</v>
      </c>
      <c r="AS350" s="5" t="str">
        <f t="shared" si="197"/>
        <v>}</v>
      </c>
      <c r="AT350" s="5" t="str">
        <f t="shared" si="189"/>
        <v>,"fax":"513-558-7040"</v>
      </c>
      <c r="AU350" s="5" t="str">
        <f t="shared" si="190"/>
        <v>,"website":"http://surgery.uc.edu/Divisions/Transplantation/Transplantation%20Main.html"</v>
      </c>
      <c r="AV350" s="10" t="str">
        <f t="shared" si="191"/>
        <v/>
      </c>
      <c r="AW350" s="6" t="str">
        <f t="shared" si="192"/>
        <v>{"name":"Transplant Surgery (MED)","phone":"513-558-6001","location":{"ML":"519","RM":"2006","building":"MSB"},"fax":"513-558-7040","website":"http://surgery.uc.edu/Divisions/Transplantation/Transplantation%20Main.html"}</v>
      </c>
      <c r="AX350" t="str">
        <f t="shared" si="193"/>
        <v>db.directory.insert({"name":"Transplant Surgery (MED)","phone":"513-558-6001","location":{"ML":"519","RM":"2006","building":"MSB"},"fax":"513-558-7040","website":"http://surgery.uc.edu/Divisions/Transplantation/Transplantation%20Main.html"})</v>
      </c>
      <c r="AY350">
        <f t="shared" si="196"/>
        <v>347</v>
      </c>
      <c r="AZ350" t="str">
        <f t="shared" si="194"/>
        <v>347 - Transplant Surgery (MED)</v>
      </c>
      <c r="BA350" t="str">
        <f t="shared" si="177"/>
        <v>{"name":"Transplant Surgery (MED)","phone":"513-558-6001","location":{"ML":"519","RM":"2006","building":"MSB"},"fax":"513-558-7040","website":"http://surgery.uc.edu/Divisions/Transplantation/Transplantation%20Main.html"},</v>
      </c>
    </row>
    <row r="351" spans="1:53" x14ac:dyDescent="0.25">
      <c r="A351" t="s">
        <v>1530</v>
      </c>
      <c r="B351" t="s">
        <v>1531</v>
      </c>
      <c r="C351" t="s">
        <v>420</v>
      </c>
      <c r="D351" t="s">
        <v>1532</v>
      </c>
      <c r="E351">
        <v>55</v>
      </c>
      <c r="F351">
        <v>5069</v>
      </c>
      <c r="G351" t="s">
        <v>422</v>
      </c>
      <c r="H351" t="s">
        <v>1533</v>
      </c>
      <c r="I351" t="s">
        <v>1534</v>
      </c>
      <c r="K351" t="s">
        <v>5264</v>
      </c>
      <c r="L351" t="b">
        <v>1</v>
      </c>
      <c r="M351">
        <f t="shared" si="166"/>
        <v>1</v>
      </c>
      <c r="N351" t="str">
        <f t="shared" si="169"/>
        <v>Transplantation Immunology  Hoxworth</v>
      </c>
      <c r="O351" t="str">
        <f t="shared" si="167"/>
        <v>Transplantation Immunology  Hoxworth</v>
      </c>
      <c r="P351" t="s">
        <v>5264</v>
      </c>
      <c r="Q351" t="str">
        <f t="shared" si="170"/>
        <v>513-558-1500</v>
      </c>
      <c r="S351" s="3">
        <f t="shared" si="168"/>
        <v>55</v>
      </c>
      <c r="T351" t="b">
        <f t="shared" si="178"/>
        <v>1</v>
      </c>
      <c r="V351" s="3">
        <f t="shared" si="179"/>
        <v>5069</v>
      </c>
      <c r="W351" t="b">
        <f t="shared" si="171"/>
        <v>1</v>
      </c>
      <c r="Y351" t="str">
        <f t="shared" si="180"/>
        <v>HOXWORTH</v>
      </c>
      <c r="Z351" t="b">
        <f t="shared" si="172"/>
        <v>1</v>
      </c>
      <c r="AB351" t="b">
        <f t="shared" si="181"/>
        <v>1</v>
      </c>
      <c r="AD351" t="str">
        <f t="shared" si="182"/>
        <v>513-558-1522</v>
      </c>
      <c r="AE351" t="b">
        <f t="shared" si="173"/>
        <v>1</v>
      </c>
      <c r="AG351" t="str">
        <f t="shared" si="183"/>
        <v>http://www.hoxworth.org/lab-services/transplantation.html</v>
      </c>
      <c r="AH351" t="b">
        <f t="shared" si="174"/>
        <v>1</v>
      </c>
      <c r="AJ351">
        <f t="shared" si="184"/>
        <v>0</v>
      </c>
      <c r="AK351" t="b">
        <f t="shared" si="175"/>
        <v>0</v>
      </c>
      <c r="AM351" s="4" t="str">
        <f t="shared" si="195"/>
        <v>"name":"Transplantation Immunology Hoxworth"</v>
      </c>
      <c r="AN351" s="5" t="str">
        <f t="shared" si="185"/>
        <v>,"phone":"513-558-1500"</v>
      </c>
      <c r="AO351" s="5" t="str">
        <f t="shared" si="186"/>
        <v>,"location":{</v>
      </c>
      <c r="AP351" s="5" t="str">
        <f t="shared" si="187"/>
        <v>"ML":"55"</v>
      </c>
      <c r="AQ351" s="5" t="str">
        <f t="shared" si="176"/>
        <v>,"RM":"5069"</v>
      </c>
      <c r="AR351" s="5" t="str">
        <f t="shared" si="188"/>
        <v>,"building":"HOXWORTH"</v>
      </c>
      <c r="AS351" s="5" t="str">
        <f t="shared" si="197"/>
        <v>}</v>
      </c>
      <c r="AT351" s="5" t="str">
        <f t="shared" si="189"/>
        <v>,"fax":"513-558-1522"</v>
      </c>
      <c r="AU351" s="5" t="str">
        <f t="shared" si="190"/>
        <v>,"website":"http://www.hoxworth.org/lab-services/transplantation.html"</v>
      </c>
      <c r="AV351" s="10" t="str">
        <f t="shared" si="191"/>
        <v/>
      </c>
      <c r="AW351" s="6" t="str">
        <f t="shared" si="192"/>
        <v>{"name":"Transplantation Immunology Hoxworth","phone":"513-558-1500","location":{"ML":"55","RM":"5069","building":"HOXWORTH"},"fax":"513-558-1522","website":"http://www.hoxworth.org/lab-services/transplantation.html"}</v>
      </c>
      <c r="AX351" t="str">
        <f t="shared" si="193"/>
        <v>db.directory.insert({"name":"Transplantation Immunology Hoxworth","phone":"513-558-1500","location":{"ML":"55","RM":"5069","building":"HOXWORTH"},"fax":"513-558-1522","website":"http://www.hoxworth.org/lab-services/transplantation.html"})</v>
      </c>
      <c r="AY351">
        <f t="shared" si="196"/>
        <v>348</v>
      </c>
      <c r="AZ351" t="str">
        <f t="shared" si="194"/>
        <v>348 - Transplantation Immunology  Hoxworth</v>
      </c>
      <c r="BA351" t="str">
        <f t="shared" si="177"/>
        <v>{"name":"Transplantation Immunology Hoxworth","phone":"513-558-1500","location":{"ML":"55","RM":"5069","building":"HOXWORTH"},"fax":"513-558-1522","website":"http://www.hoxworth.org/lab-services/transplantation.html"},</v>
      </c>
    </row>
    <row r="352" spans="1:53" x14ac:dyDescent="0.25">
      <c r="A352" t="s">
        <v>1535</v>
      </c>
      <c r="B352" t="s">
        <v>1536</v>
      </c>
      <c r="C352" t="s">
        <v>1537</v>
      </c>
      <c r="D352">
        <v>558</v>
      </c>
      <c r="E352">
        <v>1577</v>
      </c>
      <c r="F352" t="s">
        <v>1538</v>
      </c>
      <c r="G352" t="s">
        <v>1539</v>
      </c>
      <c r="H352" t="s">
        <v>1540</v>
      </c>
      <c r="K352" t="s">
        <v>5264</v>
      </c>
      <c r="M352">
        <f t="shared" si="166"/>
        <v>0</v>
      </c>
      <c r="N352" t="str">
        <f t="shared" si="169"/>
        <v>Trauma and Critical Care (Surgery)(MED)</v>
      </c>
      <c r="P352" t="s">
        <v>5264</v>
      </c>
      <c r="Q352" t="str">
        <f t="shared" si="170"/>
        <v>513-558-5661</v>
      </c>
      <c r="S352" s="3">
        <f t="shared" si="168"/>
        <v>558</v>
      </c>
      <c r="T352" t="b">
        <f t="shared" si="178"/>
        <v>1</v>
      </c>
      <c r="V352" s="3">
        <f t="shared" si="179"/>
        <v>1577</v>
      </c>
      <c r="W352" t="b">
        <f t="shared" si="171"/>
        <v>1</v>
      </c>
      <c r="Y352" t="str">
        <f t="shared" si="180"/>
        <v>SRU</v>
      </c>
      <c r="Z352" t="b">
        <f t="shared" si="172"/>
        <v>1</v>
      </c>
      <c r="AB352" t="b">
        <f t="shared" si="181"/>
        <v>1</v>
      </c>
      <c r="AD352" t="str">
        <f t="shared" si="182"/>
        <v>513-558-3136</v>
      </c>
      <c r="AE352" t="b">
        <f t="shared" si="173"/>
        <v>1</v>
      </c>
      <c r="AG352" t="str">
        <f t="shared" si="183"/>
        <v>http://surgery.uc.edu/Divisions/Trauma/trauma%20main.html</v>
      </c>
      <c r="AH352" t="b">
        <f t="shared" si="174"/>
        <v>1</v>
      </c>
      <c r="AJ352">
        <f t="shared" si="184"/>
        <v>0</v>
      </c>
      <c r="AK352" t="b">
        <f t="shared" si="175"/>
        <v>0</v>
      </c>
      <c r="AM352" s="4" t="str">
        <f t="shared" si="195"/>
        <v>"name":"Trauma and Critical Care (Surgery)(MED)"</v>
      </c>
      <c r="AN352" s="5" t="str">
        <f t="shared" si="185"/>
        <v>,"phone":"513-558-5661"</v>
      </c>
      <c r="AO352" s="5" t="str">
        <f t="shared" si="186"/>
        <v>,"location":{</v>
      </c>
      <c r="AP352" s="5" t="str">
        <f t="shared" si="187"/>
        <v>"ML":"558"</v>
      </c>
      <c r="AQ352" s="5" t="str">
        <f t="shared" si="176"/>
        <v>,"RM":"1577"</v>
      </c>
      <c r="AR352" s="5" t="str">
        <f t="shared" si="188"/>
        <v>,"building":"SRU"</v>
      </c>
      <c r="AS352" s="5" t="str">
        <f t="shared" si="197"/>
        <v>}</v>
      </c>
      <c r="AT352" s="5" t="str">
        <f t="shared" si="189"/>
        <v>,"fax":"513-558-3136"</v>
      </c>
      <c r="AU352" s="5" t="str">
        <f t="shared" si="190"/>
        <v>,"website":"http://surgery.uc.edu/Divisions/Trauma/trauma%20main.html"</v>
      </c>
      <c r="AV352" s="10" t="str">
        <f t="shared" si="191"/>
        <v/>
      </c>
      <c r="AW352" s="6" t="str">
        <f t="shared" si="192"/>
        <v>{"name":"Trauma and Critical Care (Surgery)(MED)","phone":"513-558-5661","location":{"ML":"558","RM":"1577","building":"SRU"},"fax":"513-558-3136","website":"http://surgery.uc.edu/Divisions/Trauma/trauma%20main.html"}</v>
      </c>
      <c r="AX352" t="str">
        <f t="shared" si="193"/>
        <v>db.directory.insert({"name":"Trauma and Critical Care (Surgery)(MED)","phone":"513-558-5661","location":{"ML":"558","RM":"1577","building":"SRU"},"fax":"513-558-3136","website":"http://surgery.uc.edu/Divisions/Trauma/trauma%20main.html"})</v>
      </c>
      <c r="AY352">
        <f t="shared" si="196"/>
        <v>349</v>
      </c>
      <c r="AZ352" t="str">
        <f t="shared" si="194"/>
        <v>349 - Trauma and Critical Care (Surgery)(MED)</v>
      </c>
      <c r="BA352" t="str">
        <f t="shared" si="177"/>
        <v>{"name":"Trauma and Critical Care (Surgery)(MED)","phone":"513-558-5661","location":{"ML":"558","RM":"1577","building":"SRU"},"fax":"513-558-3136","website":"http://surgery.uc.edu/Divisions/Trauma/trauma%20main.html"},</v>
      </c>
    </row>
    <row r="353" spans="1:53" x14ac:dyDescent="0.25">
      <c r="A353" t="s">
        <v>1541</v>
      </c>
      <c r="B353" t="s">
        <v>1542</v>
      </c>
      <c r="C353" t="s">
        <v>1543</v>
      </c>
      <c r="D353">
        <v>333</v>
      </c>
      <c r="E353">
        <v>560</v>
      </c>
      <c r="F353" t="s">
        <v>68</v>
      </c>
      <c r="G353" t="s">
        <v>1544</v>
      </c>
      <c r="H353" t="s">
        <v>1545</v>
      </c>
      <c r="K353" t="s">
        <v>5264</v>
      </c>
      <c r="M353">
        <f t="shared" si="166"/>
        <v>0</v>
      </c>
      <c r="N353" t="str">
        <f t="shared" si="169"/>
        <v>Travel &amp; Direct Payments (Accounts Payable)</v>
      </c>
      <c r="P353" t="s">
        <v>5264</v>
      </c>
      <c r="Q353" t="str">
        <f t="shared" si="170"/>
        <v>513-556-6746</v>
      </c>
      <c r="S353" s="3">
        <f t="shared" si="168"/>
        <v>333</v>
      </c>
      <c r="T353" t="b">
        <f t="shared" si="178"/>
        <v>1</v>
      </c>
      <c r="V353" s="3">
        <f t="shared" si="179"/>
        <v>560</v>
      </c>
      <c r="W353" t="b">
        <f t="shared" si="171"/>
        <v>1</v>
      </c>
      <c r="Y353" t="str">
        <f t="shared" si="180"/>
        <v>UNIVHALL</v>
      </c>
      <c r="Z353" t="b">
        <f t="shared" si="172"/>
        <v>1</v>
      </c>
      <c r="AB353" t="b">
        <f t="shared" si="181"/>
        <v>1</v>
      </c>
      <c r="AD353" t="str">
        <f t="shared" si="182"/>
        <v>513-556-3000</v>
      </c>
      <c r="AE353" t="b">
        <f t="shared" si="173"/>
        <v>1</v>
      </c>
      <c r="AG353" t="str">
        <f t="shared" si="183"/>
        <v>http://www.uc.edu/af/controller/acctpayable.html</v>
      </c>
      <c r="AH353" t="b">
        <f t="shared" si="174"/>
        <v>1</v>
      </c>
      <c r="AJ353">
        <f t="shared" si="184"/>
        <v>0</v>
      </c>
      <c r="AK353" t="b">
        <f t="shared" si="175"/>
        <v>0</v>
      </c>
      <c r="AM353" s="4" t="str">
        <f t="shared" si="195"/>
        <v>"name":"Travel &amp; Direct Payments (Accounts Payable)"</v>
      </c>
      <c r="AN353" s="5" t="str">
        <f t="shared" si="185"/>
        <v>,"phone":"513-556-6746"</v>
      </c>
      <c r="AO353" s="5" t="str">
        <f t="shared" si="186"/>
        <v>,"location":{</v>
      </c>
      <c r="AP353" s="5" t="str">
        <f t="shared" si="187"/>
        <v>"ML":"333"</v>
      </c>
      <c r="AQ353" s="5" t="str">
        <f t="shared" si="176"/>
        <v>,"RM":"560"</v>
      </c>
      <c r="AR353" s="5" t="str">
        <f t="shared" si="188"/>
        <v>,"building":"UNIVHALL"</v>
      </c>
      <c r="AS353" s="5" t="str">
        <f t="shared" si="197"/>
        <v>}</v>
      </c>
      <c r="AT353" s="5" t="str">
        <f t="shared" si="189"/>
        <v>,"fax":"513-556-3000"</v>
      </c>
      <c r="AU353" s="5" t="str">
        <f t="shared" si="190"/>
        <v>,"website":"http://www.uc.edu/af/controller/acctpayable.html"</v>
      </c>
      <c r="AV353" s="10" t="str">
        <f t="shared" si="191"/>
        <v/>
      </c>
      <c r="AW353" s="6" t="str">
        <f t="shared" si="192"/>
        <v>{"name":"Travel &amp; Direct Payments (Accounts Payable)","phone":"513-556-6746","location":{"ML":"333","RM":"560","building":"UNIVHALL"},"fax":"513-556-3000","website":"http://www.uc.edu/af/controller/acctpayable.html"}</v>
      </c>
      <c r="AX353" t="str">
        <f t="shared" si="193"/>
        <v>db.directory.insert({"name":"Travel &amp; Direct Payments (Accounts Payable)","phone":"513-556-6746","location":{"ML":"333","RM":"560","building":"UNIVHALL"},"fax":"513-556-3000","website":"http://www.uc.edu/af/controller/acctpayable.html"})</v>
      </c>
      <c r="AY353">
        <f t="shared" si="196"/>
        <v>350</v>
      </c>
      <c r="AZ353" t="str">
        <f t="shared" si="194"/>
        <v>350 - Travel &amp; Direct Payments (Accounts Payable)</v>
      </c>
      <c r="BA353" t="str">
        <f t="shared" si="177"/>
        <v>{"name":"Travel &amp; Direct Payments (Accounts Payable)","phone":"513-556-6746","location":{"ML":"333","RM":"560","building":"UNIVHALL"},"fax":"513-556-3000","website":"http://www.uc.edu/af/controller/acctpayable.html"},</v>
      </c>
    </row>
    <row r="354" spans="1:53" x14ac:dyDescent="0.25">
      <c r="A354" t="s">
        <v>1546</v>
      </c>
      <c r="B354" t="s">
        <v>1547</v>
      </c>
      <c r="C354" t="s">
        <v>1548</v>
      </c>
      <c r="D354" t="s">
        <v>1549</v>
      </c>
      <c r="E354">
        <v>641</v>
      </c>
      <c r="F354">
        <v>500</v>
      </c>
      <c r="G354" t="s">
        <v>68</v>
      </c>
      <c r="H354" t="s">
        <v>1315</v>
      </c>
      <c r="I354" t="s">
        <v>1550</v>
      </c>
      <c r="K354" t="s">
        <v>5264</v>
      </c>
      <c r="L354" t="b">
        <v>1</v>
      </c>
      <c r="M354">
        <f t="shared" si="166"/>
        <v>1</v>
      </c>
      <c r="N354" t="str">
        <f t="shared" si="169"/>
        <v>Treasurer  Office of the</v>
      </c>
      <c r="O354" t="str">
        <f t="shared" si="167"/>
        <v>Treasurer  Office of the</v>
      </c>
      <c r="P354" t="s">
        <v>5264</v>
      </c>
      <c r="Q354" t="str">
        <f t="shared" si="170"/>
        <v>513-556-4510</v>
      </c>
      <c r="S354" s="3">
        <f t="shared" si="168"/>
        <v>641</v>
      </c>
      <c r="T354" t="b">
        <f t="shared" si="178"/>
        <v>1</v>
      </c>
      <c r="V354" s="3">
        <f t="shared" si="179"/>
        <v>500</v>
      </c>
      <c r="W354" t="b">
        <f t="shared" si="171"/>
        <v>1</v>
      </c>
      <c r="Y354" t="str">
        <f t="shared" si="180"/>
        <v>UNIVHALL</v>
      </c>
      <c r="Z354" t="b">
        <f t="shared" si="172"/>
        <v>1</v>
      </c>
      <c r="AB354" t="b">
        <f t="shared" si="181"/>
        <v>1</v>
      </c>
      <c r="AD354" t="str">
        <f t="shared" si="182"/>
        <v>513-556-2504</v>
      </c>
      <c r="AE354" t="b">
        <f t="shared" si="173"/>
        <v>1</v>
      </c>
      <c r="AG354" t="str">
        <f t="shared" si="183"/>
        <v>http://www.uc.edu/af/treasurer.html</v>
      </c>
      <c r="AH354" t="b">
        <f t="shared" si="174"/>
        <v>1</v>
      </c>
      <c r="AJ354">
        <f t="shared" si="184"/>
        <v>0</v>
      </c>
      <c r="AK354" t="b">
        <f t="shared" si="175"/>
        <v>0</v>
      </c>
      <c r="AM354" s="4" t="str">
        <f t="shared" si="195"/>
        <v>"name":"Treasurer Office of the"</v>
      </c>
      <c r="AN354" s="5" t="str">
        <f t="shared" si="185"/>
        <v>,"phone":"513-556-4510"</v>
      </c>
      <c r="AO354" s="5" t="str">
        <f t="shared" si="186"/>
        <v>,"location":{</v>
      </c>
      <c r="AP354" s="5" t="str">
        <f t="shared" si="187"/>
        <v>"ML":"641"</v>
      </c>
      <c r="AQ354" s="5" t="str">
        <f t="shared" si="176"/>
        <v>,"RM":"500"</v>
      </c>
      <c r="AR354" s="5" t="str">
        <f t="shared" si="188"/>
        <v>,"building":"UNIVHALL"</v>
      </c>
      <c r="AS354" s="5" t="str">
        <f t="shared" si="197"/>
        <v>}</v>
      </c>
      <c r="AT354" s="5" t="str">
        <f t="shared" si="189"/>
        <v>,"fax":"513-556-2504"</v>
      </c>
      <c r="AU354" s="5" t="str">
        <f t="shared" si="190"/>
        <v>,"website":"http://www.uc.edu/af/treasurer.html"</v>
      </c>
      <c r="AV354" s="10" t="str">
        <f t="shared" si="191"/>
        <v/>
      </c>
      <c r="AW354" s="6" t="str">
        <f t="shared" si="192"/>
        <v>{"name":"Treasurer Office of the","phone":"513-556-4510","location":{"ML":"641","RM":"500","building":"UNIVHALL"},"fax":"513-556-2504","website":"http://www.uc.edu/af/treasurer.html"}</v>
      </c>
      <c r="AX354" t="str">
        <f t="shared" si="193"/>
        <v>db.directory.insert({"name":"Treasurer Office of the","phone":"513-556-4510","location":{"ML":"641","RM":"500","building":"UNIVHALL"},"fax":"513-556-2504","website":"http://www.uc.edu/af/treasurer.html"})</v>
      </c>
      <c r="AY354">
        <f t="shared" si="196"/>
        <v>351</v>
      </c>
      <c r="AZ354" t="str">
        <f t="shared" si="194"/>
        <v>351 - Treasurer  Office of the</v>
      </c>
      <c r="BA354" t="str">
        <f t="shared" si="177"/>
        <v>{"name":"Treasurer Office of the","phone":"513-556-4510","location":{"ML":"641","RM":"500","building":"UNIVHALL"},"fax":"513-556-2504","website":"http://www.uc.edu/af/treasurer.html"},</v>
      </c>
    </row>
    <row r="355" spans="1:53" x14ac:dyDescent="0.25">
      <c r="A355" t="s">
        <v>1551</v>
      </c>
      <c r="B355" t="s">
        <v>1552</v>
      </c>
      <c r="C355" t="s">
        <v>1553</v>
      </c>
      <c r="D355">
        <v>18</v>
      </c>
      <c r="E355">
        <v>650</v>
      </c>
      <c r="F355" t="s">
        <v>1512</v>
      </c>
      <c r="G355" t="s">
        <v>1554</v>
      </c>
      <c r="H355" t="s">
        <v>1555</v>
      </c>
      <c r="K355" t="s">
        <v>5264</v>
      </c>
      <c r="M355">
        <f t="shared" ref="M355:M418" si="198">IF(L355, 1,0)</f>
        <v>0</v>
      </c>
      <c r="N355" t="str">
        <f t="shared" si="169"/>
        <v>Student Tribunal (CEAS)</v>
      </c>
      <c r="P355" t="s">
        <v>5264</v>
      </c>
      <c r="Q355" t="str">
        <f t="shared" si="170"/>
        <v>513-556-5439</v>
      </c>
      <c r="S355" s="3">
        <f t="shared" si="168"/>
        <v>18</v>
      </c>
      <c r="T355" t="b">
        <f t="shared" si="178"/>
        <v>1</v>
      </c>
      <c r="V355" s="3">
        <f t="shared" si="179"/>
        <v>650</v>
      </c>
      <c r="W355" t="b">
        <f t="shared" si="171"/>
        <v>1</v>
      </c>
      <c r="Y355" t="str">
        <f t="shared" si="180"/>
        <v>BALDWIN</v>
      </c>
      <c r="Z355" t="b">
        <f t="shared" si="172"/>
        <v>1</v>
      </c>
      <c r="AB355" t="b">
        <f t="shared" si="181"/>
        <v>1</v>
      </c>
      <c r="AD355" t="str">
        <f t="shared" si="182"/>
        <v>513-556-0757</v>
      </c>
      <c r="AE355" t="b">
        <f t="shared" si="173"/>
        <v>1</v>
      </c>
      <c r="AG355" t="str">
        <f t="shared" si="183"/>
        <v>http://tribunal.uc.edu/</v>
      </c>
      <c r="AH355" t="b">
        <f t="shared" si="174"/>
        <v>1</v>
      </c>
      <c r="AJ355">
        <f t="shared" si="184"/>
        <v>0</v>
      </c>
      <c r="AK355" t="b">
        <f t="shared" si="175"/>
        <v>0</v>
      </c>
      <c r="AM355" s="4" t="str">
        <f t="shared" si="195"/>
        <v>"name":"Student Tribunal (CEAS)"</v>
      </c>
      <c r="AN355" s="5" t="str">
        <f t="shared" si="185"/>
        <v>,"phone":"513-556-5439"</v>
      </c>
      <c r="AO355" s="5" t="str">
        <f t="shared" si="186"/>
        <v>,"location":{</v>
      </c>
      <c r="AP355" s="5" t="str">
        <f t="shared" si="187"/>
        <v>"ML":"18"</v>
      </c>
      <c r="AQ355" s="5" t="str">
        <f t="shared" si="176"/>
        <v>,"RM":"650"</v>
      </c>
      <c r="AR355" s="5" t="str">
        <f t="shared" si="188"/>
        <v>,"building":"BALDWIN"</v>
      </c>
      <c r="AS355" s="5" t="str">
        <f t="shared" si="197"/>
        <v>}</v>
      </c>
      <c r="AT355" s="5" t="str">
        <f t="shared" si="189"/>
        <v>,"fax":"513-556-0757"</v>
      </c>
      <c r="AU355" s="5" t="str">
        <f t="shared" si="190"/>
        <v>,"website":"http://tribunal.uc.edu/"</v>
      </c>
      <c r="AV355" s="10" t="str">
        <f t="shared" si="191"/>
        <v/>
      </c>
      <c r="AW355" s="6" t="str">
        <f t="shared" si="192"/>
        <v>{"name":"Student Tribunal (CEAS)","phone":"513-556-5439","location":{"ML":"18","RM":"650","building":"BALDWIN"},"fax":"513-556-0757","website":"http://tribunal.uc.edu/"}</v>
      </c>
      <c r="AX355" t="str">
        <f t="shared" si="193"/>
        <v>db.directory.insert({"name":"Student Tribunal (CEAS)","phone":"513-556-5439","location":{"ML":"18","RM":"650","building":"BALDWIN"},"fax":"513-556-0757","website":"http://tribunal.uc.edu/"})</v>
      </c>
      <c r="AY355">
        <f t="shared" si="196"/>
        <v>352</v>
      </c>
      <c r="AZ355" t="str">
        <f t="shared" si="194"/>
        <v>352 - Student Tribunal (CEAS)</v>
      </c>
      <c r="BA355" t="str">
        <f t="shared" si="177"/>
        <v>{"name":"Student Tribunal (CEAS)","phone":"513-556-5439","location":{"ML":"18","RM":"650","building":"BALDWIN"},"fax":"513-556-0757","website":"http://tribunal.uc.edu/"},</v>
      </c>
    </row>
    <row r="356" spans="1:53" x14ac:dyDescent="0.25">
      <c r="A356" t="s">
        <v>1556</v>
      </c>
      <c r="B356" t="s">
        <v>1557</v>
      </c>
      <c r="C356" t="s">
        <v>36</v>
      </c>
      <c r="D356">
        <v>162</v>
      </c>
      <c r="E356">
        <v>18</v>
      </c>
      <c r="F356" t="s">
        <v>37</v>
      </c>
      <c r="G356" t="s">
        <v>38</v>
      </c>
      <c r="K356" t="s">
        <v>5264</v>
      </c>
      <c r="M356">
        <f t="shared" si="198"/>
        <v>0</v>
      </c>
      <c r="N356" t="str">
        <f t="shared" si="169"/>
        <v>Student Tribunal (CLER)</v>
      </c>
      <c r="P356" t="s">
        <v>5264</v>
      </c>
      <c r="Q356" t="str">
        <f t="shared" si="170"/>
        <v>513-732-5221</v>
      </c>
      <c r="S356" s="3">
        <f t="shared" si="168"/>
        <v>162</v>
      </c>
      <c r="T356" t="b">
        <f t="shared" si="178"/>
        <v>1</v>
      </c>
      <c r="V356" s="3">
        <f t="shared" si="179"/>
        <v>18</v>
      </c>
      <c r="W356" t="b">
        <f t="shared" si="171"/>
        <v>1</v>
      </c>
      <c r="Y356" t="str">
        <f t="shared" si="180"/>
        <v>CLERJONES</v>
      </c>
      <c r="Z356" t="b">
        <f t="shared" si="172"/>
        <v>1</v>
      </c>
      <c r="AB356" t="b">
        <f t="shared" si="181"/>
        <v>1</v>
      </c>
      <c r="AD356" t="str">
        <f t="shared" si="182"/>
        <v>513-732-5303</v>
      </c>
      <c r="AE356" t="b">
        <f t="shared" si="173"/>
        <v>1</v>
      </c>
      <c r="AG356">
        <f t="shared" si="183"/>
        <v>0</v>
      </c>
      <c r="AH356" t="b">
        <f t="shared" si="174"/>
        <v>0</v>
      </c>
      <c r="AJ356">
        <f t="shared" si="184"/>
        <v>0</v>
      </c>
      <c r="AK356" t="b">
        <f t="shared" si="175"/>
        <v>0</v>
      </c>
      <c r="AM356" s="4" t="str">
        <f t="shared" si="195"/>
        <v>"name":"Student Tribunal (CLER)"</v>
      </c>
      <c r="AN356" s="5" t="str">
        <f t="shared" si="185"/>
        <v>,"phone":"513-732-5221"</v>
      </c>
      <c r="AO356" s="5" t="str">
        <f t="shared" si="186"/>
        <v>,"location":{</v>
      </c>
      <c r="AP356" s="5" t="str">
        <f t="shared" si="187"/>
        <v>"ML":"162"</v>
      </c>
      <c r="AQ356" s="5" t="str">
        <f t="shared" si="176"/>
        <v>,"RM":"18"</v>
      </c>
      <c r="AR356" s="5" t="str">
        <f t="shared" si="188"/>
        <v>,"building":"CLERJONES"</v>
      </c>
      <c r="AS356" s="5" t="str">
        <f t="shared" si="197"/>
        <v>}</v>
      </c>
      <c r="AT356" s="5" t="str">
        <f t="shared" si="189"/>
        <v>,"fax":"513-732-5303"</v>
      </c>
      <c r="AU356" s="5" t="str">
        <f t="shared" si="190"/>
        <v/>
      </c>
      <c r="AV356" s="10" t="str">
        <f t="shared" si="191"/>
        <v/>
      </c>
      <c r="AW356" s="6" t="str">
        <f t="shared" si="192"/>
        <v>{"name":"Student Tribunal (CLER)","phone":"513-732-5221","location":{"ML":"162","RM":"18","building":"CLERJONES"},"fax":"513-732-5303"}</v>
      </c>
      <c r="AX356" t="str">
        <f t="shared" si="193"/>
        <v>db.directory.insert({"name":"Student Tribunal (CLER)","phone":"513-732-5221","location":{"ML":"162","RM":"18","building":"CLERJONES"},"fax":"513-732-5303"})</v>
      </c>
      <c r="AY356">
        <f t="shared" si="196"/>
        <v>353</v>
      </c>
      <c r="AZ356" t="str">
        <f t="shared" si="194"/>
        <v>353 - Student Tribunal (CLER)</v>
      </c>
      <c r="BA356" t="str">
        <f t="shared" si="177"/>
        <v>{"name":"Student Tribunal (CLER)","phone":"513-732-5221","location":{"ML":"162","RM":"18","building":"CLERJONES"},"fax":"513-732-5303"},</v>
      </c>
    </row>
    <row r="357" spans="1:53" x14ac:dyDescent="0.25">
      <c r="A357" t="s">
        <v>1558</v>
      </c>
      <c r="B357" t="s">
        <v>1559</v>
      </c>
      <c r="C357" t="s">
        <v>440</v>
      </c>
      <c r="D357">
        <v>62</v>
      </c>
      <c r="E357">
        <v>614</v>
      </c>
      <c r="F357" t="s">
        <v>23</v>
      </c>
      <c r="G357" t="s">
        <v>286</v>
      </c>
      <c r="H357" t="s">
        <v>1560</v>
      </c>
      <c r="I357" t="s">
        <v>1561</v>
      </c>
      <c r="K357" t="s">
        <v>5264</v>
      </c>
      <c r="M357">
        <f t="shared" si="198"/>
        <v>0</v>
      </c>
      <c r="N357" t="str">
        <f t="shared" si="169"/>
        <v>Board of Trustees</v>
      </c>
      <c r="P357" t="s">
        <v>5264</v>
      </c>
      <c r="Q357" t="str">
        <f t="shared" si="170"/>
        <v>513-556-3233</v>
      </c>
      <c r="S357" s="3">
        <f t="shared" si="168"/>
        <v>62</v>
      </c>
      <c r="T357" t="b">
        <f t="shared" si="178"/>
        <v>1</v>
      </c>
      <c r="V357" s="3">
        <f t="shared" si="179"/>
        <v>614</v>
      </c>
      <c r="W357" t="b">
        <f t="shared" si="171"/>
        <v>1</v>
      </c>
      <c r="Y357" t="str">
        <f t="shared" si="180"/>
        <v>UNIVPAV</v>
      </c>
      <c r="Z357" t="b">
        <f t="shared" si="172"/>
        <v>1</v>
      </c>
      <c r="AB357" t="b">
        <f t="shared" si="181"/>
        <v>1</v>
      </c>
      <c r="AD357" t="str">
        <f t="shared" si="182"/>
        <v>513-556-5269</v>
      </c>
      <c r="AE357" t="b">
        <f t="shared" si="173"/>
        <v>1</v>
      </c>
      <c r="AG357" t="str">
        <f t="shared" si="183"/>
        <v>http://www.uc.edu/trustees/</v>
      </c>
      <c r="AH357" t="b">
        <f t="shared" si="174"/>
        <v>1</v>
      </c>
      <c r="AJ357" t="str">
        <f t="shared" si="184"/>
        <v>board.trustees@uc.edu</v>
      </c>
      <c r="AK357" t="b">
        <f t="shared" si="175"/>
        <v>1</v>
      </c>
      <c r="AM357" s="4" t="str">
        <f t="shared" si="195"/>
        <v>"name":"Board of Trustees"</v>
      </c>
      <c r="AN357" s="5" t="str">
        <f t="shared" si="185"/>
        <v>,"phone":"513-556-3233"</v>
      </c>
      <c r="AO357" s="5" t="str">
        <f t="shared" si="186"/>
        <v>,"location":{</v>
      </c>
      <c r="AP357" s="5" t="str">
        <f t="shared" si="187"/>
        <v>"ML":"62"</v>
      </c>
      <c r="AQ357" s="5" t="str">
        <f t="shared" si="176"/>
        <v>,"RM":"614"</v>
      </c>
      <c r="AR357" s="5" t="str">
        <f t="shared" si="188"/>
        <v>,"building":"UNIVPAV"</v>
      </c>
      <c r="AS357" s="5" t="str">
        <f t="shared" si="197"/>
        <v>}</v>
      </c>
      <c r="AT357" s="5" t="str">
        <f t="shared" si="189"/>
        <v>,"fax":"513-556-5269"</v>
      </c>
      <c r="AU357" s="5" t="str">
        <f t="shared" si="190"/>
        <v>,"website":"http://www.uc.edu/trustees/"</v>
      </c>
      <c r="AV357" s="10" t="str">
        <f t="shared" si="191"/>
        <v>,"email":"board.trustees@uc.edu"</v>
      </c>
      <c r="AW357" s="6" t="str">
        <f t="shared" si="192"/>
        <v>{"name":"Board of Trustees","phone":"513-556-3233","location":{"ML":"62","RM":"614","building":"UNIVPAV"},"fax":"513-556-5269","website":"http://www.uc.edu/trustees/","email":"board.trustees@uc.edu"}</v>
      </c>
      <c r="AX357" t="str">
        <f t="shared" si="193"/>
        <v>db.directory.insert({"name":"Board of Trustees","phone":"513-556-3233","location":{"ML":"62","RM":"614","building":"UNIVPAV"},"fax":"513-556-5269","website":"http://www.uc.edu/trustees/","email":"board.trustees@uc.edu"})</v>
      </c>
      <c r="AY357">
        <f t="shared" si="196"/>
        <v>354</v>
      </c>
      <c r="AZ357" t="str">
        <f t="shared" si="194"/>
        <v>354 - Board of Trustees</v>
      </c>
      <c r="BA357" t="str">
        <f t="shared" si="177"/>
        <v>{"name":"Board of Trustees","phone":"513-556-3233","location":{"ML":"62","RM":"614","building":"UNIVPAV"},"fax":"513-556-5269","website":"http://www.uc.edu/trustees/","email":"board.trustees@uc.edu"},</v>
      </c>
    </row>
    <row r="358" spans="1:53" x14ac:dyDescent="0.25">
      <c r="A358" t="s">
        <v>1562</v>
      </c>
      <c r="B358" t="s">
        <v>1563</v>
      </c>
      <c r="C358" t="s">
        <v>1564</v>
      </c>
      <c r="D358">
        <v>217</v>
      </c>
      <c r="E358">
        <v>265</v>
      </c>
      <c r="F358" t="s">
        <v>132</v>
      </c>
      <c r="G358" t="s">
        <v>1405</v>
      </c>
      <c r="H358" t="s">
        <v>1565</v>
      </c>
      <c r="I358" t="s">
        <v>1566</v>
      </c>
      <c r="K358" t="s">
        <v>5264</v>
      </c>
      <c r="M358">
        <f t="shared" si="198"/>
        <v>0</v>
      </c>
      <c r="N358" t="str">
        <f t="shared" si="169"/>
        <v>Bearcat Card</v>
      </c>
      <c r="P358" t="s">
        <v>5264</v>
      </c>
      <c r="Q358" t="str">
        <f t="shared" si="170"/>
        <v>513-556-2000</v>
      </c>
      <c r="S358" s="3">
        <f t="shared" si="168"/>
        <v>217</v>
      </c>
      <c r="T358" t="b">
        <f t="shared" si="178"/>
        <v>1</v>
      </c>
      <c r="V358" s="3">
        <f t="shared" si="179"/>
        <v>265</v>
      </c>
      <c r="W358" t="b">
        <f t="shared" si="171"/>
        <v>1</v>
      </c>
      <c r="Y358" t="str">
        <f t="shared" si="180"/>
        <v>TUC</v>
      </c>
      <c r="Z358" t="b">
        <f t="shared" si="172"/>
        <v>1</v>
      </c>
      <c r="AB358" t="b">
        <f t="shared" si="181"/>
        <v>1</v>
      </c>
      <c r="AD358" t="str">
        <f t="shared" si="182"/>
        <v>513-556-2572</v>
      </c>
      <c r="AE358" t="b">
        <f t="shared" si="173"/>
        <v>1</v>
      </c>
      <c r="AG358" t="str">
        <f t="shared" si="183"/>
        <v>http://www.uc.edu/bearcatcard/</v>
      </c>
      <c r="AH358" t="b">
        <f t="shared" si="174"/>
        <v>1</v>
      </c>
      <c r="AJ358" t="str">
        <f t="shared" si="184"/>
        <v>bearcatcard@uc.edu</v>
      </c>
      <c r="AK358" t="b">
        <f t="shared" si="175"/>
        <v>1</v>
      </c>
      <c r="AM358" s="4" t="str">
        <f t="shared" si="195"/>
        <v>"name":"Bearcat Card"</v>
      </c>
      <c r="AN358" s="5" t="str">
        <f t="shared" si="185"/>
        <v>,"phone":"513-556-2000"</v>
      </c>
      <c r="AO358" s="5" t="str">
        <f t="shared" si="186"/>
        <v>,"location":{</v>
      </c>
      <c r="AP358" s="5" t="str">
        <f t="shared" si="187"/>
        <v>"ML":"217"</v>
      </c>
      <c r="AQ358" s="5" t="str">
        <f t="shared" si="176"/>
        <v>,"RM":"265"</v>
      </c>
      <c r="AR358" s="5" t="str">
        <f t="shared" si="188"/>
        <v>,"building":"TUC"</v>
      </c>
      <c r="AS358" s="5" t="str">
        <f t="shared" si="197"/>
        <v>}</v>
      </c>
      <c r="AT358" s="5" t="str">
        <f t="shared" si="189"/>
        <v>,"fax":"513-556-2572"</v>
      </c>
      <c r="AU358" s="5" t="str">
        <f t="shared" si="190"/>
        <v>,"website":"http://www.uc.edu/bearcatcard/"</v>
      </c>
      <c r="AV358" s="10" t="str">
        <f t="shared" si="191"/>
        <v>,"email":"bearcatcard@uc.edu"</v>
      </c>
      <c r="AW358" s="6" t="str">
        <f t="shared" si="192"/>
        <v>{"name":"Bearcat Card","phone":"513-556-2000","location":{"ML":"217","RM":"265","building":"TUC"},"fax":"513-556-2572","website":"http://www.uc.edu/bearcatcard/","email":"bearcatcard@uc.edu"}</v>
      </c>
      <c r="AX358" t="str">
        <f t="shared" si="193"/>
        <v>db.directory.insert({"name":"Bearcat Card","phone":"513-556-2000","location":{"ML":"217","RM":"265","building":"TUC"},"fax":"513-556-2572","website":"http://www.uc.edu/bearcatcard/","email":"bearcatcard@uc.edu"})</v>
      </c>
      <c r="AY358">
        <f t="shared" si="196"/>
        <v>355</v>
      </c>
      <c r="AZ358" t="str">
        <f t="shared" si="194"/>
        <v>355 - Bearcat Card</v>
      </c>
      <c r="BA358" t="str">
        <f t="shared" si="177"/>
        <v>{"name":"Bearcat Card","phone":"513-556-2000","location":{"ML":"217","RM":"265","building":"TUC"},"fax":"513-556-2572","website":"http://www.uc.edu/bearcatcard/","email":"bearcatcard@uc.edu"},</v>
      </c>
    </row>
    <row r="359" spans="1:53" x14ac:dyDescent="0.25">
      <c r="A359" t="s">
        <v>1567</v>
      </c>
      <c r="B359" t="s">
        <v>1568</v>
      </c>
      <c r="C359" t="s">
        <v>1569</v>
      </c>
      <c r="D359">
        <v>9</v>
      </c>
      <c r="F359" t="s">
        <v>132</v>
      </c>
      <c r="G359" t="s">
        <v>1401</v>
      </c>
      <c r="H359" t="s">
        <v>684</v>
      </c>
      <c r="I359" t="s">
        <v>685</v>
      </c>
      <c r="K359" t="s">
        <v>5264</v>
      </c>
      <c r="M359">
        <f t="shared" si="198"/>
        <v>0</v>
      </c>
      <c r="N359" t="str">
        <f t="shared" si="169"/>
        <v xml:space="preserve"> Information - Bookstore</v>
      </c>
      <c r="P359" t="s">
        <v>5264</v>
      </c>
      <c r="Q359" t="str">
        <f t="shared" si="170"/>
        <v>513-556-1700</v>
      </c>
      <c r="S359" s="3">
        <f t="shared" si="168"/>
        <v>9</v>
      </c>
      <c r="T359" t="b">
        <f t="shared" si="178"/>
        <v>1</v>
      </c>
      <c r="V359" s="3">
        <f t="shared" si="179"/>
        <v>0</v>
      </c>
      <c r="W359" t="b">
        <f t="shared" si="171"/>
        <v>0</v>
      </c>
      <c r="Y359" t="str">
        <f t="shared" si="180"/>
        <v>TUC</v>
      </c>
      <c r="Z359" t="b">
        <f t="shared" si="172"/>
        <v>1</v>
      </c>
      <c r="AB359" t="b">
        <f t="shared" si="181"/>
        <v>1</v>
      </c>
      <c r="AD359" t="str">
        <f t="shared" si="182"/>
        <v>513-556-5555</v>
      </c>
      <c r="AE359" t="b">
        <f t="shared" si="173"/>
        <v>1</v>
      </c>
      <c r="AG359" t="str">
        <f t="shared" si="183"/>
        <v>http://www.uc.edu/bookstore</v>
      </c>
      <c r="AH359" t="b">
        <f t="shared" si="174"/>
        <v>1</v>
      </c>
      <c r="AJ359" t="str">
        <f t="shared" si="184"/>
        <v>bookstore@uc.edu</v>
      </c>
      <c r="AK359" t="b">
        <f t="shared" si="175"/>
        <v>1</v>
      </c>
      <c r="AM359" s="4" t="str">
        <f t="shared" si="195"/>
        <v>"name":"Information - Bookstore"</v>
      </c>
      <c r="AN359" s="5" t="str">
        <f t="shared" si="185"/>
        <v>,"phone":"513-556-1700"</v>
      </c>
      <c r="AO359" s="5" t="str">
        <f t="shared" si="186"/>
        <v>,"location":{</v>
      </c>
      <c r="AP359" s="5" t="str">
        <f t="shared" si="187"/>
        <v>"ML":"9"</v>
      </c>
      <c r="AQ359" s="5" t="str">
        <f t="shared" si="176"/>
        <v/>
      </c>
      <c r="AR359" s="5" t="str">
        <f t="shared" si="188"/>
        <v>,"building":"TUC"</v>
      </c>
      <c r="AS359" s="5" t="str">
        <f t="shared" si="197"/>
        <v>}</v>
      </c>
      <c r="AT359" s="5" t="str">
        <f t="shared" si="189"/>
        <v>,"fax":"513-556-5555"</v>
      </c>
      <c r="AU359" s="5" t="str">
        <f t="shared" si="190"/>
        <v>,"website":"http://www.uc.edu/bookstore"</v>
      </c>
      <c r="AV359" s="10" t="str">
        <f t="shared" si="191"/>
        <v>,"email":"bookstore@uc.edu"</v>
      </c>
      <c r="AW359" s="6" t="str">
        <f t="shared" si="192"/>
        <v>{"name":"Information - Bookstore","phone":"513-556-1700","location":{"ML":"9","building":"TUC"},"fax":"513-556-5555","website":"http://www.uc.edu/bookstore","email":"bookstore@uc.edu"}</v>
      </c>
      <c r="AX359" t="str">
        <f t="shared" si="193"/>
        <v>db.directory.insert({"name":"Information - Bookstore","phone":"513-556-1700","location":{"ML":"9","building":"TUC"},"fax":"513-556-5555","website":"http://www.uc.edu/bookstore","email":"bookstore@uc.edu"})</v>
      </c>
      <c r="AY359">
        <f t="shared" si="196"/>
        <v>356</v>
      </c>
      <c r="AZ359" t="str">
        <f t="shared" si="194"/>
        <v>356 -  Information - Bookstore</v>
      </c>
      <c r="BA359" t="str">
        <f t="shared" si="177"/>
        <v>{"name":"Information - Bookstore","phone":"513-556-1700","location":{"ML":"9","building":"TUC"},"fax":"513-556-5555","website":"http://www.uc.edu/bookstore","email":"bookstore@uc.edu"},</v>
      </c>
    </row>
    <row r="360" spans="1:53" x14ac:dyDescent="0.25">
      <c r="A360" t="s">
        <v>1570</v>
      </c>
      <c r="B360" t="s">
        <v>1571</v>
      </c>
      <c r="C360" t="s">
        <v>1572</v>
      </c>
      <c r="D360">
        <v>220</v>
      </c>
      <c r="E360" t="s">
        <v>1280</v>
      </c>
      <c r="F360" t="s">
        <v>132</v>
      </c>
      <c r="G360" t="s">
        <v>1405</v>
      </c>
      <c r="H360" t="s">
        <v>134</v>
      </c>
      <c r="I360" t="s">
        <v>1185</v>
      </c>
      <c r="K360" t="s">
        <v>5264</v>
      </c>
      <c r="M360">
        <f t="shared" si="198"/>
        <v>0</v>
      </c>
      <c r="N360" t="str">
        <f t="shared" si="169"/>
        <v>Burger King</v>
      </c>
      <c r="P360" t="s">
        <v>5264</v>
      </c>
      <c r="Q360" t="str">
        <f t="shared" si="170"/>
        <v>513-556-2522</v>
      </c>
      <c r="S360" s="3">
        <f t="shared" si="168"/>
        <v>220</v>
      </c>
      <c r="T360" t="b">
        <f t="shared" si="178"/>
        <v>1</v>
      </c>
      <c r="V360" s="3" t="str">
        <f t="shared" si="179"/>
        <v>Level2</v>
      </c>
      <c r="W360" t="b">
        <f t="shared" si="171"/>
        <v>1</v>
      </c>
      <c r="Y360" t="str">
        <f t="shared" si="180"/>
        <v>TUC</v>
      </c>
      <c r="Z360" t="b">
        <f t="shared" si="172"/>
        <v>1</v>
      </c>
      <c r="AB360" t="b">
        <f t="shared" si="181"/>
        <v>1</v>
      </c>
      <c r="AD360" t="str">
        <f t="shared" si="182"/>
        <v>513-556-2572</v>
      </c>
      <c r="AE360" t="b">
        <f t="shared" si="173"/>
        <v>1</v>
      </c>
      <c r="AG360" t="str">
        <f t="shared" si="183"/>
        <v>http://www.uc.edu/food/</v>
      </c>
      <c r="AH360" t="b">
        <f t="shared" si="174"/>
        <v>1</v>
      </c>
      <c r="AJ360" t="str">
        <f t="shared" si="184"/>
        <v>ucfood@uc.edu</v>
      </c>
      <c r="AK360" t="b">
        <f t="shared" si="175"/>
        <v>1</v>
      </c>
      <c r="AM360" s="4" t="str">
        <f t="shared" si="195"/>
        <v>"name":"Burger King"</v>
      </c>
      <c r="AN360" s="5" t="str">
        <f t="shared" si="185"/>
        <v>,"phone":"513-556-2522"</v>
      </c>
      <c r="AO360" s="5" t="str">
        <f t="shared" si="186"/>
        <v>,"location":{</v>
      </c>
      <c r="AP360" s="5" t="str">
        <f t="shared" si="187"/>
        <v>"ML":"220"</v>
      </c>
      <c r="AQ360" s="5" t="str">
        <f t="shared" si="176"/>
        <v>,"RM":"Level2"</v>
      </c>
      <c r="AR360" s="5" t="str">
        <f t="shared" si="188"/>
        <v>,"building":"TUC"</v>
      </c>
      <c r="AS360" s="5" t="str">
        <f t="shared" si="197"/>
        <v>}</v>
      </c>
      <c r="AT360" s="5" t="str">
        <f t="shared" si="189"/>
        <v>,"fax":"513-556-2572"</v>
      </c>
      <c r="AU360" s="5" t="str">
        <f t="shared" si="190"/>
        <v>,"website":"http://www.uc.edu/food/"</v>
      </c>
      <c r="AV360" s="10" t="str">
        <f t="shared" si="191"/>
        <v>,"email":"ucfood@uc.edu"</v>
      </c>
      <c r="AW360" s="6" t="str">
        <f t="shared" si="192"/>
        <v>{"name":"Burger King","phone":"513-556-2522","location":{"ML":"220","RM":"Level2","building":"TUC"},"fax":"513-556-2572","website":"http://www.uc.edu/food/","email":"ucfood@uc.edu"}</v>
      </c>
      <c r="AX360" t="str">
        <f t="shared" si="193"/>
        <v>db.directory.insert({"name":"Burger King","phone":"513-556-2522","location":{"ML":"220","RM":"Level2","building":"TUC"},"fax":"513-556-2572","website":"http://www.uc.edu/food/","email":"ucfood@uc.edu"})</v>
      </c>
      <c r="AY360">
        <f t="shared" si="196"/>
        <v>357</v>
      </c>
      <c r="AZ360" t="str">
        <f t="shared" si="194"/>
        <v>357 - Burger King</v>
      </c>
      <c r="BA360" t="str">
        <f t="shared" si="177"/>
        <v>{"name":"Burger King","phone":"513-556-2522","location":{"ML":"220","RM":"Level2","building":"TUC"},"fax":"513-556-2572","website":"http://www.uc.edu/food/","email":"ucfood@uc.edu"},</v>
      </c>
    </row>
    <row r="361" spans="1:53" x14ac:dyDescent="0.25">
      <c r="A361" t="s">
        <v>1573</v>
      </c>
      <c r="B361" t="s">
        <v>1574</v>
      </c>
      <c r="C361" t="s">
        <v>1575</v>
      </c>
      <c r="D361">
        <v>220</v>
      </c>
      <c r="E361">
        <v>100</v>
      </c>
      <c r="F361" t="s">
        <v>132</v>
      </c>
      <c r="G361" t="s">
        <v>1405</v>
      </c>
      <c r="H361" t="s">
        <v>1576</v>
      </c>
      <c r="I361" t="s">
        <v>1185</v>
      </c>
      <c r="K361" t="s">
        <v>5264</v>
      </c>
      <c r="M361">
        <f t="shared" si="198"/>
        <v>0</v>
      </c>
      <c r="N361" t="str">
        <f t="shared" si="169"/>
        <v>Catskeller (TUC)</v>
      </c>
      <c r="P361" t="s">
        <v>5264</v>
      </c>
      <c r="Q361" t="str">
        <f t="shared" si="170"/>
        <v>513-556-9358</v>
      </c>
      <c r="S361" s="3">
        <f t="shared" si="168"/>
        <v>220</v>
      </c>
      <c r="T361" t="b">
        <f t="shared" si="178"/>
        <v>1</v>
      </c>
      <c r="V361" s="3">
        <f t="shared" si="179"/>
        <v>100</v>
      </c>
      <c r="W361" t="b">
        <f t="shared" si="171"/>
        <v>1</v>
      </c>
      <c r="Y361" t="str">
        <f t="shared" si="180"/>
        <v>TUC</v>
      </c>
      <c r="Z361" t="b">
        <f t="shared" si="172"/>
        <v>1</v>
      </c>
      <c r="AB361" t="b">
        <f t="shared" si="181"/>
        <v>1</v>
      </c>
      <c r="AD361" t="str">
        <f t="shared" si="182"/>
        <v>513-556-2572</v>
      </c>
      <c r="AE361" t="b">
        <f t="shared" si="173"/>
        <v>1</v>
      </c>
      <c r="AG361" t="str">
        <f t="shared" si="183"/>
        <v>http://www.uc.edu/catskeller</v>
      </c>
      <c r="AH361" t="b">
        <f t="shared" si="174"/>
        <v>1</v>
      </c>
      <c r="AJ361" t="str">
        <f t="shared" si="184"/>
        <v>ucfood@uc.edu</v>
      </c>
      <c r="AK361" t="b">
        <f t="shared" si="175"/>
        <v>1</v>
      </c>
      <c r="AM361" s="4" t="str">
        <f t="shared" si="195"/>
        <v>"name":"Catskeller (TUC)"</v>
      </c>
      <c r="AN361" s="5" t="str">
        <f t="shared" si="185"/>
        <v>,"phone":"513-556-9358"</v>
      </c>
      <c r="AO361" s="5" t="str">
        <f t="shared" si="186"/>
        <v>,"location":{</v>
      </c>
      <c r="AP361" s="5" t="str">
        <f t="shared" si="187"/>
        <v>"ML":"220"</v>
      </c>
      <c r="AQ361" s="5" t="str">
        <f t="shared" si="176"/>
        <v>,"RM":"100"</v>
      </c>
      <c r="AR361" s="5" t="str">
        <f t="shared" si="188"/>
        <v>,"building":"TUC"</v>
      </c>
      <c r="AS361" s="5" t="str">
        <f t="shared" si="197"/>
        <v>}</v>
      </c>
      <c r="AT361" s="5" t="str">
        <f t="shared" si="189"/>
        <v>,"fax":"513-556-2572"</v>
      </c>
      <c r="AU361" s="5" t="str">
        <f t="shared" si="190"/>
        <v>,"website":"http://www.uc.edu/catskeller"</v>
      </c>
      <c r="AV361" s="10" t="str">
        <f t="shared" si="191"/>
        <v>,"email":"ucfood@uc.edu"</v>
      </c>
      <c r="AW361" s="6" t="str">
        <f t="shared" si="192"/>
        <v>{"name":"Catskeller (TUC)","phone":"513-556-9358","location":{"ML":"220","RM":"100","building":"TUC"},"fax":"513-556-2572","website":"http://www.uc.edu/catskeller","email":"ucfood@uc.edu"}</v>
      </c>
      <c r="AX361" t="str">
        <f t="shared" si="193"/>
        <v>db.directory.insert({"name":"Catskeller (TUC)","phone":"513-556-9358","location":{"ML":"220","RM":"100","building":"TUC"},"fax":"513-556-2572","website":"http://www.uc.edu/catskeller","email":"ucfood@uc.edu"})</v>
      </c>
      <c r="AY361">
        <f t="shared" si="196"/>
        <v>358</v>
      </c>
      <c r="AZ361" t="str">
        <f t="shared" si="194"/>
        <v>358 - Catskeller (TUC)</v>
      </c>
      <c r="BA361" t="str">
        <f t="shared" si="177"/>
        <v>{"name":"Catskeller (TUC)","phone":"513-556-9358","location":{"ML":"220","RM":"100","building":"TUC"},"fax":"513-556-2572","website":"http://www.uc.edu/catskeller","email":"ucfood@uc.edu"},</v>
      </c>
    </row>
    <row r="362" spans="1:53" x14ac:dyDescent="0.25">
      <c r="A362" t="s">
        <v>1577</v>
      </c>
      <c r="B362" t="s">
        <v>1578</v>
      </c>
      <c r="C362" t="s">
        <v>1579</v>
      </c>
      <c r="D362">
        <v>110</v>
      </c>
      <c r="F362" t="s">
        <v>132</v>
      </c>
      <c r="G362" t="s">
        <v>1580</v>
      </c>
      <c r="H362" t="s">
        <v>1581</v>
      </c>
      <c r="I362" t="s">
        <v>1582</v>
      </c>
      <c r="K362" t="s">
        <v>5264</v>
      </c>
      <c r="M362">
        <f t="shared" si="198"/>
        <v>0</v>
      </c>
      <c r="N362" t="str">
        <f t="shared" si="169"/>
        <v xml:space="preserve"> Classic Fare (TUC) - Catering</v>
      </c>
      <c r="P362" t="s">
        <v>5264</v>
      </c>
      <c r="Q362" t="str">
        <f t="shared" si="170"/>
        <v>513-556-3135</v>
      </c>
      <c r="S362" s="3">
        <f t="shared" si="168"/>
        <v>110</v>
      </c>
      <c r="T362" t="b">
        <f t="shared" si="178"/>
        <v>1</v>
      </c>
      <c r="V362" s="3">
        <f t="shared" si="179"/>
        <v>0</v>
      </c>
      <c r="W362" t="b">
        <f t="shared" si="171"/>
        <v>0</v>
      </c>
      <c r="Y362" t="str">
        <f t="shared" si="180"/>
        <v>TUC</v>
      </c>
      <c r="Z362" t="b">
        <f t="shared" si="172"/>
        <v>1</v>
      </c>
      <c r="AB362" t="b">
        <f t="shared" si="181"/>
        <v>1</v>
      </c>
      <c r="AD362" t="str">
        <f t="shared" si="182"/>
        <v>513-556-5255</v>
      </c>
      <c r="AE362" t="b">
        <f t="shared" si="173"/>
        <v>1</v>
      </c>
      <c r="AG362" t="str">
        <f t="shared" si="183"/>
        <v>http://www.uc.edu/food/catering.html</v>
      </c>
      <c r="AH362" t="b">
        <f t="shared" si="174"/>
        <v>1</v>
      </c>
      <c r="AJ362" t="str">
        <f t="shared" si="184"/>
        <v>classicfareuc@aramark.com</v>
      </c>
      <c r="AK362" t="b">
        <f t="shared" si="175"/>
        <v>1</v>
      </c>
      <c r="AM362" s="4" t="str">
        <f t="shared" si="195"/>
        <v>"name":"Classic Fare (TUC) - Catering"</v>
      </c>
      <c r="AN362" s="5" t="str">
        <f t="shared" si="185"/>
        <v>,"phone":"513-556-3135"</v>
      </c>
      <c r="AO362" s="5" t="str">
        <f t="shared" si="186"/>
        <v>,"location":{</v>
      </c>
      <c r="AP362" s="5" t="str">
        <f t="shared" si="187"/>
        <v>"ML":"110"</v>
      </c>
      <c r="AQ362" s="5" t="str">
        <f t="shared" si="176"/>
        <v/>
      </c>
      <c r="AR362" s="5" t="str">
        <f t="shared" si="188"/>
        <v>,"building":"TUC"</v>
      </c>
      <c r="AS362" s="5" t="str">
        <f t="shared" si="197"/>
        <v>}</v>
      </c>
      <c r="AT362" s="5" t="str">
        <f t="shared" si="189"/>
        <v>,"fax":"513-556-5255"</v>
      </c>
      <c r="AU362" s="5" t="str">
        <f t="shared" si="190"/>
        <v>,"website":"http://www.uc.edu/food/catering.html"</v>
      </c>
      <c r="AV362" s="10" t="str">
        <f t="shared" si="191"/>
        <v>,"email":"classicfareuc@aramark.com"</v>
      </c>
      <c r="AW362" s="6" t="str">
        <f t="shared" si="192"/>
        <v>{"name":"Classic Fare (TUC) - Catering","phone":"513-556-3135","location":{"ML":"110","building":"TUC"},"fax":"513-556-5255","website":"http://www.uc.edu/food/catering.html","email":"classicfareuc@aramark.com"}</v>
      </c>
      <c r="AX362" t="str">
        <f t="shared" si="193"/>
        <v>db.directory.insert({"name":"Classic Fare (TUC) - Catering","phone":"513-556-3135","location":{"ML":"110","building":"TUC"},"fax":"513-556-5255","website":"http://www.uc.edu/food/catering.html","email":"classicfareuc@aramark.com"})</v>
      </c>
      <c r="AY362">
        <f t="shared" si="196"/>
        <v>359</v>
      </c>
      <c r="AZ362" t="str">
        <f t="shared" si="194"/>
        <v>359 -  Classic Fare (TUC) - Catering</v>
      </c>
      <c r="BA362" t="str">
        <f t="shared" si="177"/>
        <v>{"name":"Classic Fare (TUC) - Catering","phone":"513-556-3135","location":{"ML":"110","building":"TUC"},"fax":"513-556-5255","website":"http://www.uc.edu/food/catering.html","email":"classicfareuc@aramark.com"},</v>
      </c>
    </row>
    <row r="363" spans="1:53" x14ac:dyDescent="0.25">
      <c r="A363" t="s">
        <v>1583</v>
      </c>
      <c r="B363" t="s">
        <v>1584</v>
      </c>
      <c r="C363" t="s">
        <v>1585</v>
      </c>
      <c r="D363">
        <v>9</v>
      </c>
      <c r="E363">
        <v>340</v>
      </c>
      <c r="F363" t="s">
        <v>132</v>
      </c>
      <c r="H363" t="s">
        <v>134</v>
      </c>
      <c r="I363" t="s">
        <v>1185</v>
      </c>
      <c r="K363" t="s">
        <v>5264</v>
      </c>
      <c r="M363">
        <f t="shared" si="198"/>
        <v>0</v>
      </c>
      <c r="N363" t="str">
        <f t="shared" si="169"/>
        <v xml:space="preserve"> ExpressMart - MainStreet</v>
      </c>
      <c r="P363" t="s">
        <v>5264</v>
      </c>
      <c r="Q363" t="str">
        <f t="shared" si="170"/>
        <v>513-556-2103</v>
      </c>
      <c r="S363" s="3">
        <f t="shared" si="168"/>
        <v>9</v>
      </c>
      <c r="T363" t="b">
        <f t="shared" si="178"/>
        <v>1</v>
      </c>
      <c r="V363" s="3">
        <f t="shared" si="179"/>
        <v>340</v>
      </c>
      <c r="W363" t="b">
        <f t="shared" si="171"/>
        <v>1</v>
      </c>
      <c r="Y363" t="str">
        <f t="shared" si="180"/>
        <v>TUC</v>
      </c>
      <c r="Z363" t="b">
        <f t="shared" si="172"/>
        <v>1</v>
      </c>
      <c r="AB363" t="b">
        <f t="shared" si="181"/>
        <v>1</v>
      </c>
      <c r="AD363">
        <f t="shared" si="182"/>
        <v>0</v>
      </c>
      <c r="AE363" t="b">
        <f t="shared" si="173"/>
        <v>0</v>
      </c>
      <c r="AG363" t="str">
        <f t="shared" si="183"/>
        <v>http://www.uc.edu/food/</v>
      </c>
      <c r="AH363" t="b">
        <f t="shared" si="174"/>
        <v>1</v>
      </c>
      <c r="AJ363" t="str">
        <f t="shared" si="184"/>
        <v>ucfood@uc.edu</v>
      </c>
      <c r="AK363" t="b">
        <f t="shared" si="175"/>
        <v>1</v>
      </c>
      <c r="AM363" s="4" t="str">
        <f t="shared" si="195"/>
        <v>"name":"ExpressMart - MainStreet"</v>
      </c>
      <c r="AN363" s="5" t="str">
        <f t="shared" si="185"/>
        <v>,"phone":"513-556-2103"</v>
      </c>
      <c r="AO363" s="5" t="str">
        <f t="shared" si="186"/>
        <v>,"location":{</v>
      </c>
      <c r="AP363" s="5" t="str">
        <f t="shared" si="187"/>
        <v>"ML":"9"</v>
      </c>
      <c r="AQ363" s="5" t="str">
        <f t="shared" si="176"/>
        <v>,"RM":"340"</v>
      </c>
      <c r="AR363" s="5" t="str">
        <f t="shared" si="188"/>
        <v>,"building":"TUC"</v>
      </c>
      <c r="AS363" s="5" t="str">
        <f t="shared" si="197"/>
        <v>}</v>
      </c>
      <c r="AT363" s="5" t="str">
        <f t="shared" si="189"/>
        <v/>
      </c>
      <c r="AU363" s="5" t="str">
        <f t="shared" si="190"/>
        <v>,"website":"http://www.uc.edu/food/"</v>
      </c>
      <c r="AV363" s="10" t="str">
        <f t="shared" si="191"/>
        <v>,"email":"ucfood@uc.edu"</v>
      </c>
      <c r="AW363" s="6" t="str">
        <f t="shared" si="192"/>
        <v>{"name":"ExpressMart - MainStreet","phone":"513-556-2103","location":{"ML":"9","RM":"340","building":"TUC"},"website":"http://www.uc.edu/food/","email":"ucfood@uc.edu"}</v>
      </c>
      <c r="AX363" t="str">
        <f t="shared" si="193"/>
        <v>db.directory.insert({"name":"ExpressMart - MainStreet","phone":"513-556-2103","location":{"ML":"9","RM":"340","building":"TUC"},"website":"http://www.uc.edu/food/","email":"ucfood@uc.edu"})</v>
      </c>
      <c r="AY363">
        <f t="shared" si="196"/>
        <v>360</v>
      </c>
      <c r="AZ363" t="str">
        <f t="shared" si="194"/>
        <v>360 -  ExpressMart - MainStreet</v>
      </c>
      <c r="BA363" t="str">
        <f t="shared" si="177"/>
        <v>{"name":"ExpressMart - MainStreet","phone":"513-556-2103","location":{"ML":"9","RM":"340","building":"TUC"},"website":"http://www.uc.edu/food/","email":"ucfood@uc.edu"},</v>
      </c>
    </row>
    <row r="364" spans="1:53" x14ac:dyDescent="0.25">
      <c r="A364" t="s">
        <v>1586</v>
      </c>
      <c r="B364" t="s">
        <v>1587</v>
      </c>
      <c r="C364" t="s">
        <v>1572</v>
      </c>
      <c r="D364">
        <v>220</v>
      </c>
      <c r="F364" t="s">
        <v>132</v>
      </c>
      <c r="G364" t="s">
        <v>133</v>
      </c>
      <c r="H364" t="s">
        <v>134</v>
      </c>
      <c r="I364" t="s">
        <v>1185</v>
      </c>
      <c r="K364" t="s">
        <v>5264</v>
      </c>
      <c r="M364">
        <f t="shared" si="198"/>
        <v>0</v>
      </c>
      <c r="N364" t="str">
        <f t="shared" si="169"/>
        <v xml:space="preserve"> TUC - Food Court</v>
      </c>
      <c r="P364" t="s">
        <v>5264</v>
      </c>
      <c r="Q364" t="str">
        <f t="shared" si="170"/>
        <v>513-556-2522</v>
      </c>
      <c r="S364" s="3">
        <f t="shared" si="168"/>
        <v>220</v>
      </c>
      <c r="T364" t="b">
        <f t="shared" si="178"/>
        <v>1</v>
      </c>
      <c r="V364" s="3">
        <f t="shared" si="179"/>
        <v>0</v>
      </c>
      <c r="W364" t="b">
        <f t="shared" si="171"/>
        <v>0</v>
      </c>
      <c r="Y364" t="str">
        <f t="shared" si="180"/>
        <v>TUC</v>
      </c>
      <c r="Z364" t="b">
        <f t="shared" si="172"/>
        <v>1</v>
      </c>
      <c r="AB364" t="b">
        <f t="shared" si="181"/>
        <v>1</v>
      </c>
      <c r="AD364" t="str">
        <f t="shared" si="182"/>
        <v>513-556-0310</v>
      </c>
      <c r="AE364" t="b">
        <f t="shared" si="173"/>
        <v>1</v>
      </c>
      <c r="AG364" t="str">
        <f t="shared" si="183"/>
        <v>http://www.uc.edu/food/</v>
      </c>
      <c r="AH364" t="b">
        <f t="shared" si="174"/>
        <v>1</v>
      </c>
      <c r="AJ364" t="str">
        <f t="shared" si="184"/>
        <v>ucfood@uc.edu</v>
      </c>
      <c r="AK364" t="b">
        <f t="shared" si="175"/>
        <v>1</v>
      </c>
      <c r="AM364" s="4" t="str">
        <f t="shared" si="195"/>
        <v>"name":"TUC - Food Court"</v>
      </c>
      <c r="AN364" s="5" t="str">
        <f t="shared" si="185"/>
        <v>,"phone":"513-556-2522"</v>
      </c>
      <c r="AO364" s="5" t="str">
        <f t="shared" si="186"/>
        <v>,"location":{</v>
      </c>
      <c r="AP364" s="5" t="str">
        <f t="shared" si="187"/>
        <v>"ML":"220"</v>
      </c>
      <c r="AQ364" s="5" t="str">
        <f t="shared" si="176"/>
        <v/>
      </c>
      <c r="AR364" s="5" t="str">
        <f t="shared" si="188"/>
        <v>,"building":"TUC"</v>
      </c>
      <c r="AS364" s="5" t="str">
        <f t="shared" si="197"/>
        <v>}</v>
      </c>
      <c r="AT364" s="5" t="str">
        <f t="shared" si="189"/>
        <v>,"fax":"513-556-0310"</v>
      </c>
      <c r="AU364" s="5" t="str">
        <f t="shared" si="190"/>
        <v>,"website":"http://www.uc.edu/food/"</v>
      </c>
      <c r="AV364" s="10" t="str">
        <f t="shared" si="191"/>
        <v>,"email":"ucfood@uc.edu"</v>
      </c>
      <c r="AW364" s="6" t="str">
        <f t="shared" si="192"/>
        <v>{"name":"TUC - Food Court","phone":"513-556-2522","location":{"ML":"220","building":"TUC"},"fax":"513-556-0310","website":"http://www.uc.edu/food/","email":"ucfood@uc.edu"}</v>
      </c>
      <c r="AX364" t="str">
        <f t="shared" si="193"/>
        <v>db.directory.insert({"name":"TUC - Food Court","phone":"513-556-2522","location":{"ML":"220","building":"TUC"},"fax":"513-556-0310","website":"http://www.uc.edu/food/","email":"ucfood@uc.edu"})</v>
      </c>
      <c r="AY364">
        <f t="shared" si="196"/>
        <v>361</v>
      </c>
      <c r="AZ364" t="str">
        <f t="shared" si="194"/>
        <v>361 -  TUC - Food Court</v>
      </c>
      <c r="BA364" t="str">
        <f t="shared" si="177"/>
        <v>{"name":"TUC - Food Court","phone":"513-556-2522","location":{"ML":"220","building":"TUC"},"fax":"513-556-0310","website":"http://www.uc.edu/food/","email":"ucfood@uc.edu"},</v>
      </c>
    </row>
    <row r="365" spans="1:53" x14ac:dyDescent="0.25">
      <c r="A365" t="s">
        <v>1588</v>
      </c>
      <c r="B365" t="s">
        <v>1589</v>
      </c>
      <c r="C365" t="s">
        <v>1590</v>
      </c>
      <c r="D365">
        <v>220</v>
      </c>
      <c r="E365" t="s">
        <v>1280</v>
      </c>
      <c r="F365" t="s">
        <v>132</v>
      </c>
      <c r="G365" t="s">
        <v>133</v>
      </c>
      <c r="H365" t="s">
        <v>134</v>
      </c>
      <c r="I365" t="s">
        <v>1185</v>
      </c>
      <c r="K365" t="s">
        <v>5264</v>
      </c>
      <c r="M365">
        <f t="shared" si="198"/>
        <v>0</v>
      </c>
      <c r="N365" t="str">
        <f t="shared" si="169"/>
        <v>Greens to Go</v>
      </c>
      <c r="P365" t="s">
        <v>5264</v>
      </c>
      <c r="Q365" t="str">
        <f t="shared" si="170"/>
        <v>513-556-0436</v>
      </c>
      <c r="S365" s="3">
        <f t="shared" si="168"/>
        <v>220</v>
      </c>
      <c r="T365" t="b">
        <f t="shared" si="178"/>
        <v>1</v>
      </c>
      <c r="V365" s="3" t="str">
        <f t="shared" si="179"/>
        <v>Level2</v>
      </c>
      <c r="W365" t="b">
        <f t="shared" si="171"/>
        <v>1</v>
      </c>
      <c r="Y365" t="str">
        <f t="shared" si="180"/>
        <v>TUC</v>
      </c>
      <c r="Z365" t="b">
        <f t="shared" si="172"/>
        <v>1</v>
      </c>
      <c r="AB365" t="b">
        <f t="shared" si="181"/>
        <v>1</v>
      </c>
      <c r="AD365" t="str">
        <f t="shared" si="182"/>
        <v>513-556-0310</v>
      </c>
      <c r="AE365" t="b">
        <f t="shared" si="173"/>
        <v>1</v>
      </c>
      <c r="AG365" t="str">
        <f t="shared" si="183"/>
        <v>http://www.uc.edu/food/</v>
      </c>
      <c r="AH365" t="b">
        <f t="shared" si="174"/>
        <v>1</v>
      </c>
      <c r="AJ365" t="str">
        <f t="shared" si="184"/>
        <v>ucfood@uc.edu</v>
      </c>
      <c r="AK365" t="b">
        <f t="shared" si="175"/>
        <v>1</v>
      </c>
      <c r="AM365" s="4" t="str">
        <f t="shared" si="195"/>
        <v>"name":"Greens to Go"</v>
      </c>
      <c r="AN365" s="5" t="str">
        <f t="shared" si="185"/>
        <v>,"phone":"513-556-0436"</v>
      </c>
      <c r="AO365" s="5" t="str">
        <f t="shared" si="186"/>
        <v>,"location":{</v>
      </c>
      <c r="AP365" s="5" t="str">
        <f t="shared" si="187"/>
        <v>"ML":"220"</v>
      </c>
      <c r="AQ365" s="5" t="str">
        <f t="shared" si="176"/>
        <v>,"RM":"Level2"</v>
      </c>
      <c r="AR365" s="5" t="str">
        <f t="shared" si="188"/>
        <v>,"building":"TUC"</v>
      </c>
      <c r="AS365" s="5" t="str">
        <f t="shared" si="197"/>
        <v>}</v>
      </c>
      <c r="AT365" s="5" t="str">
        <f t="shared" si="189"/>
        <v>,"fax":"513-556-0310"</v>
      </c>
      <c r="AU365" s="5" t="str">
        <f t="shared" si="190"/>
        <v>,"website":"http://www.uc.edu/food/"</v>
      </c>
      <c r="AV365" s="10" t="str">
        <f t="shared" si="191"/>
        <v>,"email":"ucfood@uc.edu"</v>
      </c>
      <c r="AW365" s="6" t="str">
        <f t="shared" si="192"/>
        <v>{"name":"Greens to Go","phone":"513-556-0436","location":{"ML":"220","RM":"Level2","building":"TUC"},"fax":"513-556-0310","website":"http://www.uc.edu/food/","email":"ucfood@uc.edu"}</v>
      </c>
      <c r="AX365" t="str">
        <f t="shared" si="193"/>
        <v>db.directory.insert({"name":"Greens to Go","phone":"513-556-0436","location":{"ML":"220","RM":"Level2","building":"TUC"},"fax":"513-556-0310","website":"http://www.uc.edu/food/","email":"ucfood@uc.edu"})</v>
      </c>
      <c r="AY365">
        <f t="shared" si="196"/>
        <v>362</v>
      </c>
      <c r="AZ365" t="str">
        <f t="shared" si="194"/>
        <v>362 - Greens to Go</v>
      </c>
      <c r="BA365" t="str">
        <f t="shared" si="177"/>
        <v>{"name":"Greens to Go","phone":"513-556-0436","location":{"ML":"220","RM":"Level2","building":"TUC"},"fax":"513-556-0310","website":"http://www.uc.edu/food/","email":"ucfood@uc.edu"},</v>
      </c>
    </row>
    <row r="366" spans="1:53" x14ac:dyDescent="0.25">
      <c r="A366" t="s">
        <v>1591</v>
      </c>
      <c r="B366" t="s">
        <v>1592</v>
      </c>
      <c r="C366" t="s">
        <v>375</v>
      </c>
      <c r="D366">
        <v>220</v>
      </c>
      <c r="E366">
        <v>265</v>
      </c>
      <c r="F366" t="s">
        <v>132</v>
      </c>
      <c r="G366" t="s">
        <v>1405</v>
      </c>
      <c r="H366" t="s">
        <v>1593</v>
      </c>
      <c r="I366" t="s">
        <v>378</v>
      </c>
      <c r="K366" t="s">
        <v>5264</v>
      </c>
      <c r="M366">
        <f t="shared" si="198"/>
        <v>0</v>
      </c>
      <c r="N366" t="str">
        <f t="shared" si="169"/>
        <v>MainStreet</v>
      </c>
      <c r="P366" t="s">
        <v>5264</v>
      </c>
      <c r="Q366" t="str">
        <f t="shared" si="170"/>
        <v>513-556-2831</v>
      </c>
      <c r="S366" s="3">
        <f t="shared" si="168"/>
        <v>220</v>
      </c>
      <c r="T366" t="b">
        <f t="shared" si="178"/>
        <v>1</v>
      </c>
      <c r="V366" s="3">
        <f t="shared" si="179"/>
        <v>265</v>
      </c>
      <c r="W366" t="b">
        <f t="shared" si="171"/>
        <v>1</v>
      </c>
      <c r="Y366" t="str">
        <f t="shared" si="180"/>
        <v>TUC</v>
      </c>
      <c r="Z366" t="b">
        <f t="shared" si="172"/>
        <v>1</v>
      </c>
      <c r="AB366" t="b">
        <f t="shared" si="181"/>
        <v>1</v>
      </c>
      <c r="AD366" t="str">
        <f t="shared" si="182"/>
        <v>513-556-2572</v>
      </c>
      <c r="AE366" t="b">
        <f t="shared" si="173"/>
        <v>1</v>
      </c>
      <c r="AG366" t="str">
        <f t="shared" si="183"/>
        <v>http://www.uc.edu/mainstreet</v>
      </c>
      <c r="AH366" t="b">
        <f t="shared" si="174"/>
        <v>1</v>
      </c>
      <c r="AJ366" t="str">
        <f t="shared" si="184"/>
        <v>mainstreet@uc.edu</v>
      </c>
      <c r="AK366" t="b">
        <f t="shared" si="175"/>
        <v>1</v>
      </c>
      <c r="AM366" s="4" t="str">
        <f t="shared" si="195"/>
        <v>"name":"MainStreet"</v>
      </c>
      <c r="AN366" s="5" t="str">
        <f t="shared" si="185"/>
        <v>,"phone":"513-556-2831"</v>
      </c>
      <c r="AO366" s="5" t="str">
        <f t="shared" si="186"/>
        <v>,"location":{</v>
      </c>
      <c r="AP366" s="5" t="str">
        <f t="shared" si="187"/>
        <v>"ML":"220"</v>
      </c>
      <c r="AQ366" s="5" t="str">
        <f t="shared" si="176"/>
        <v>,"RM":"265"</v>
      </c>
      <c r="AR366" s="5" t="str">
        <f t="shared" si="188"/>
        <v>,"building":"TUC"</v>
      </c>
      <c r="AS366" s="5" t="str">
        <f t="shared" si="197"/>
        <v>}</v>
      </c>
      <c r="AT366" s="5" t="str">
        <f t="shared" si="189"/>
        <v>,"fax":"513-556-2572"</v>
      </c>
      <c r="AU366" s="5" t="str">
        <f t="shared" si="190"/>
        <v>,"website":"http://www.uc.edu/mainstreet"</v>
      </c>
      <c r="AV366" s="10" t="str">
        <f t="shared" si="191"/>
        <v>,"email":"mainstreet@uc.edu"</v>
      </c>
      <c r="AW366" s="6" t="str">
        <f t="shared" si="192"/>
        <v>{"name":"MainStreet","phone":"513-556-2831","location":{"ML":"220","RM":"265","building":"TUC"},"fax":"513-556-2572","website":"http://www.uc.edu/mainstreet","email":"mainstreet@uc.edu"}</v>
      </c>
      <c r="AX366" t="str">
        <f t="shared" si="193"/>
        <v>db.directory.insert({"name":"MainStreet","phone":"513-556-2831","location":{"ML":"220","RM":"265","building":"TUC"},"fax":"513-556-2572","website":"http://www.uc.edu/mainstreet","email":"mainstreet@uc.edu"})</v>
      </c>
      <c r="AY366">
        <f t="shared" si="196"/>
        <v>363</v>
      </c>
      <c r="AZ366" t="str">
        <f t="shared" si="194"/>
        <v>363 - MainStreet</v>
      </c>
      <c r="BA366" t="str">
        <f t="shared" si="177"/>
        <v>{"name":"MainStreet","phone":"513-556-2831","location":{"ML":"220","RM":"265","building":"TUC"},"fax":"513-556-2572","website":"http://www.uc.edu/mainstreet","email":"mainstreet@uc.edu"},</v>
      </c>
    </row>
    <row r="367" spans="1:53" x14ac:dyDescent="0.25">
      <c r="A367" t="s">
        <v>1594</v>
      </c>
      <c r="B367" t="s">
        <v>1595</v>
      </c>
      <c r="C367" t="s">
        <v>1596</v>
      </c>
      <c r="E367" t="s">
        <v>1280</v>
      </c>
      <c r="F367" t="s">
        <v>132</v>
      </c>
      <c r="H367" t="s">
        <v>134</v>
      </c>
      <c r="I367" t="s">
        <v>1185</v>
      </c>
      <c r="K367" t="s">
        <v>5264</v>
      </c>
      <c r="M367">
        <f t="shared" si="198"/>
        <v>0</v>
      </c>
      <c r="N367" t="str">
        <f t="shared" si="169"/>
        <v>Papa John's Pizza</v>
      </c>
      <c r="P367" t="s">
        <v>5264</v>
      </c>
      <c r="Q367" t="str">
        <f t="shared" si="170"/>
        <v>513-556-0473</v>
      </c>
      <c r="S367" s="3">
        <f t="shared" si="168"/>
        <v>0</v>
      </c>
      <c r="T367" t="b">
        <f t="shared" si="178"/>
        <v>0</v>
      </c>
      <c r="V367" s="3" t="str">
        <f t="shared" si="179"/>
        <v>Level2</v>
      </c>
      <c r="W367" t="b">
        <f t="shared" si="171"/>
        <v>1</v>
      </c>
      <c r="Y367" t="str">
        <f t="shared" si="180"/>
        <v>TUC</v>
      </c>
      <c r="Z367" t="b">
        <f t="shared" si="172"/>
        <v>1</v>
      </c>
      <c r="AB367" t="b">
        <f t="shared" si="181"/>
        <v>1</v>
      </c>
      <c r="AD367">
        <f t="shared" si="182"/>
        <v>0</v>
      </c>
      <c r="AE367" t="b">
        <f t="shared" si="173"/>
        <v>0</v>
      </c>
      <c r="AG367" t="str">
        <f t="shared" si="183"/>
        <v>http://www.uc.edu/food/</v>
      </c>
      <c r="AH367" t="b">
        <f t="shared" si="174"/>
        <v>1</v>
      </c>
      <c r="AJ367" t="str">
        <f t="shared" si="184"/>
        <v>ucfood@uc.edu</v>
      </c>
      <c r="AK367" t="b">
        <f t="shared" si="175"/>
        <v>1</v>
      </c>
      <c r="AM367" s="4" t="str">
        <f t="shared" si="195"/>
        <v>"name":"Papa John's Pizza"</v>
      </c>
      <c r="AN367" s="5" t="str">
        <f t="shared" si="185"/>
        <v>,"phone":"513-556-0473"</v>
      </c>
      <c r="AO367" s="5" t="str">
        <f t="shared" si="186"/>
        <v>,"location":{</v>
      </c>
      <c r="AP367" s="5" t="str">
        <f t="shared" si="187"/>
        <v/>
      </c>
      <c r="AQ367" s="5" t="str">
        <f t="shared" si="176"/>
        <v/>
      </c>
      <c r="AR367" s="5" t="str">
        <f t="shared" si="188"/>
        <v>,"building":"TUC"</v>
      </c>
      <c r="AS367" s="5" t="str">
        <f t="shared" si="197"/>
        <v>}</v>
      </c>
      <c r="AT367" s="5" t="str">
        <f t="shared" si="189"/>
        <v/>
      </c>
      <c r="AU367" s="5" t="str">
        <f t="shared" si="190"/>
        <v>,"website":"http://www.uc.edu/food/"</v>
      </c>
      <c r="AV367" s="10" t="str">
        <f t="shared" si="191"/>
        <v>,"email":"ucfood@uc.edu"</v>
      </c>
      <c r="AW367" s="6" t="str">
        <f t="shared" si="192"/>
        <v>{"name":"Papa John's Pizza","phone":"513-556-0473","location":{,"building":"TUC"},"website":"http://www.uc.edu/food/","email":"ucfood@uc.edu"}</v>
      </c>
      <c r="AX367" t="str">
        <f t="shared" si="193"/>
        <v>db.directory.insert({"name":"Papa John's Pizza","phone":"513-556-0473","location":{,"building":"TUC"},"website":"http://www.uc.edu/food/","email":"ucfood@uc.edu"})</v>
      </c>
      <c r="AY367">
        <f t="shared" si="196"/>
        <v>364</v>
      </c>
      <c r="AZ367" t="str">
        <f t="shared" si="194"/>
        <v>364 - Papa John's Pizza</v>
      </c>
      <c r="BA367" t="str">
        <f t="shared" si="177"/>
        <v>{"name":"Papa John's Pizza","phone":"513-556-0473","location":{,"building":"TUC"},"website":"http://www.uc.edu/food/","email":"ucfood@uc.edu"},</v>
      </c>
    </row>
    <row r="368" spans="1:53" x14ac:dyDescent="0.25">
      <c r="A368" t="s">
        <v>1597</v>
      </c>
      <c r="B368" t="s">
        <v>1598</v>
      </c>
      <c r="C368" t="s">
        <v>1599</v>
      </c>
      <c r="D368">
        <v>220</v>
      </c>
      <c r="E368" t="s">
        <v>131</v>
      </c>
      <c r="F368" t="s">
        <v>132</v>
      </c>
      <c r="H368" t="s">
        <v>1600</v>
      </c>
      <c r="K368" t="s">
        <v>5264</v>
      </c>
      <c r="M368">
        <f t="shared" si="198"/>
        <v>0</v>
      </c>
      <c r="N368" t="str">
        <f t="shared" si="169"/>
        <v>PNC Bank (TUC)</v>
      </c>
      <c r="P368" t="s">
        <v>5264</v>
      </c>
      <c r="Q368" t="str">
        <f t="shared" si="170"/>
        <v>513-569-4190</v>
      </c>
      <c r="S368" s="3">
        <f t="shared" si="168"/>
        <v>220</v>
      </c>
      <c r="T368" t="b">
        <f t="shared" si="178"/>
        <v>1</v>
      </c>
      <c r="V368" s="3" t="str">
        <f t="shared" si="179"/>
        <v>Level3</v>
      </c>
      <c r="W368" t="b">
        <f t="shared" si="171"/>
        <v>1</v>
      </c>
      <c r="Y368" t="str">
        <f t="shared" si="180"/>
        <v>TUC</v>
      </c>
      <c r="Z368" t="b">
        <f t="shared" si="172"/>
        <v>1</v>
      </c>
      <c r="AB368" t="b">
        <f t="shared" si="181"/>
        <v>1</v>
      </c>
      <c r="AD368">
        <f t="shared" si="182"/>
        <v>0</v>
      </c>
      <c r="AE368" t="b">
        <f t="shared" si="173"/>
        <v>0</v>
      </c>
      <c r="AG368" t="str">
        <f t="shared" si="183"/>
        <v>http://www.uc.edu/mainstreet/pnc_branch_hours.html</v>
      </c>
      <c r="AH368" t="b">
        <f t="shared" si="174"/>
        <v>1</v>
      </c>
      <c r="AJ368">
        <f t="shared" si="184"/>
        <v>0</v>
      </c>
      <c r="AK368" t="b">
        <f t="shared" si="175"/>
        <v>0</v>
      </c>
      <c r="AM368" s="4" t="str">
        <f t="shared" si="195"/>
        <v>"name":"PNC Bank (TUC)"</v>
      </c>
      <c r="AN368" s="5" t="str">
        <f t="shared" si="185"/>
        <v>,"phone":"513-569-4190"</v>
      </c>
      <c r="AO368" s="5" t="str">
        <f t="shared" si="186"/>
        <v>,"location":{</v>
      </c>
      <c r="AP368" s="5" t="str">
        <f t="shared" si="187"/>
        <v>"ML":"220"</v>
      </c>
      <c r="AQ368" s="5" t="str">
        <f t="shared" si="176"/>
        <v>,"RM":"Level3"</v>
      </c>
      <c r="AR368" s="5" t="str">
        <f t="shared" si="188"/>
        <v>,"building":"TUC"</v>
      </c>
      <c r="AS368" s="5" t="str">
        <f t="shared" si="197"/>
        <v>}</v>
      </c>
      <c r="AT368" s="5" t="str">
        <f t="shared" si="189"/>
        <v/>
      </c>
      <c r="AU368" s="5" t="str">
        <f t="shared" si="190"/>
        <v>,"website":"http://www.uc.edu/mainstreet/pnc_branch_hours.html"</v>
      </c>
      <c r="AV368" s="10" t="str">
        <f t="shared" si="191"/>
        <v/>
      </c>
      <c r="AW368" s="6" t="str">
        <f t="shared" si="192"/>
        <v>{"name":"PNC Bank (TUC)","phone":"513-569-4190","location":{"ML":"220","RM":"Level3","building":"TUC"},"website":"http://www.uc.edu/mainstreet/pnc_branch_hours.html"}</v>
      </c>
      <c r="AX368" t="str">
        <f t="shared" si="193"/>
        <v>db.directory.insert({"name":"PNC Bank (TUC)","phone":"513-569-4190","location":{"ML":"220","RM":"Level3","building":"TUC"},"website":"http://www.uc.edu/mainstreet/pnc_branch_hours.html"})</v>
      </c>
      <c r="AY368">
        <f t="shared" si="196"/>
        <v>365</v>
      </c>
      <c r="AZ368" t="str">
        <f t="shared" si="194"/>
        <v>365 - PNC Bank (TUC)</v>
      </c>
      <c r="BA368" t="str">
        <f t="shared" si="177"/>
        <v>{"name":"PNC Bank (TUC)","phone":"513-569-4190","location":{"ML":"220","RM":"Level3","building":"TUC"},"website":"http://www.uc.edu/mainstreet/pnc_branch_hours.html"},</v>
      </c>
    </row>
    <row r="369" spans="1:53" x14ac:dyDescent="0.25">
      <c r="A369" t="s">
        <v>1601</v>
      </c>
      <c r="B369" t="s">
        <v>1602</v>
      </c>
      <c r="C369" t="s">
        <v>130</v>
      </c>
      <c r="D369">
        <v>110</v>
      </c>
      <c r="E369" t="s">
        <v>131</v>
      </c>
      <c r="F369" t="s">
        <v>132</v>
      </c>
      <c r="G369" t="s">
        <v>133</v>
      </c>
      <c r="H369" t="s">
        <v>134</v>
      </c>
      <c r="I369" t="s">
        <v>1185</v>
      </c>
      <c r="K369" t="s">
        <v>5264</v>
      </c>
      <c r="M369">
        <f t="shared" si="198"/>
        <v>0</v>
      </c>
      <c r="N369" t="str">
        <f t="shared" si="169"/>
        <v>Quick Mick's Cafe</v>
      </c>
      <c r="P369" t="s">
        <v>5264</v>
      </c>
      <c r="Q369" t="str">
        <f t="shared" si="170"/>
        <v>513-556-3653</v>
      </c>
      <c r="S369" s="3">
        <f t="shared" si="168"/>
        <v>110</v>
      </c>
      <c r="T369" t="b">
        <f t="shared" si="178"/>
        <v>1</v>
      </c>
      <c r="V369" s="3" t="str">
        <f t="shared" si="179"/>
        <v>Level3</v>
      </c>
      <c r="W369" t="b">
        <f t="shared" si="171"/>
        <v>1</v>
      </c>
      <c r="Y369" t="str">
        <f t="shared" si="180"/>
        <v>TUC</v>
      </c>
      <c r="Z369" t="b">
        <f t="shared" si="172"/>
        <v>1</v>
      </c>
      <c r="AB369" t="b">
        <f t="shared" si="181"/>
        <v>1</v>
      </c>
      <c r="AD369" t="str">
        <f t="shared" si="182"/>
        <v>513-556-0310</v>
      </c>
      <c r="AE369" t="b">
        <f t="shared" si="173"/>
        <v>1</v>
      </c>
      <c r="AG369" t="str">
        <f t="shared" si="183"/>
        <v>http://www.uc.edu/food/</v>
      </c>
      <c r="AH369" t="b">
        <f t="shared" si="174"/>
        <v>1</v>
      </c>
      <c r="AJ369" t="str">
        <f t="shared" si="184"/>
        <v>ucfood@uc.edu</v>
      </c>
      <c r="AK369" t="b">
        <f t="shared" si="175"/>
        <v>1</v>
      </c>
      <c r="AM369" s="4" t="str">
        <f t="shared" si="195"/>
        <v>"name":"Quick Mick's Cafe"</v>
      </c>
      <c r="AN369" s="5" t="str">
        <f t="shared" si="185"/>
        <v>,"phone":"513-556-3653"</v>
      </c>
      <c r="AO369" s="5" t="str">
        <f t="shared" si="186"/>
        <v>,"location":{</v>
      </c>
      <c r="AP369" s="5" t="str">
        <f t="shared" si="187"/>
        <v>"ML":"110"</v>
      </c>
      <c r="AQ369" s="5" t="str">
        <f t="shared" si="176"/>
        <v>,"RM":"Level3"</v>
      </c>
      <c r="AR369" s="5" t="str">
        <f t="shared" si="188"/>
        <v>,"building":"TUC"</v>
      </c>
      <c r="AS369" s="5" t="str">
        <f t="shared" si="197"/>
        <v>}</v>
      </c>
      <c r="AT369" s="5" t="str">
        <f t="shared" si="189"/>
        <v>,"fax":"513-556-0310"</v>
      </c>
      <c r="AU369" s="5" t="str">
        <f t="shared" si="190"/>
        <v>,"website":"http://www.uc.edu/food/"</v>
      </c>
      <c r="AV369" s="10" t="str">
        <f t="shared" si="191"/>
        <v>,"email":"ucfood@uc.edu"</v>
      </c>
      <c r="AW369" s="6" t="str">
        <f t="shared" si="192"/>
        <v>{"name":"Quick Mick's Cafe","phone":"513-556-3653","location":{"ML":"110","RM":"Level3","building":"TUC"},"fax":"513-556-0310","website":"http://www.uc.edu/food/","email":"ucfood@uc.edu"}</v>
      </c>
      <c r="AX369" t="str">
        <f t="shared" si="193"/>
        <v>db.directory.insert({"name":"Quick Mick's Cafe","phone":"513-556-3653","location":{"ML":"110","RM":"Level3","building":"TUC"},"fax":"513-556-0310","website":"http://www.uc.edu/food/","email":"ucfood@uc.edu"})</v>
      </c>
      <c r="AY369">
        <f t="shared" si="196"/>
        <v>366</v>
      </c>
      <c r="AZ369" t="str">
        <f t="shared" si="194"/>
        <v>366 - Quick Mick's Cafe</v>
      </c>
      <c r="BA369" t="str">
        <f t="shared" si="177"/>
        <v>{"name":"Quick Mick's Cafe","phone":"513-556-3653","location":{"ML":"110","RM":"Level3","building":"TUC"},"fax":"513-556-0310","website":"http://www.uc.edu/food/","email":"ucfood@uc.edu"},</v>
      </c>
    </row>
    <row r="370" spans="1:53" x14ac:dyDescent="0.25">
      <c r="A370" t="s">
        <v>1603</v>
      </c>
      <c r="B370" t="s">
        <v>5281</v>
      </c>
      <c r="C370" t="s">
        <v>5280</v>
      </c>
      <c r="K370" t="s">
        <v>5264</v>
      </c>
      <c r="M370">
        <f t="shared" si="198"/>
        <v>0</v>
      </c>
      <c r="N370" t="str">
        <f t="shared" si="169"/>
        <v>Ohio Prepaid Tuition Program (Future Tuition)</v>
      </c>
      <c r="P370" t="s">
        <v>5264</v>
      </c>
      <c r="Q370" t="str">
        <f t="shared" si="170"/>
        <v>800-233-6734</v>
      </c>
      <c r="S370" s="3">
        <f t="shared" si="168"/>
        <v>0</v>
      </c>
      <c r="T370" t="b">
        <f t="shared" si="178"/>
        <v>0</v>
      </c>
      <c r="V370" s="3">
        <f t="shared" si="179"/>
        <v>0</v>
      </c>
      <c r="W370" t="b">
        <f t="shared" si="171"/>
        <v>0</v>
      </c>
      <c r="Y370">
        <f t="shared" si="180"/>
        <v>0</v>
      </c>
      <c r="Z370" t="b">
        <f t="shared" si="172"/>
        <v>0</v>
      </c>
      <c r="AB370" t="b">
        <f t="shared" si="181"/>
        <v>0</v>
      </c>
      <c r="AD370">
        <f t="shared" si="182"/>
        <v>0</v>
      </c>
      <c r="AE370" t="b">
        <f t="shared" si="173"/>
        <v>0</v>
      </c>
      <c r="AG370">
        <f t="shared" si="183"/>
        <v>0</v>
      </c>
      <c r="AH370" t="b">
        <f t="shared" si="174"/>
        <v>0</v>
      </c>
      <c r="AJ370">
        <f t="shared" si="184"/>
        <v>0</v>
      </c>
      <c r="AK370" t="b">
        <f t="shared" si="175"/>
        <v>0</v>
      </c>
      <c r="AM370" s="4" t="str">
        <f t="shared" si="195"/>
        <v>"name":"Ohio Prepaid Tuition Program (Future Tuition)"</v>
      </c>
      <c r="AN370" s="5" t="str">
        <f t="shared" si="185"/>
        <v>,"phone":"800-233-6734"</v>
      </c>
      <c r="AO370" s="5" t="str">
        <f t="shared" si="186"/>
        <v/>
      </c>
      <c r="AP370" s="5" t="str">
        <f t="shared" si="187"/>
        <v/>
      </c>
      <c r="AQ370" s="5" t="str">
        <f t="shared" si="176"/>
        <v>"RM":"0"</v>
      </c>
      <c r="AR370" s="5" t="str">
        <f t="shared" si="188"/>
        <v/>
      </c>
      <c r="AS370" s="5" t="str">
        <f t="shared" si="197"/>
        <v/>
      </c>
      <c r="AT370" s="5" t="str">
        <f t="shared" si="189"/>
        <v/>
      </c>
      <c r="AU370" s="5" t="str">
        <f t="shared" si="190"/>
        <v/>
      </c>
      <c r="AV370" s="10" t="str">
        <f t="shared" si="191"/>
        <v/>
      </c>
      <c r="AW370" s="6" t="str">
        <f t="shared" si="192"/>
        <v>{"name":"Ohio Prepaid Tuition Program (Future Tuition)","phone":"800-233-6734""RM":"0"}</v>
      </c>
      <c r="AX370" t="str">
        <f t="shared" si="193"/>
        <v>db.directory.insert({"name":"Ohio Prepaid Tuition Program (Future Tuition)","phone":"800-233-6734""RM":"0"})</v>
      </c>
      <c r="AY370">
        <f t="shared" si="196"/>
        <v>367</v>
      </c>
      <c r="AZ370" t="str">
        <f t="shared" si="194"/>
        <v>367 - Ohio Prepaid Tuition Program (Future Tuition)</v>
      </c>
      <c r="BA370" t="str">
        <f t="shared" si="177"/>
        <v>{"name":"Ohio Prepaid Tuition Program (Future Tuition)","phone":"800-233-6734""RM":"0"},</v>
      </c>
    </row>
    <row r="371" spans="1:53" x14ac:dyDescent="0.25">
      <c r="A371" t="s">
        <v>1604</v>
      </c>
      <c r="B371" t="s">
        <v>1605</v>
      </c>
      <c r="C371" t="s">
        <v>103</v>
      </c>
      <c r="D371">
        <v>39</v>
      </c>
      <c r="E371">
        <v>340</v>
      </c>
      <c r="F371" t="s">
        <v>68</v>
      </c>
      <c r="G371" t="s">
        <v>104</v>
      </c>
      <c r="H371" t="s">
        <v>1606</v>
      </c>
      <c r="I371" t="s">
        <v>106</v>
      </c>
      <c r="K371" t="s">
        <v>5264</v>
      </c>
      <c r="M371">
        <f t="shared" si="198"/>
        <v>0</v>
      </c>
      <c r="N371" t="str">
        <f t="shared" si="169"/>
        <v xml:space="preserve"> Human Resources - Tuition Remission</v>
      </c>
      <c r="P371" t="s">
        <v>5264</v>
      </c>
      <c r="Q371" t="str">
        <f t="shared" si="170"/>
        <v>513-556-6381</v>
      </c>
      <c r="S371" s="3">
        <f t="shared" si="168"/>
        <v>39</v>
      </c>
      <c r="T371" t="b">
        <f t="shared" si="178"/>
        <v>1</v>
      </c>
      <c r="V371" s="3">
        <f t="shared" si="179"/>
        <v>340</v>
      </c>
      <c r="W371" t="b">
        <f t="shared" si="171"/>
        <v>1</v>
      </c>
      <c r="Y371" t="str">
        <f t="shared" si="180"/>
        <v>UNIVHALL</v>
      </c>
      <c r="Z371" t="b">
        <f t="shared" si="172"/>
        <v>1</v>
      </c>
      <c r="AB371" t="b">
        <f t="shared" si="181"/>
        <v>1</v>
      </c>
      <c r="AD371" t="str">
        <f t="shared" si="182"/>
        <v>513-556-9652</v>
      </c>
      <c r="AE371" t="b">
        <f t="shared" si="173"/>
        <v>1</v>
      </c>
      <c r="AG371" t="str">
        <f t="shared" si="183"/>
        <v>http://www.uc.edu/hr/benefits/tuition_remission.html</v>
      </c>
      <c r="AH371" t="b">
        <f t="shared" si="174"/>
        <v>1</v>
      </c>
      <c r="AJ371" t="str">
        <f t="shared" si="184"/>
        <v>hronestop@uc.edu</v>
      </c>
      <c r="AK371" t="b">
        <f t="shared" si="175"/>
        <v>1</v>
      </c>
      <c r="AM371" s="4" t="str">
        <f t="shared" si="195"/>
        <v>"name":"Human Resources - Tuition Remission"</v>
      </c>
      <c r="AN371" s="5" t="str">
        <f t="shared" si="185"/>
        <v>,"phone":"513-556-6381"</v>
      </c>
      <c r="AO371" s="5" t="str">
        <f t="shared" si="186"/>
        <v>,"location":{</v>
      </c>
      <c r="AP371" s="5" t="str">
        <f t="shared" si="187"/>
        <v>"ML":"39"</v>
      </c>
      <c r="AQ371" s="5" t="str">
        <f t="shared" si="176"/>
        <v>,"RM":"340"</v>
      </c>
      <c r="AR371" s="5" t="str">
        <f t="shared" si="188"/>
        <v>,"building":"UNIVHALL"</v>
      </c>
      <c r="AS371" s="5" t="str">
        <f t="shared" si="197"/>
        <v>}</v>
      </c>
      <c r="AT371" s="5" t="str">
        <f t="shared" si="189"/>
        <v>,"fax":"513-556-9652"</v>
      </c>
      <c r="AU371" s="5" t="str">
        <f t="shared" si="190"/>
        <v>,"website":"http://www.uc.edu/hr/benefits/tuition_remission.html"</v>
      </c>
      <c r="AV371" s="10" t="str">
        <f t="shared" si="191"/>
        <v>,"email":"hronestop@uc.edu"</v>
      </c>
      <c r="AW371" s="6" t="str">
        <f t="shared" si="192"/>
        <v>{"name":"Human Resources - Tuition Remission","phone":"513-556-6381","location":{"ML":"39","RM":"340","building":"UNIVHALL"},"fax":"513-556-9652","website":"http://www.uc.edu/hr/benefits/tuition_remission.html","email":"hronestop@uc.edu"}</v>
      </c>
      <c r="AX371" t="str">
        <f t="shared" si="193"/>
        <v>db.directory.insert({"name":"Human Resources - Tuition Remission","phone":"513-556-6381","location":{"ML":"39","RM":"340","building":"UNIVHALL"},"fax":"513-556-9652","website":"http://www.uc.edu/hr/benefits/tuition_remission.html","email":"hronestop@uc.edu"})</v>
      </c>
      <c r="AY371">
        <f t="shared" si="196"/>
        <v>368</v>
      </c>
      <c r="AZ371" t="str">
        <f t="shared" si="194"/>
        <v>368 -  Human Resources - Tuition Remission</v>
      </c>
      <c r="BA371" t="str">
        <f t="shared" si="177"/>
        <v>{"name":"Human Resources - Tuition Remission","phone":"513-556-6381","location":{"ML":"39","RM":"340","building":"UNIVHALL"},"fax":"513-556-9652","website":"http://www.uc.edu/hr/benefits/tuition_remission.html","email":"hronestop@uc.edu"},</v>
      </c>
    </row>
    <row r="372" spans="1:53" x14ac:dyDescent="0.25">
      <c r="A372" t="s">
        <v>1607</v>
      </c>
      <c r="B372" t="s">
        <v>1608</v>
      </c>
      <c r="C372" t="s">
        <v>1609</v>
      </c>
      <c r="D372">
        <v>45</v>
      </c>
      <c r="E372" t="s">
        <v>350</v>
      </c>
      <c r="F372" t="s">
        <v>505</v>
      </c>
      <c r="G372" t="s">
        <v>1610</v>
      </c>
      <c r="H372" t="s">
        <v>1611</v>
      </c>
      <c r="I372" t="s">
        <v>1612</v>
      </c>
      <c r="K372" t="s">
        <v>5264</v>
      </c>
      <c r="M372">
        <f t="shared" si="198"/>
        <v>0</v>
      </c>
      <c r="N372" t="str">
        <f t="shared" si="169"/>
        <v>Turner Hall (Residence Hall)</v>
      </c>
      <c r="P372" t="s">
        <v>5264</v>
      </c>
      <c r="Q372" t="str">
        <f t="shared" si="170"/>
        <v>513-556-3925</v>
      </c>
      <c r="S372" s="3">
        <f t="shared" si="168"/>
        <v>45</v>
      </c>
      <c r="T372" t="b">
        <f t="shared" si="178"/>
        <v>1</v>
      </c>
      <c r="V372" s="3" t="str">
        <f t="shared" si="179"/>
        <v>Lobby</v>
      </c>
      <c r="W372" t="b">
        <f t="shared" si="171"/>
        <v>1</v>
      </c>
      <c r="Y372" t="str">
        <f t="shared" si="180"/>
        <v>TURNER</v>
      </c>
      <c r="Z372" t="b">
        <f t="shared" si="172"/>
        <v>1</v>
      </c>
      <c r="AB372" t="b">
        <f t="shared" si="181"/>
        <v>1</v>
      </c>
      <c r="AD372" t="str">
        <f t="shared" si="182"/>
        <v>513-861-6816</v>
      </c>
      <c r="AE372" t="b">
        <f t="shared" si="173"/>
        <v>1</v>
      </c>
      <c r="AG372" t="str">
        <f t="shared" si="183"/>
        <v>http://www.uc.edu/uchousing/residence_halls/turner.html</v>
      </c>
      <c r="AH372" t="b">
        <f t="shared" si="174"/>
        <v>1</v>
      </c>
      <c r="AJ372" t="str">
        <f t="shared" si="184"/>
        <v>UCHousing@uc.edu</v>
      </c>
      <c r="AK372" t="b">
        <f t="shared" si="175"/>
        <v>1</v>
      </c>
      <c r="AM372" s="4" t="str">
        <f t="shared" si="195"/>
        <v>"name":"Turner Hall (Residence Hall)"</v>
      </c>
      <c r="AN372" s="5" t="str">
        <f t="shared" si="185"/>
        <v>,"phone":"513-556-3925"</v>
      </c>
      <c r="AO372" s="5" t="str">
        <f t="shared" si="186"/>
        <v>,"location":{</v>
      </c>
      <c r="AP372" s="5" t="str">
        <f t="shared" si="187"/>
        <v>"ML":"45"</v>
      </c>
      <c r="AQ372" s="5" t="str">
        <f t="shared" si="176"/>
        <v>,"RM":"Lobby"</v>
      </c>
      <c r="AR372" s="5" t="str">
        <f t="shared" si="188"/>
        <v>,"building":"TURNER"</v>
      </c>
      <c r="AS372" s="5" t="str">
        <f t="shared" si="197"/>
        <v>}</v>
      </c>
      <c r="AT372" s="5" t="str">
        <f t="shared" si="189"/>
        <v>,"fax":"513-861-6816"</v>
      </c>
      <c r="AU372" s="5" t="str">
        <f t="shared" si="190"/>
        <v>,"website":"http://www.uc.edu/uchousing/residence_halls/turner.html"</v>
      </c>
      <c r="AV372" s="10" t="str">
        <f t="shared" si="191"/>
        <v>,"email":"UCHousing@uc.edu"</v>
      </c>
      <c r="AW372" s="6" t="str">
        <f t="shared" si="192"/>
        <v>{"name":"Turner Hall (Residence Hall)","phone":"513-556-3925","location":{"ML":"45","RM":"Lobby","building":"TURNER"},"fax":"513-861-6816","website":"http://www.uc.edu/uchousing/residence_halls/turner.html","email":"UCHousing@uc.edu"}</v>
      </c>
      <c r="AX372" t="str">
        <f t="shared" si="193"/>
        <v>db.directory.insert({"name":"Turner Hall (Residence Hall)","phone":"513-556-3925","location":{"ML":"45","RM":"Lobby","building":"TURNER"},"fax":"513-861-6816","website":"http://www.uc.edu/uchousing/residence_halls/turner.html","email":"UCHousing@uc.edu"})</v>
      </c>
      <c r="AY372">
        <f t="shared" si="196"/>
        <v>369</v>
      </c>
      <c r="AZ372" t="str">
        <f t="shared" si="194"/>
        <v>369 - Turner Hall (Residence Hall)</v>
      </c>
      <c r="BA372" t="str">
        <f t="shared" si="177"/>
        <v>{"name":"Turner Hall (Residence Hall)","phone":"513-556-3925","location":{"ML":"45","RM":"Lobby","building":"TURNER"},"fax":"513-861-6816","website":"http://www.uc.edu/uchousing/residence_halls/turner.html","email":"UCHousing@uc.edu"},</v>
      </c>
    </row>
    <row r="373" spans="1:53" x14ac:dyDescent="0.25">
      <c r="A373" t="s">
        <v>1613</v>
      </c>
      <c r="B373" t="s">
        <v>1614</v>
      </c>
      <c r="C373" t="s">
        <v>1615</v>
      </c>
      <c r="D373" t="s">
        <v>36</v>
      </c>
      <c r="E373">
        <v>162</v>
      </c>
      <c r="F373">
        <v>18</v>
      </c>
      <c r="G373" t="s">
        <v>37</v>
      </c>
      <c r="H373" t="s">
        <v>38</v>
      </c>
      <c r="I373" t="s">
        <v>1616</v>
      </c>
      <c r="K373" t="s">
        <v>5264</v>
      </c>
      <c r="L373" t="b">
        <v>1</v>
      </c>
      <c r="M373">
        <f t="shared" si="198"/>
        <v>1</v>
      </c>
      <c r="N373" t="str">
        <f t="shared" si="169"/>
        <v>S.H.O.C.K.  Clermont</v>
      </c>
      <c r="O373" t="str">
        <f t="shared" ref="O373:O413" si="199">CONCATENATE(B373," ",C373)</f>
        <v>S.H.O.C.K.  Clermont</v>
      </c>
      <c r="P373" t="s">
        <v>5264</v>
      </c>
      <c r="Q373" t="str">
        <f t="shared" si="170"/>
        <v>513-732-5221</v>
      </c>
      <c r="S373" s="3">
        <f t="shared" si="168"/>
        <v>162</v>
      </c>
      <c r="T373" t="b">
        <f t="shared" si="178"/>
        <v>1</v>
      </c>
      <c r="V373" s="3">
        <f t="shared" si="179"/>
        <v>18</v>
      </c>
      <c r="W373" t="b">
        <f t="shared" si="171"/>
        <v>1</v>
      </c>
      <c r="Y373" t="str">
        <f t="shared" si="180"/>
        <v>CLERJONES</v>
      </c>
      <c r="Z373" t="b">
        <f t="shared" si="172"/>
        <v>1</v>
      </c>
      <c r="AB373" t="b">
        <f t="shared" si="181"/>
        <v>1</v>
      </c>
      <c r="AD373" t="str">
        <f t="shared" si="182"/>
        <v>513-732-5303</v>
      </c>
      <c r="AE373" t="b">
        <f t="shared" si="173"/>
        <v>1</v>
      </c>
      <c r="AG373" t="str">
        <f t="shared" si="183"/>
        <v>http://www.clc.uc.edu/</v>
      </c>
      <c r="AH373" t="b">
        <f t="shared" si="174"/>
        <v>1</v>
      </c>
      <c r="AJ373">
        <f t="shared" si="184"/>
        <v>0</v>
      </c>
      <c r="AK373" t="b">
        <f t="shared" si="175"/>
        <v>0</v>
      </c>
      <c r="AM373" s="4" t="str">
        <f t="shared" si="195"/>
        <v>"name":"S.H.O.C.K. Clermont"</v>
      </c>
      <c r="AN373" s="5" t="str">
        <f t="shared" si="185"/>
        <v>,"phone":"513-732-5221"</v>
      </c>
      <c r="AO373" s="5" t="str">
        <f t="shared" si="186"/>
        <v>,"location":{</v>
      </c>
      <c r="AP373" s="5" t="str">
        <f t="shared" si="187"/>
        <v>"ML":"162"</v>
      </c>
      <c r="AQ373" s="5" t="str">
        <f t="shared" si="176"/>
        <v>,"RM":"18"</v>
      </c>
      <c r="AR373" s="5" t="str">
        <f t="shared" si="188"/>
        <v>,"building":"CLERJONES"</v>
      </c>
      <c r="AS373" s="5" t="str">
        <f t="shared" si="197"/>
        <v>}</v>
      </c>
      <c r="AT373" s="5" t="str">
        <f t="shared" si="189"/>
        <v>,"fax":"513-732-5303"</v>
      </c>
      <c r="AU373" s="5" t="str">
        <f t="shared" si="190"/>
        <v>,"website":"http://www.clc.uc.edu/"</v>
      </c>
      <c r="AV373" s="10" t="str">
        <f t="shared" si="191"/>
        <v/>
      </c>
      <c r="AW373" s="6" t="str">
        <f t="shared" si="192"/>
        <v>{"name":"S.H.O.C.K. Clermont","phone":"513-732-5221","location":{"ML":"162","RM":"18","building":"CLERJONES"},"fax":"513-732-5303","website":"http://www.clc.uc.edu/"}</v>
      </c>
      <c r="AX373" t="str">
        <f t="shared" si="193"/>
        <v>db.directory.insert({"name":"S.H.O.C.K. Clermont","phone":"513-732-5221","location":{"ML":"162","RM":"18","building":"CLERJONES"},"fax":"513-732-5303","website":"http://www.clc.uc.edu/"})</v>
      </c>
      <c r="AY373">
        <f t="shared" si="196"/>
        <v>370</v>
      </c>
      <c r="AZ373" t="str">
        <f t="shared" si="194"/>
        <v>370 - S.H.O.C.K.  Clermont</v>
      </c>
      <c r="BA373" t="str">
        <f t="shared" si="177"/>
        <v>{"name":"S.H.O.C.K. Clermont","phone":"513-732-5221","location":{"ML":"162","RM":"18","building":"CLERJONES"},"fax":"513-732-5303","website":"http://www.clc.uc.edu/"},</v>
      </c>
    </row>
    <row r="374" spans="1:53" x14ac:dyDescent="0.25">
      <c r="A374" t="s">
        <v>1617</v>
      </c>
      <c r="B374" t="s">
        <v>1618</v>
      </c>
      <c r="C374" t="s">
        <v>1619</v>
      </c>
      <c r="D374">
        <v>139</v>
      </c>
      <c r="E374">
        <v>655</v>
      </c>
      <c r="F374" t="s">
        <v>110</v>
      </c>
      <c r="G374" t="s">
        <v>1034</v>
      </c>
      <c r="H374" t="s">
        <v>1620</v>
      </c>
      <c r="I374" t="s">
        <v>1621</v>
      </c>
      <c r="K374" t="s">
        <v>5264</v>
      </c>
      <c r="M374">
        <f t="shared" si="198"/>
        <v>0</v>
      </c>
      <c r="N374" t="str">
        <f t="shared" si="169"/>
        <v>Student Activities Board (SAB)(SALD)</v>
      </c>
      <c r="P374" t="s">
        <v>5264</v>
      </c>
      <c r="Q374" t="str">
        <f t="shared" si="170"/>
        <v>513-556-6103</v>
      </c>
      <c r="S374" s="3">
        <f t="shared" si="168"/>
        <v>139</v>
      </c>
      <c r="T374" t="b">
        <f t="shared" si="178"/>
        <v>1</v>
      </c>
      <c r="V374" s="3">
        <f t="shared" si="179"/>
        <v>655</v>
      </c>
      <c r="W374" t="b">
        <f t="shared" si="171"/>
        <v>1</v>
      </c>
      <c r="Y374" t="str">
        <f t="shared" si="180"/>
        <v>STEGER</v>
      </c>
      <c r="Z374" t="b">
        <f t="shared" si="172"/>
        <v>1</v>
      </c>
      <c r="AB374" t="b">
        <f t="shared" si="181"/>
        <v>1</v>
      </c>
      <c r="AD374" t="str">
        <f t="shared" si="182"/>
        <v>513-556-4477</v>
      </c>
      <c r="AE374" t="b">
        <f t="shared" si="173"/>
        <v>1</v>
      </c>
      <c r="AG374" t="str">
        <f t="shared" si="183"/>
        <v>http://www.uc.edu/sald/</v>
      </c>
      <c r="AH374" t="b">
        <f t="shared" si="174"/>
        <v>1</v>
      </c>
      <c r="AJ374" t="str">
        <f t="shared" si="184"/>
        <v>sab@mail.uc.edu</v>
      </c>
      <c r="AK374" t="b">
        <f t="shared" si="175"/>
        <v>1</v>
      </c>
      <c r="AM374" s="4" t="str">
        <f t="shared" si="195"/>
        <v>"name":"Student Activities Board (SAB)(SALD)"</v>
      </c>
      <c r="AN374" s="5" t="str">
        <f t="shared" si="185"/>
        <v>,"phone":"513-556-6103"</v>
      </c>
      <c r="AO374" s="5" t="str">
        <f t="shared" si="186"/>
        <v>,"location":{</v>
      </c>
      <c r="AP374" s="5" t="str">
        <f t="shared" si="187"/>
        <v>"ML":"139"</v>
      </c>
      <c r="AQ374" s="5" t="str">
        <f t="shared" si="176"/>
        <v>,"RM":"655"</v>
      </c>
      <c r="AR374" s="5" t="str">
        <f t="shared" si="188"/>
        <v>,"building":"STEGER"</v>
      </c>
      <c r="AS374" s="5" t="str">
        <f t="shared" si="197"/>
        <v>}</v>
      </c>
      <c r="AT374" s="5" t="str">
        <f t="shared" si="189"/>
        <v>,"fax":"513-556-4477"</v>
      </c>
      <c r="AU374" s="5" t="str">
        <f t="shared" si="190"/>
        <v>,"website":"http://www.uc.edu/sald/"</v>
      </c>
      <c r="AV374" s="10" t="str">
        <f t="shared" si="191"/>
        <v>,"email":"sab@mail.uc.edu"</v>
      </c>
      <c r="AW374" s="6" t="str">
        <f t="shared" si="192"/>
        <v>{"name":"Student Activities Board (SAB)(SALD)","phone":"513-556-6103","location":{"ML":"139","RM":"655","building":"STEGER"},"fax":"513-556-4477","website":"http://www.uc.edu/sald/","email":"sab@mail.uc.edu"}</v>
      </c>
      <c r="AX374" t="str">
        <f t="shared" si="193"/>
        <v>db.directory.insert({"name":"Student Activities Board (SAB)(SALD)","phone":"513-556-6103","location":{"ML":"139","RM":"655","building":"STEGER"},"fax":"513-556-4477","website":"http://www.uc.edu/sald/","email":"sab@mail.uc.edu"})</v>
      </c>
      <c r="AY374">
        <f t="shared" si="196"/>
        <v>371</v>
      </c>
      <c r="AZ374" t="str">
        <f t="shared" si="194"/>
        <v>371 - Student Activities Board (SAB)(SALD)</v>
      </c>
      <c r="BA374" t="str">
        <f t="shared" si="177"/>
        <v>{"name":"Student Activities Board (SAB)(SALD)","phone":"513-556-6103","location":{"ML":"139","RM":"655","building":"STEGER"},"fax":"513-556-4477","website":"http://www.uc.edu/sald/","email":"sab@mail.uc.edu"},</v>
      </c>
    </row>
    <row r="375" spans="1:53" x14ac:dyDescent="0.25">
      <c r="A375" t="s">
        <v>1622</v>
      </c>
      <c r="B375" t="s">
        <v>1623</v>
      </c>
      <c r="C375" t="s">
        <v>36</v>
      </c>
      <c r="D375">
        <v>162</v>
      </c>
      <c r="E375">
        <v>18</v>
      </c>
      <c r="F375" t="s">
        <v>37</v>
      </c>
      <c r="G375" t="s">
        <v>38</v>
      </c>
      <c r="K375" t="s">
        <v>5264</v>
      </c>
      <c r="M375">
        <f t="shared" si="198"/>
        <v>0</v>
      </c>
      <c r="N375" t="str">
        <f t="shared" si="169"/>
        <v>Sacred Journeys (CLER)</v>
      </c>
      <c r="P375" t="s">
        <v>5264</v>
      </c>
      <c r="Q375" t="str">
        <f t="shared" si="170"/>
        <v>513-732-5221</v>
      </c>
      <c r="S375" s="3">
        <f t="shared" si="168"/>
        <v>162</v>
      </c>
      <c r="T375" t="b">
        <f t="shared" si="178"/>
        <v>1</v>
      </c>
      <c r="V375" s="3">
        <f t="shared" si="179"/>
        <v>18</v>
      </c>
      <c r="W375" t="b">
        <f t="shared" si="171"/>
        <v>1</v>
      </c>
      <c r="Y375" t="str">
        <f t="shared" si="180"/>
        <v>CLERJONES</v>
      </c>
      <c r="Z375" t="b">
        <f t="shared" si="172"/>
        <v>1</v>
      </c>
      <c r="AB375" t="b">
        <f t="shared" si="181"/>
        <v>1</v>
      </c>
      <c r="AD375" t="str">
        <f t="shared" si="182"/>
        <v>513-732-5303</v>
      </c>
      <c r="AE375" t="b">
        <f t="shared" si="173"/>
        <v>1</v>
      </c>
      <c r="AG375">
        <f t="shared" si="183"/>
        <v>0</v>
      </c>
      <c r="AH375" t="b">
        <f t="shared" si="174"/>
        <v>0</v>
      </c>
      <c r="AJ375">
        <f t="shared" si="184"/>
        <v>0</v>
      </c>
      <c r="AK375" t="b">
        <f t="shared" si="175"/>
        <v>0</v>
      </c>
      <c r="AM375" s="4" t="str">
        <f t="shared" si="195"/>
        <v>"name":"Sacred Journeys (CLER)"</v>
      </c>
      <c r="AN375" s="5" t="str">
        <f t="shared" si="185"/>
        <v>,"phone":"513-732-5221"</v>
      </c>
      <c r="AO375" s="5" t="str">
        <f t="shared" si="186"/>
        <v>,"location":{</v>
      </c>
      <c r="AP375" s="5" t="str">
        <f t="shared" si="187"/>
        <v>"ML":"162"</v>
      </c>
      <c r="AQ375" s="5" t="str">
        <f t="shared" si="176"/>
        <v>,"RM":"18"</v>
      </c>
      <c r="AR375" s="5" t="str">
        <f t="shared" si="188"/>
        <v>,"building":"CLERJONES"</v>
      </c>
      <c r="AS375" s="5" t="str">
        <f t="shared" si="197"/>
        <v>}</v>
      </c>
      <c r="AT375" s="5" t="str">
        <f t="shared" si="189"/>
        <v>,"fax":"513-732-5303"</v>
      </c>
      <c r="AU375" s="5" t="str">
        <f t="shared" si="190"/>
        <v/>
      </c>
      <c r="AV375" s="10" t="str">
        <f t="shared" si="191"/>
        <v/>
      </c>
      <c r="AW375" s="6" t="str">
        <f t="shared" si="192"/>
        <v>{"name":"Sacred Journeys (CLER)","phone":"513-732-5221","location":{"ML":"162","RM":"18","building":"CLERJONES"},"fax":"513-732-5303"}</v>
      </c>
      <c r="AX375" t="str">
        <f t="shared" si="193"/>
        <v>db.directory.insert({"name":"Sacred Journeys (CLER)","phone":"513-732-5221","location":{"ML":"162","RM":"18","building":"CLERJONES"},"fax":"513-732-5303"})</v>
      </c>
      <c r="AY375">
        <f t="shared" si="196"/>
        <v>372</v>
      </c>
      <c r="AZ375" t="str">
        <f t="shared" si="194"/>
        <v>372 - Sacred Journeys (CLER)</v>
      </c>
      <c r="BA375" t="str">
        <f t="shared" si="177"/>
        <v>{"name":"Sacred Journeys (CLER)","phone":"513-732-5221","location":{"ML":"162","RM":"18","building":"CLERJONES"},"fax":"513-732-5303"},</v>
      </c>
    </row>
    <row r="376" spans="1:53" x14ac:dyDescent="0.25">
      <c r="A376" t="s">
        <v>1624</v>
      </c>
      <c r="B376" t="s">
        <v>1625</v>
      </c>
      <c r="C376" t="s">
        <v>1626</v>
      </c>
      <c r="D376">
        <v>638</v>
      </c>
      <c r="E376">
        <v>630</v>
      </c>
      <c r="F376" t="s">
        <v>110</v>
      </c>
      <c r="G376" t="s">
        <v>1627</v>
      </c>
      <c r="H376" t="s">
        <v>1628</v>
      </c>
      <c r="K376" t="s">
        <v>5264</v>
      </c>
      <c r="M376">
        <f t="shared" si="198"/>
        <v>0</v>
      </c>
      <c r="N376" t="str">
        <f t="shared" si="169"/>
        <v>Student Advisory Committee on University Budget (SACUB)</v>
      </c>
      <c r="P376" t="s">
        <v>5264</v>
      </c>
      <c r="Q376" t="str">
        <f t="shared" si="170"/>
        <v>513-556-6049</v>
      </c>
      <c r="S376" s="3">
        <f t="shared" si="168"/>
        <v>638</v>
      </c>
      <c r="T376" t="b">
        <f t="shared" si="178"/>
        <v>1</v>
      </c>
      <c r="V376" s="3">
        <f t="shared" si="179"/>
        <v>630</v>
      </c>
      <c r="W376" t="b">
        <f t="shared" si="171"/>
        <v>1</v>
      </c>
      <c r="Y376" t="str">
        <f t="shared" si="180"/>
        <v>STEGER</v>
      </c>
      <c r="Z376" t="b">
        <f t="shared" si="172"/>
        <v>1</v>
      </c>
      <c r="AB376" t="b">
        <f t="shared" si="181"/>
        <v>1</v>
      </c>
      <c r="AD376" t="str">
        <f t="shared" si="182"/>
        <v>513-556-6727</v>
      </c>
      <c r="AE376" t="b">
        <f t="shared" si="173"/>
        <v>1</v>
      </c>
      <c r="AG376" t="str">
        <f t="shared" si="183"/>
        <v>http://www.uc.edu/sacub.html</v>
      </c>
      <c r="AH376" t="b">
        <f t="shared" si="174"/>
        <v>1</v>
      </c>
      <c r="AJ376">
        <f t="shared" si="184"/>
        <v>0</v>
      </c>
      <c r="AK376" t="b">
        <f t="shared" si="175"/>
        <v>0</v>
      </c>
      <c r="AM376" s="4" t="str">
        <f t="shared" si="195"/>
        <v>"name":"Student Advisory Committee on University Budget (SACUB)"</v>
      </c>
      <c r="AN376" s="5" t="str">
        <f t="shared" si="185"/>
        <v>,"phone":"513-556-6049"</v>
      </c>
      <c r="AO376" s="5" t="str">
        <f t="shared" si="186"/>
        <v>,"location":{</v>
      </c>
      <c r="AP376" s="5" t="str">
        <f t="shared" si="187"/>
        <v>"ML":"638"</v>
      </c>
      <c r="AQ376" s="5" t="str">
        <f t="shared" si="176"/>
        <v>,"RM":"630"</v>
      </c>
      <c r="AR376" s="5" t="str">
        <f t="shared" si="188"/>
        <v>,"building":"STEGER"</v>
      </c>
      <c r="AS376" s="5" t="str">
        <f t="shared" si="197"/>
        <v>}</v>
      </c>
      <c r="AT376" s="5" t="str">
        <f t="shared" si="189"/>
        <v>,"fax":"513-556-6727"</v>
      </c>
      <c r="AU376" s="5" t="str">
        <f t="shared" si="190"/>
        <v>,"website":"http://www.uc.edu/sacub.html"</v>
      </c>
      <c r="AV376" s="10" t="str">
        <f t="shared" si="191"/>
        <v/>
      </c>
      <c r="AW376" s="6" t="str">
        <f t="shared" si="192"/>
        <v>{"name":"Student Advisory Committee on University Budget (SACUB)","phone":"513-556-6049","location":{"ML":"638","RM":"630","building":"STEGER"},"fax":"513-556-6727","website":"http://www.uc.edu/sacub.html"}</v>
      </c>
      <c r="AX376" t="str">
        <f t="shared" si="193"/>
        <v>db.directory.insert({"name":"Student Advisory Committee on University Budget (SACUB)","phone":"513-556-6049","location":{"ML":"638","RM":"630","building":"STEGER"},"fax":"513-556-6727","website":"http://www.uc.edu/sacub.html"})</v>
      </c>
      <c r="AY376">
        <f t="shared" si="196"/>
        <v>373</v>
      </c>
      <c r="AZ376" t="str">
        <f t="shared" si="194"/>
        <v>373 - Student Advisory Committee on University Budget (SACUB)</v>
      </c>
      <c r="BA376" t="str">
        <f t="shared" si="177"/>
        <v>{"name":"Student Advisory Committee on University Budget (SACUB)","phone":"513-556-6049","location":{"ML":"638","RM":"630","building":"STEGER"},"fax":"513-556-6727","website":"http://www.uc.edu/sacub.html"},</v>
      </c>
    </row>
    <row r="377" spans="1:53" x14ac:dyDescent="0.25">
      <c r="A377" t="s">
        <v>1629</v>
      </c>
      <c r="B377" t="s">
        <v>1630</v>
      </c>
      <c r="C377" t="s">
        <v>1631</v>
      </c>
      <c r="D377">
        <v>215</v>
      </c>
      <c r="F377" t="s">
        <v>593</v>
      </c>
      <c r="G377" t="s">
        <v>1632</v>
      </c>
      <c r="H377" t="s">
        <v>1633</v>
      </c>
      <c r="I377" t="s">
        <v>1634</v>
      </c>
      <c r="K377" t="s">
        <v>5264</v>
      </c>
      <c r="M377">
        <f t="shared" si="198"/>
        <v>0</v>
      </c>
      <c r="N377" t="str">
        <f t="shared" si="169"/>
        <v>Public Safety</v>
      </c>
      <c r="P377" t="s">
        <v>5264</v>
      </c>
      <c r="Q377" t="str">
        <f t="shared" si="170"/>
        <v>513-556-4900</v>
      </c>
      <c r="S377" s="3">
        <f t="shared" si="168"/>
        <v>215</v>
      </c>
      <c r="T377" t="b">
        <f t="shared" si="178"/>
        <v>1</v>
      </c>
      <c r="V377" s="3">
        <f t="shared" si="179"/>
        <v>0</v>
      </c>
      <c r="W377" t="b">
        <f t="shared" si="171"/>
        <v>0</v>
      </c>
      <c r="Y377" t="str">
        <f t="shared" si="180"/>
        <v>EDWARDS3</v>
      </c>
      <c r="Z377" t="b">
        <f t="shared" si="172"/>
        <v>1</v>
      </c>
      <c r="AB377" t="b">
        <f t="shared" si="181"/>
        <v>1</v>
      </c>
      <c r="AD377" t="str">
        <f t="shared" si="182"/>
        <v>513-556-4940</v>
      </c>
      <c r="AE377" t="b">
        <f t="shared" si="173"/>
        <v>1</v>
      </c>
      <c r="AG377" t="str">
        <f t="shared" si="183"/>
        <v>http://www.uc.edu/publicsafety.html</v>
      </c>
      <c r="AH377" t="b">
        <f t="shared" si="174"/>
        <v>1</v>
      </c>
      <c r="AJ377" t="str">
        <f t="shared" si="184"/>
        <v>publicsafety@uc.edu</v>
      </c>
      <c r="AK377" t="b">
        <f t="shared" si="175"/>
        <v>1</v>
      </c>
      <c r="AM377" s="4" t="str">
        <f t="shared" si="195"/>
        <v>"name":"Public Safety"</v>
      </c>
      <c r="AN377" s="5" t="str">
        <f t="shared" si="185"/>
        <v>,"phone":"513-556-4900"</v>
      </c>
      <c r="AO377" s="5" t="str">
        <f t="shared" si="186"/>
        <v>,"location":{</v>
      </c>
      <c r="AP377" s="5" t="str">
        <f t="shared" si="187"/>
        <v>"ML":"215"</v>
      </c>
      <c r="AQ377" s="5" t="str">
        <f t="shared" si="176"/>
        <v/>
      </c>
      <c r="AR377" s="5" t="str">
        <f t="shared" si="188"/>
        <v>,"building":"EDWARDS3"</v>
      </c>
      <c r="AS377" s="5" t="str">
        <f t="shared" si="197"/>
        <v>}</v>
      </c>
      <c r="AT377" s="5" t="str">
        <f t="shared" si="189"/>
        <v>,"fax":"513-556-4940"</v>
      </c>
      <c r="AU377" s="5" t="str">
        <f t="shared" si="190"/>
        <v>,"website":"http://www.uc.edu/publicsafety.html"</v>
      </c>
      <c r="AV377" s="10" t="str">
        <f t="shared" si="191"/>
        <v>,"email":"publicsafety@uc.edu"</v>
      </c>
      <c r="AW377" s="6" t="str">
        <f t="shared" si="192"/>
        <v>{"name":"Public Safety","phone":"513-556-4900","location":{"ML":"215","building":"EDWARDS3"},"fax":"513-556-4940","website":"http://www.uc.edu/publicsafety.html","email":"publicsafety@uc.edu"}</v>
      </c>
      <c r="AX377" t="str">
        <f t="shared" si="193"/>
        <v>db.directory.insert({"name":"Public Safety","phone":"513-556-4900","location":{"ML":"215","building":"EDWARDS3"},"fax":"513-556-4940","website":"http://www.uc.edu/publicsafety.html","email":"publicsafety@uc.edu"})</v>
      </c>
      <c r="AY377">
        <f t="shared" si="196"/>
        <v>374</v>
      </c>
      <c r="AZ377" t="str">
        <f t="shared" si="194"/>
        <v>374 - Public Safety</v>
      </c>
      <c r="BA377" t="str">
        <f t="shared" si="177"/>
        <v>{"name":"Public Safety","phone":"513-556-4900","location":{"ML":"215","building":"EDWARDS3"},"fax":"513-556-4940","website":"http://www.uc.edu/publicsafety.html","email":"publicsafety@uc.edu"},</v>
      </c>
    </row>
    <row r="378" spans="1:53" x14ac:dyDescent="0.25">
      <c r="A378" t="s">
        <v>1635</v>
      </c>
      <c r="B378" t="s">
        <v>1636</v>
      </c>
      <c r="C378" t="s">
        <v>1637</v>
      </c>
      <c r="D378">
        <v>136</v>
      </c>
      <c r="E378">
        <v>455</v>
      </c>
      <c r="F378" t="s">
        <v>110</v>
      </c>
      <c r="G378" t="s">
        <v>1638</v>
      </c>
      <c r="H378" t="s">
        <v>1620</v>
      </c>
      <c r="I378" t="s">
        <v>1639</v>
      </c>
      <c r="K378" t="s">
        <v>5264</v>
      </c>
      <c r="M378">
        <f t="shared" si="198"/>
        <v>0</v>
      </c>
      <c r="N378" t="str">
        <f t="shared" si="169"/>
        <v>Student Activities &amp; Leadership Development (SALD)</v>
      </c>
      <c r="P378" t="s">
        <v>5264</v>
      </c>
      <c r="Q378" t="str">
        <f t="shared" si="170"/>
        <v>513-556-6115</v>
      </c>
      <c r="S378" s="3">
        <f t="shared" si="168"/>
        <v>136</v>
      </c>
      <c r="T378" t="b">
        <f t="shared" si="178"/>
        <v>1</v>
      </c>
      <c r="V378" s="3">
        <f t="shared" si="179"/>
        <v>455</v>
      </c>
      <c r="W378" t="b">
        <f t="shared" si="171"/>
        <v>1</v>
      </c>
      <c r="Y378" t="str">
        <f t="shared" si="180"/>
        <v>STEGER</v>
      </c>
      <c r="Z378" t="b">
        <f t="shared" si="172"/>
        <v>1</v>
      </c>
      <c r="AB378" t="b">
        <f t="shared" si="181"/>
        <v>1</v>
      </c>
      <c r="AD378" t="str">
        <f t="shared" si="182"/>
        <v>513-556-6077</v>
      </c>
      <c r="AE378" t="b">
        <f t="shared" si="173"/>
        <v>1</v>
      </c>
      <c r="AG378" t="str">
        <f t="shared" si="183"/>
        <v>http://www.uc.edu/sald/</v>
      </c>
      <c r="AH378" t="b">
        <f t="shared" si="174"/>
        <v>1</v>
      </c>
      <c r="AJ378" t="str">
        <f t="shared" si="184"/>
        <v>student.activities@uc.edu</v>
      </c>
      <c r="AK378" t="b">
        <f t="shared" si="175"/>
        <v>1</v>
      </c>
      <c r="AM378" s="4" t="str">
        <f t="shared" si="195"/>
        <v>"name":"Student Activities &amp; Leadership Development (SALD)"</v>
      </c>
      <c r="AN378" s="5" t="str">
        <f t="shared" si="185"/>
        <v>,"phone":"513-556-6115"</v>
      </c>
      <c r="AO378" s="5" t="str">
        <f t="shared" si="186"/>
        <v>,"location":{</v>
      </c>
      <c r="AP378" s="5" t="str">
        <f t="shared" si="187"/>
        <v>"ML":"136"</v>
      </c>
      <c r="AQ378" s="5" t="str">
        <f t="shared" si="176"/>
        <v>,"RM":"455"</v>
      </c>
      <c r="AR378" s="5" t="str">
        <f t="shared" si="188"/>
        <v>,"building":"STEGER"</v>
      </c>
      <c r="AS378" s="5" t="str">
        <f t="shared" si="197"/>
        <v>}</v>
      </c>
      <c r="AT378" s="5" t="str">
        <f t="shared" si="189"/>
        <v>,"fax":"513-556-6077"</v>
      </c>
      <c r="AU378" s="5" t="str">
        <f t="shared" si="190"/>
        <v>,"website":"http://www.uc.edu/sald/"</v>
      </c>
      <c r="AV378" s="10" t="str">
        <f t="shared" si="191"/>
        <v>,"email":"student.activities@uc.edu"</v>
      </c>
      <c r="AW378" s="6" t="str">
        <f t="shared" si="192"/>
        <v>{"name":"Student Activities &amp; Leadership Development (SALD)","phone":"513-556-6115","location":{"ML":"136","RM":"455","building":"STEGER"},"fax":"513-556-6077","website":"http://www.uc.edu/sald/","email":"student.activities@uc.edu"}</v>
      </c>
      <c r="AX378" t="str">
        <f t="shared" si="193"/>
        <v>db.directory.insert({"name":"Student Activities &amp; Leadership Development (SALD)","phone":"513-556-6115","location":{"ML":"136","RM":"455","building":"STEGER"},"fax":"513-556-6077","website":"http://www.uc.edu/sald/","email":"student.activities@uc.edu"})</v>
      </c>
      <c r="AY378">
        <f t="shared" si="196"/>
        <v>375</v>
      </c>
      <c r="AZ378" t="str">
        <f t="shared" si="194"/>
        <v>375 - Student Activities &amp; Leadership Development (SALD)</v>
      </c>
      <c r="BA378" t="str">
        <f t="shared" si="177"/>
        <v>{"name":"Student Activities &amp; Leadership Development (SALD)","phone":"513-556-6115","location":{"ML":"136","RM":"455","building":"STEGER"},"fax":"513-556-6077","website":"http://www.uc.edu/sald/","email":"student.activities@uc.edu"},</v>
      </c>
    </row>
    <row r="379" spans="1:53" x14ac:dyDescent="0.25">
      <c r="A379" t="s">
        <v>1640</v>
      </c>
      <c r="B379" t="s">
        <v>1641</v>
      </c>
      <c r="C379" t="s">
        <v>1637</v>
      </c>
      <c r="D379">
        <v>136</v>
      </c>
      <c r="E379">
        <v>455</v>
      </c>
      <c r="F379" t="s">
        <v>110</v>
      </c>
      <c r="G379" t="s">
        <v>1638</v>
      </c>
      <c r="H379" t="s">
        <v>1642</v>
      </c>
      <c r="K379" t="s">
        <v>5264</v>
      </c>
      <c r="M379">
        <f t="shared" si="198"/>
        <v>0</v>
      </c>
      <c r="N379" t="str">
        <f t="shared" si="169"/>
        <v>Club Sports (SALD)</v>
      </c>
      <c r="P379" t="s">
        <v>5264</v>
      </c>
      <c r="Q379" t="str">
        <f t="shared" si="170"/>
        <v>513-556-6115</v>
      </c>
      <c r="S379" s="3">
        <f t="shared" si="168"/>
        <v>136</v>
      </c>
      <c r="T379" t="b">
        <f t="shared" si="178"/>
        <v>1</v>
      </c>
      <c r="V379" s="3">
        <f t="shared" si="179"/>
        <v>455</v>
      </c>
      <c r="W379" t="b">
        <f t="shared" si="171"/>
        <v>1</v>
      </c>
      <c r="Y379" t="str">
        <f t="shared" si="180"/>
        <v>STEGER</v>
      </c>
      <c r="Z379" t="b">
        <f t="shared" si="172"/>
        <v>1</v>
      </c>
      <c r="AB379" t="b">
        <f t="shared" si="181"/>
        <v>1</v>
      </c>
      <c r="AD379" t="str">
        <f t="shared" si="182"/>
        <v>513-556-6077</v>
      </c>
      <c r="AE379" t="b">
        <f t="shared" si="173"/>
        <v>1</v>
      </c>
      <c r="AG379" t="str">
        <f t="shared" si="183"/>
        <v>http://www.uc.edu/sald/club_sports.html</v>
      </c>
      <c r="AH379" t="b">
        <f t="shared" si="174"/>
        <v>1</v>
      </c>
      <c r="AJ379">
        <f t="shared" si="184"/>
        <v>0</v>
      </c>
      <c r="AK379" t="b">
        <f t="shared" si="175"/>
        <v>0</v>
      </c>
      <c r="AM379" s="4" t="str">
        <f t="shared" si="195"/>
        <v>"name":"Club Sports (SALD)"</v>
      </c>
      <c r="AN379" s="5" t="str">
        <f t="shared" si="185"/>
        <v>,"phone":"513-556-6115"</v>
      </c>
      <c r="AO379" s="5" t="str">
        <f t="shared" si="186"/>
        <v>,"location":{</v>
      </c>
      <c r="AP379" s="5" t="str">
        <f t="shared" si="187"/>
        <v>"ML":"136"</v>
      </c>
      <c r="AQ379" s="5" t="str">
        <f t="shared" si="176"/>
        <v>,"RM":"455"</v>
      </c>
      <c r="AR379" s="5" t="str">
        <f t="shared" si="188"/>
        <v>,"building":"STEGER"</v>
      </c>
      <c r="AS379" s="5" t="str">
        <f t="shared" si="197"/>
        <v>}</v>
      </c>
      <c r="AT379" s="5" t="str">
        <f t="shared" si="189"/>
        <v>,"fax":"513-556-6077"</v>
      </c>
      <c r="AU379" s="5" t="str">
        <f t="shared" si="190"/>
        <v>,"website":"http://www.uc.edu/sald/club_sports.html"</v>
      </c>
      <c r="AV379" s="10" t="str">
        <f t="shared" si="191"/>
        <v/>
      </c>
      <c r="AW379" s="6" t="str">
        <f t="shared" si="192"/>
        <v>{"name":"Club Sports (SALD)","phone":"513-556-6115","location":{"ML":"136","RM":"455","building":"STEGER"},"fax":"513-556-6077","website":"http://www.uc.edu/sald/club_sports.html"}</v>
      </c>
      <c r="AX379" t="str">
        <f t="shared" si="193"/>
        <v>db.directory.insert({"name":"Club Sports (SALD)","phone":"513-556-6115","location":{"ML":"136","RM":"455","building":"STEGER"},"fax":"513-556-6077","website":"http://www.uc.edu/sald/club_sports.html"})</v>
      </c>
      <c r="AY379">
        <f t="shared" si="196"/>
        <v>376</v>
      </c>
      <c r="AZ379" t="str">
        <f t="shared" si="194"/>
        <v>376 - Club Sports (SALD)</v>
      </c>
      <c r="BA379" t="str">
        <f t="shared" si="177"/>
        <v>{"name":"Club Sports (SALD)","phone":"513-556-6115","location":{"ML":"136","RM":"455","building":"STEGER"},"fax":"513-556-6077","website":"http://www.uc.edu/sald/club_sports.html"},</v>
      </c>
    </row>
    <row r="380" spans="1:53" x14ac:dyDescent="0.25">
      <c r="A380" t="s">
        <v>1643</v>
      </c>
      <c r="B380" t="s">
        <v>1644</v>
      </c>
      <c r="C380" t="s">
        <v>1645</v>
      </c>
      <c r="D380">
        <v>136</v>
      </c>
      <c r="E380">
        <v>455</v>
      </c>
      <c r="F380" t="s">
        <v>110</v>
      </c>
      <c r="G380" t="s">
        <v>1638</v>
      </c>
      <c r="H380" t="s">
        <v>1646</v>
      </c>
      <c r="K380" t="s">
        <v>5264</v>
      </c>
      <c r="M380">
        <f t="shared" si="198"/>
        <v>0</v>
      </c>
      <c r="N380" t="str">
        <f t="shared" si="169"/>
        <v>Fraternity &amp; Sorority Life (SALD)</v>
      </c>
      <c r="P380" t="s">
        <v>5264</v>
      </c>
      <c r="Q380" t="str">
        <f t="shared" si="170"/>
        <v>513-556-0896</v>
      </c>
      <c r="S380" s="3">
        <f t="shared" si="168"/>
        <v>136</v>
      </c>
      <c r="T380" t="b">
        <f t="shared" si="178"/>
        <v>1</v>
      </c>
      <c r="V380" s="3">
        <f t="shared" si="179"/>
        <v>455</v>
      </c>
      <c r="W380" t="b">
        <f t="shared" si="171"/>
        <v>1</v>
      </c>
      <c r="Y380" t="str">
        <f t="shared" si="180"/>
        <v>STEGER</v>
      </c>
      <c r="Z380" t="b">
        <f t="shared" si="172"/>
        <v>1</v>
      </c>
      <c r="AB380" t="b">
        <f t="shared" si="181"/>
        <v>1</v>
      </c>
      <c r="AD380" t="str">
        <f t="shared" si="182"/>
        <v>513-556-6077</v>
      </c>
      <c r="AE380" t="b">
        <f t="shared" si="173"/>
        <v>1</v>
      </c>
      <c r="AG380" t="str">
        <f t="shared" si="183"/>
        <v>http://www.uc.edu/greeklife.html</v>
      </c>
      <c r="AH380" t="b">
        <f t="shared" si="174"/>
        <v>1</v>
      </c>
      <c r="AJ380">
        <f t="shared" si="184"/>
        <v>0</v>
      </c>
      <c r="AK380" t="b">
        <f t="shared" si="175"/>
        <v>0</v>
      </c>
      <c r="AM380" s="4" t="str">
        <f t="shared" si="195"/>
        <v>"name":"Fraternity &amp; Sorority Life (SALD)"</v>
      </c>
      <c r="AN380" s="5" t="str">
        <f t="shared" si="185"/>
        <v>,"phone":"513-556-0896"</v>
      </c>
      <c r="AO380" s="5" t="str">
        <f t="shared" si="186"/>
        <v>,"location":{</v>
      </c>
      <c r="AP380" s="5" t="str">
        <f t="shared" si="187"/>
        <v>"ML":"136"</v>
      </c>
      <c r="AQ380" s="5" t="str">
        <f t="shared" si="176"/>
        <v>,"RM":"455"</v>
      </c>
      <c r="AR380" s="5" t="str">
        <f t="shared" si="188"/>
        <v>,"building":"STEGER"</v>
      </c>
      <c r="AS380" s="5" t="str">
        <f t="shared" si="197"/>
        <v>}</v>
      </c>
      <c r="AT380" s="5" t="str">
        <f t="shared" si="189"/>
        <v>,"fax":"513-556-6077"</v>
      </c>
      <c r="AU380" s="5" t="str">
        <f t="shared" si="190"/>
        <v>,"website":"http://www.uc.edu/greeklife.html"</v>
      </c>
      <c r="AV380" s="10" t="str">
        <f t="shared" si="191"/>
        <v/>
      </c>
      <c r="AW380" s="6" t="str">
        <f t="shared" si="192"/>
        <v>{"name":"Fraternity &amp; Sorority Life (SALD)","phone":"513-556-0896","location":{"ML":"136","RM":"455","building":"STEGER"},"fax":"513-556-6077","website":"http://www.uc.edu/greeklife.html"}</v>
      </c>
      <c r="AX380" t="str">
        <f t="shared" si="193"/>
        <v>db.directory.insert({"name":"Fraternity &amp; Sorority Life (SALD)","phone":"513-556-0896","location":{"ML":"136","RM":"455","building":"STEGER"},"fax":"513-556-6077","website":"http://www.uc.edu/greeklife.html"})</v>
      </c>
      <c r="AY380">
        <f t="shared" si="196"/>
        <v>377</v>
      </c>
      <c r="AZ380" t="str">
        <f t="shared" si="194"/>
        <v>377 - Fraternity &amp; Sorority Life (SALD)</v>
      </c>
      <c r="BA380" t="str">
        <f t="shared" si="177"/>
        <v>{"name":"Fraternity &amp; Sorority Life (SALD)","phone":"513-556-0896","location":{"ML":"136","RM":"455","building":"STEGER"},"fax":"513-556-6077","website":"http://www.uc.edu/greeklife.html"},</v>
      </c>
    </row>
    <row r="381" spans="1:53" x14ac:dyDescent="0.25">
      <c r="A381" t="s">
        <v>1647</v>
      </c>
      <c r="B381" t="s">
        <v>1648</v>
      </c>
      <c r="C381" t="s">
        <v>1637</v>
      </c>
      <c r="D381">
        <v>136</v>
      </c>
      <c r="E381">
        <v>455</v>
      </c>
      <c r="F381" t="s">
        <v>110</v>
      </c>
      <c r="G381" t="s">
        <v>1649</v>
      </c>
      <c r="H381" t="s">
        <v>1650</v>
      </c>
      <c r="K381" t="s">
        <v>5264</v>
      </c>
      <c r="M381">
        <f t="shared" si="198"/>
        <v>0</v>
      </c>
      <c r="N381" t="str">
        <f t="shared" si="169"/>
        <v>Leadership Development (SALD)</v>
      </c>
      <c r="P381" t="s">
        <v>5264</v>
      </c>
      <c r="Q381" t="str">
        <f t="shared" si="170"/>
        <v>513-556-6115</v>
      </c>
      <c r="S381" s="3">
        <f t="shared" si="168"/>
        <v>136</v>
      </c>
      <c r="T381" t="b">
        <f t="shared" si="178"/>
        <v>1</v>
      </c>
      <c r="V381" s="3">
        <f t="shared" si="179"/>
        <v>455</v>
      </c>
      <c r="W381" t="b">
        <f t="shared" si="171"/>
        <v>1</v>
      </c>
      <c r="Y381" t="str">
        <f t="shared" si="180"/>
        <v>STEGER</v>
      </c>
      <c r="Z381" t="b">
        <f t="shared" si="172"/>
        <v>1</v>
      </c>
      <c r="AB381" t="b">
        <f t="shared" si="181"/>
        <v>1</v>
      </c>
      <c r="AD381" t="str">
        <f t="shared" si="182"/>
        <v>(515)556-6077</v>
      </c>
      <c r="AE381" t="b">
        <f t="shared" si="173"/>
        <v>1</v>
      </c>
      <c r="AG381" t="str">
        <f t="shared" si="183"/>
        <v>http://www.uc.edu/sald/leadership.html</v>
      </c>
      <c r="AH381" t="b">
        <f t="shared" si="174"/>
        <v>1</v>
      </c>
      <c r="AJ381">
        <f t="shared" si="184"/>
        <v>0</v>
      </c>
      <c r="AK381" t="b">
        <f t="shared" si="175"/>
        <v>0</v>
      </c>
      <c r="AM381" s="4" t="str">
        <f t="shared" si="195"/>
        <v>"name":"Leadership Development (SALD)"</v>
      </c>
      <c r="AN381" s="5" t="str">
        <f t="shared" si="185"/>
        <v>,"phone":"513-556-6115"</v>
      </c>
      <c r="AO381" s="5" t="str">
        <f t="shared" si="186"/>
        <v>,"location":{</v>
      </c>
      <c r="AP381" s="5" t="str">
        <f t="shared" si="187"/>
        <v>"ML":"136"</v>
      </c>
      <c r="AQ381" s="5" t="str">
        <f t="shared" si="176"/>
        <v>,"RM":"455"</v>
      </c>
      <c r="AR381" s="5" t="str">
        <f t="shared" si="188"/>
        <v>,"building":"STEGER"</v>
      </c>
      <c r="AS381" s="5" t="str">
        <f t="shared" si="197"/>
        <v>}</v>
      </c>
      <c r="AT381" s="5" t="str">
        <f t="shared" si="189"/>
        <v>,"fax":"(515)556-6077"</v>
      </c>
      <c r="AU381" s="5" t="str">
        <f t="shared" si="190"/>
        <v>,"website":"http://www.uc.edu/sald/leadership.html"</v>
      </c>
      <c r="AV381" s="10" t="str">
        <f t="shared" si="191"/>
        <v/>
      </c>
      <c r="AW381" s="6" t="str">
        <f t="shared" si="192"/>
        <v>{"name":"Leadership Development (SALD)","phone":"513-556-6115","location":{"ML":"136","RM":"455","building":"STEGER"},"fax":"(515)556-6077","website":"http://www.uc.edu/sald/leadership.html"}</v>
      </c>
      <c r="AX381" t="str">
        <f t="shared" si="193"/>
        <v>db.directory.insert({"name":"Leadership Development (SALD)","phone":"513-556-6115","location":{"ML":"136","RM":"455","building":"STEGER"},"fax":"(515)556-6077","website":"http://www.uc.edu/sald/leadership.html"})</v>
      </c>
      <c r="AY381">
        <f t="shared" si="196"/>
        <v>378</v>
      </c>
      <c r="AZ381" t="str">
        <f t="shared" si="194"/>
        <v>378 - Leadership Development (SALD)</v>
      </c>
      <c r="BA381" t="str">
        <f t="shared" si="177"/>
        <v>{"name":"Leadership Development (SALD)","phone":"513-556-6115","location":{"ML":"136","RM":"455","building":"STEGER"},"fax":"(515)556-6077","website":"http://www.uc.edu/sald/leadership.html"},</v>
      </c>
    </row>
    <row r="382" spans="1:53" x14ac:dyDescent="0.25">
      <c r="A382" t="s">
        <v>1651</v>
      </c>
      <c r="B382" t="s">
        <v>1652</v>
      </c>
      <c r="C382" t="s">
        <v>1653</v>
      </c>
      <c r="D382">
        <v>136</v>
      </c>
      <c r="E382">
        <v>673</v>
      </c>
      <c r="F382" t="s">
        <v>110</v>
      </c>
      <c r="G382" t="s">
        <v>1638</v>
      </c>
      <c r="H382" t="s">
        <v>1654</v>
      </c>
      <c r="I382" t="s">
        <v>1655</v>
      </c>
      <c r="K382" t="s">
        <v>5264</v>
      </c>
      <c r="M382">
        <f t="shared" si="198"/>
        <v>0</v>
      </c>
      <c r="N382" t="str">
        <f t="shared" si="169"/>
        <v>PAC (Programs &amp; Activities Council)(SALD)</v>
      </c>
      <c r="P382" t="s">
        <v>5264</v>
      </c>
      <c r="Q382" t="str">
        <f t="shared" si="170"/>
        <v>513-556-6102</v>
      </c>
      <c r="S382" s="3">
        <f t="shared" si="168"/>
        <v>136</v>
      </c>
      <c r="T382" t="b">
        <f t="shared" si="178"/>
        <v>1</v>
      </c>
      <c r="V382" s="3">
        <f t="shared" si="179"/>
        <v>673</v>
      </c>
      <c r="W382" t="b">
        <f t="shared" si="171"/>
        <v>1</v>
      </c>
      <c r="Y382" t="str">
        <f t="shared" si="180"/>
        <v>STEGER</v>
      </c>
      <c r="Z382" t="b">
        <f t="shared" si="172"/>
        <v>1</v>
      </c>
      <c r="AB382" t="b">
        <f t="shared" si="181"/>
        <v>1</v>
      </c>
      <c r="AD382" t="str">
        <f t="shared" si="182"/>
        <v>513-556-6077</v>
      </c>
      <c r="AE382" t="b">
        <f t="shared" si="173"/>
        <v>1</v>
      </c>
      <c r="AG382" t="str">
        <f t="shared" si="183"/>
        <v>http://www.uc.edu/groups/pac/</v>
      </c>
      <c r="AH382" t="b">
        <f t="shared" si="174"/>
        <v>1</v>
      </c>
      <c r="AJ382" t="str">
        <f t="shared" si="184"/>
        <v>pac.cincinnati@gmail.com</v>
      </c>
      <c r="AK382" t="b">
        <f t="shared" si="175"/>
        <v>1</v>
      </c>
      <c r="AM382" s="4" t="str">
        <f t="shared" si="195"/>
        <v>"name":"PAC (Programs &amp; Activities Council)(SALD)"</v>
      </c>
      <c r="AN382" s="5" t="str">
        <f t="shared" si="185"/>
        <v>,"phone":"513-556-6102"</v>
      </c>
      <c r="AO382" s="5" t="str">
        <f t="shared" si="186"/>
        <v>,"location":{</v>
      </c>
      <c r="AP382" s="5" t="str">
        <f t="shared" si="187"/>
        <v>"ML":"136"</v>
      </c>
      <c r="AQ382" s="5" t="str">
        <f t="shared" si="176"/>
        <v>,"RM":"673"</v>
      </c>
      <c r="AR382" s="5" t="str">
        <f t="shared" si="188"/>
        <v>,"building":"STEGER"</v>
      </c>
      <c r="AS382" s="5" t="str">
        <f t="shared" si="197"/>
        <v>}</v>
      </c>
      <c r="AT382" s="5" t="str">
        <f t="shared" si="189"/>
        <v>,"fax":"513-556-6077"</v>
      </c>
      <c r="AU382" s="5" t="str">
        <f t="shared" si="190"/>
        <v>,"website":"http://www.uc.edu/groups/pac/"</v>
      </c>
      <c r="AV382" s="10" t="str">
        <f t="shared" si="191"/>
        <v>,"email":"pac.cincinnati@gmail.com"</v>
      </c>
      <c r="AW382" s="6" t="str">
        <f t="shared" si="192"/>
        <v>{"name":"PAC (Programs &amp; Activities Council)(SALD)","phone":"513-556-6102","location":{"ML":"136","RM":"673","building":"STEGER"},"fax":"513-556-6077","website":"http://www.uc.edu/groups/pac/","email":"pac.cincinnati@gmail.com"}</v>
      </c>
      <c r="AX382" t="str">
        <f t="shared" si="193"/>
        <v>db.directory.insert({"name":"PAC (Programs &amp; Activities Council)(SALD)","phone":"513-556-6102","location":{"ML":"136","RM":"673","building":"STEGER"},"fax":"513-556-6077","website":"http://www.uc.edu/groups/pac/","email":"pac.cincinnati@gmail.com"})</v>
      </c>
      <c r="AY382">
        <f t="shared" si="196"/>
        <v>379</v>
      </c>
      <c r="AZ382" t="str">
        <f t="shared" si="194"/>
        <v>379 - PAC (Programs &amp; Activities Council)(SALD)</v>
      </c>
      <c r="BA382" t="str">
        <f t="shared" si="177"/>
        <v>{"name":"PAC (Programs &amp; Activities Council)(SALD)","phone":"513-556-6102","location":{"ML":"136","RM":"673","building":"STEGER"},"fax":"513-556-6077","website":"http://www.uc.edu/groups/pac/","email":"pac.cincinnati@gmail.com"},</v>
      </c>
    </row>
    <row r="383" spans="1:53" x14ac:dyDescent="0.25">
      <c r="A383" t="s">
        <v>1656</v>
      </c>
      <c r="B383" t="s">
        <v>1657</v>
      </c>
      <c r="C383" t="s">
        <v>1658</v>
      </c>
      <c r="D383">
        <v>136</v>
      </c>
      <c r="E383">
        <v>669</v>
      </c>
      <c r="F383" t="s">
        <v>110</v>
      </c>
      <c r="G383" t="s">
        <v>1638</v>
      </c>
      <c r="H383" t="s">
        <v>1659</v>
      </c>
      <c r="K383" t="s">
        <v>5264</v>
      </c>
      <c r="M383">
        <f t="shared" si="198"/>
        <v>0</v>
      </c>
      <c r="N383" t="str">
        <f t="shared" si="169"/>
        <v>Racial Awareness Program (RAPP)(SALD)</v>
      </c>
      <c r="P383" t="s">
        <v>5264</v>
      </c>
      <c r="Q383" t="str">
        <f t="shared" si="170"/>
        <v>513-556-5251</v>
      </c>
      <c r="S383" s="3">
        <f t="shared" si="168"/>
        <v>136</v>
      </c>
      <c r="T383" t="b">
        <f t="shared" si="178"/>
        <v>1</v>
      </c>
      <c r="V383" s="3">
        <f t="shared" si="179"/>
        <v>669</v>
      </c>
      <c r="W383" t="b">
        <f t="shared" si="171"/>
        <v>1</v>
      </c>
      <c r="Y383" t="str">
        <f t="shared" si="180"/>
        <v>STEGER</v>
      </c>
      <c r="Z383" t="b">
        <f t="shared" si="172"/>
        <v>1</v>
      </c>
      <c r="AB383" t="b">
        <f t="shared" si="181"/>
        <v>1</v>
      </c>
      <c r="AD383" t="str">
        <f t="shared" si="182"/>
        <v>513-556-6077</v>
      </c>
      <c r="AE383" t="b">
        <f t="shared" si="173"/>
        <v>1</v>
      </c>
      <c r="AG383" t="str">
        <f t="shared" si="183"/>
        <v>http://www.uc.edu/sald/rapp.html</v>
      </c>
      <c r="AH383" t="b">
        <f t="shared" si="174"/>
        <v>1</v>
      </c>
      <c r="AJ383">
        <f t="shared" si="184"/>
        <v>0</v>
      </c>
      <c r="AK383" t="b">
        <f t="shared" si="175"/>
        <v>0</v>
      </c>
      <c r="AM383" s="4" t="str">
        <f t="shared" si="195"/>
        <v>"name":"Racial Awareness Program (RAPP)(SALD)"</v>
      </c>
      <c r="AN383" s="5" t="str">
        <f t="shared" si="185"/>
        <v>,"phone":"513-556-5251"</v>
      </c>
      <c r="AO383" s="5" t="str">
        <f t="shared" si="186"/>
        <v>,"location":{</v>
      </c>
      <c r="AP383" s="5" t="str">
        <f t="shared" si="187"/>
        <v>"ML":"136"</v>
      </c>
      <c r="AQ383" s="5" t="str">
        <f t="shared" si="176"/>
        <v>,"RM":"669"</v>
      </c>
      <c r="AR383" s="5" t="str">
        <f t="shared" si="188"/>
        <v>,"building":"STEGER"</v>
      </c>
      <c r="AS383" s="5" t="str">
        <f t="shared" si="197"/>
        <v>}</v>
      </c>
      <c r="AT383" s="5" t="str">
        <f t="shared" si="189"/>
        <v>,"fax":"513-556-6077"</v>
      </c>
      <c r="AU383" s="5" t="str">
        <f t="shared" si="190"/>
        <v>,"website":"http://www.uc.edu/sald/rapp.html"</v>
      </c>
      <c r="AV383" s="10" t="str">
        <f t="shared" si="191"/>
        <v/>
      </c>
      <c r="AW383" s="6" t="str">
        <f t="shared" si="192"/>
        <v>{"name":"Racial Awareness Program (RAPP)(SALD)","phone":"513-556-5251","location":{"ML":"136","RM":"669","building":"STEGER"},"fax":"513-556-6077","website":"http://www.uc.edu/sald/rapp.html"}</v>
      </c>
      <c r="AX383" t="str">
        <f t="shared" si="193"/>
        <v>db.directory.insert({"name":"Racial Awareness Program (RAPP)(SALD)","phone":"513-556-5251","location":{"ML":"136","RM":"669","building":"STEGER"},"fax":"513-556-6077","website":"http://www.uc.edu/sald/rapp.html"})</v>
      </c>
      <c r="AY383">
        <f t="shared" si="196"/>
        <v>380</v>
      </c>
      <c r="AZ383" t="str">
        <f t="shared" si="194"/>
        <v>380 - Racial Awareness Program (RAPP)(SALD)</v>
      </c>
      <c r="BA383" t="str">
        <f t="shared" si="177"/>
        <v>{"name":"Racial Awareness Program (RAPP)(SALD)","phone":"513-556-5251","location":{"ML":"136","RM":"669","building":"STEGER"},"fax":"513-556-6077","website":"http://www.uc.edu/sald/rapp.html"},</v>
      </c>
    </row>
    <row r="384" spans="1:53" x14ac:dyDescent="0.25">
      <c r="A384" t="s">
        <v>1660</v>
      </c>
      <c r="B384" t="s">
        <v>1661</v>
      </c>
      <c r="C384" t="s">
        <v>1662</v>
      </c>
      <c r="D384">
        <v>139</v>
      </c>
      <c r="E384">
        <v>655</v>
      </c>
      <c r="F384" t="s">
        <v>110</v>
      </c>
      <c r="G384" t="s">
        <v>1034</v>
      </c>
      <c r="H384" t="s">
        <v>1663</v>
      </c>
      <c r="K384" t="s">
        <v>5264</v>
      </c>
      <c r="M384">
        <f t="shared" si="198"/>
        <v>0</v>
      </c>
      <c r="N384" t="str">
        <f t="shared" si="169"/>
        <v>Student Government (SALD)</v>
      </c>
      <c r="P384" t="s">
        <v>5264</v>
      </c>
      <c r="Q384" t="str">
        <f t="shared" si="170"/>
        <v>513-556-6107</v>
      </c>
      <c r="S384" s="3">
        <f t="shared" si="168"/>
        <v>139</v>
      </c>
      <c r="T384" t="b">
        <f t="shared" si="178"/>
        <v>1</v>
      </c>
      <c r="V384" s="3">
        <f t="shared" si="179"/>
        <v>655</v>
      </c>
      <c r="W384" t="b">
        <f t="shared" si="171"/>
        <v>1</v>
      </c>
      <c r="Y384" t="str">
        <f t="shared" si="180"/>
        <v>STEGER</v>
      </c>
      <c r="Z384" t="b">
        <f t="shared" si="172"/>
        <v>1</v>
      </c>
      <c r="AB384" t="b">
        <f t="shared" si="181"/>
        <v>1</v>
      </c>
      <c r="AD384" t="str">
        <f t="shared" si="182"/>
        <v>513-556-4477</v>
      </c>
      <c r="AE384" t="b">
        <f t="shared" si="173"/>
        <v>1</v>
      </c>
      <c r="AG384" t="str">
        <f t="shared" si="183"/>
        <v>http://sites.ucfilespace.uc.edu/sg/</v>
      </c>
      <c r="AH384" t="b">
        <f t="shared" si="174"/>
        <v>1</v>
      </c>
      <c r="AJ384">
        <f t="shared" si="184"/>
        <v>0</v>
      </c>
      <c r="AK384" t="b">
        <f t="shared" si="175"/>
        <v>0</v>
      </c>
      <c r="AM384" s="4" t="str">
        <f t="shared" si="195"/>
        <v>"name":"Student Government (SALD)"</v>
      </c>
      <c r="AN384" s="5" t="str">
        <f t="shared" si="185"/>
        <v>,"phone":"513-556-6107"</v>
      </c>
      <c r="AO384" s="5" t="str">
        <f t="shared" si="186"/>
        <v>,"location":{</v>
      </c>
      <c r="AP384" s="5" t="str">
        <f t="shared" si="187"/>
        <v>"ML":"139"</v>
      </c>
      <c r="AQ384" s="5" t="str">
        <f t="shared" si="176"/>
        <v>,"RM":"655"</v>
      </c>
      <c r="AR384" s="5" t="str">
        <f t="shared" si="188"/>
        <v>,"building":"STEGER"</v>
      </c>
      <c r="AS384" s="5" t="str">
        <f t="shared" si="197"/>
        <v>}</v>
      </c>
      <c r="AT384" s="5" t="str">
        <f t="shared" si="189"/>
        <v>,"fax":"513-556-4477"</v>
      </c>
      <c r="AU384" s="5" t="str">
        <f t="shared" si="190"/>
        <v>,"website":"http://sites.ucfilespace.uc.edu/sg/"</v>
      </c>
      <c r="AV384" s="10" t="str">
        <f t="shared" si="191"/>
        <v/>
      </c>
      <c r="AW384" s="6" t="str">
        <f t="shared" si="192"/>
        <v>{"name":"Student Government (SALD)","phone":"513-556-6107","location":{"ML":"139","RM":"655","building":"STEGER"},"fax":"513-556-4477","website":"http://sites.ucfilespace.uc.edu/sg/"}</v>
      </c>
      <c r="AX384" t="str">
        <f t="shared" si="193"/>
        <v>db.directory.insert({"name":"Student Government (SALD)","phone":"513-556-6107","location":{"ML":"139","RM":"655","building":"STEGER"},"fax":"513-556-4477","website":"http://sites.ucfilespace.uc.edu/sg/"})</v>
      </c>
      <c r="AY384">
        <f t="shared" si="196"/>
        <v>381</v>
      </c>
      <c r="AZ384" t="str">
        <f t="shared" si="194"/>
        <v>381 - Student Government (SALD)</v>
      </c>
      <c r="BA384" t="str">
        <f t="shared" si="177"/>
        <v>{"name":"Student Government (SALD)","phone":"513-556-6107","location":{"ML":"139","RM":"655","building":"STEGER"},"fax":"513-556-4477","website":"http://sites.ucfilespace.uc.edu/sg/"},</v>
      </c>
    </row>
    <row r="385" spans="1:53" x14ac:dyDescent="0.25">
      <c r="A385" t="s">
        <v>1664</v>
      </c>
      <c r="B385" t="s">
        <v>1665</v>
      </c>
      <c r="C385" t="s">
        <v>1637</v>
      </c>
      <c r="D385">
        <v>136</v>
      </c>
      <c r="E385">
        <v>455</v>
      </c>
      <c r="F385" t="s">
        <v>110</v>
      </c>
      <c r="G385" t="s">
        <v>1649</v>
      </c>
      <c r="H385" t="s">
        <v>1666</v>
      </c>
      <c r="K385" t="s">
        <v>5264</v>
      </c>
      <c r="M385">
        <f t="shared" si="198"/>
        <v>0</v>
      </c>
      <c r="N385" t="str">
        <f t="shared" si="169"/>
        <v>Student Organizations (SALD)</v>
      </c>
      <c r="P385" t="s">
        <v>5264</v>
      </c>
      <c r="Q385" t="str">
        <f t="shared" si="170"/>
        <v>513-556-6115</v>
      </c>
      <c r="S385" s="3">
        <f t="shared" si="168"/>
        <v>136</v>
      </c>
      <c r="T385" t="b">
        <f t="shared" si="178"/>
        <v>1</v>
      </c>
      <c r="V385" s="3">
        <f t="shared" si="179"/>
        <v>455</v>
      </c>
      <c r="W385" t="b">
        <f t="shared" si="171"/>
        <v>1</v>
      </c>
      <c r="Y385" t="str">
        <f t="shared" si="180"/>
        <v>STEGER</v>
      </c>
      <c r="Z385" t="b">
        <f t="shared" si="172"/>
        <v>1</v>
      </c>
      <c r="AB385" t="b">
        <f t="shared" si="181"/>
        <v>1</v>
      </c>
      <c r="AD385" t="str">
        <f t="shared" si="182"/>
        <v>(515)556-6077</v>
      </c>
      <c r="AE385" t="b">
        <f t="shared" si="173"/>
        <v>1</v>
      </c>
      <c r="AG385" t="str">
        <f t="shared" si="183"/>
        <v>https://webapps2.uc.edu/sald/orglisting.aspx</v>
      </c>
      <c r="AH385" t="b">
        <f t="shared" si="174"/>
        <v>1</v>
      </c>
      <c r="AJ385">
        <f t="shared" si="184"/>
        <v>0</v>
      </c>
      <c r="AK385" t="b">
        <f t="shared" si="175"/>
        <v>0</v>
      </c>
      <c r="AM385" s="4" t="str">
        <f t="shared" si="195"/>
        <v>"name":"Student Organizations (SALD)"</v>
      </c>
      <c r="AN385" s="5" t="str">
        <f t="shared" si="185"/>
        <v>,"phone":"513-556-6115"</v>
      </c>
      <c r="AO385" s="5" t="str">
        <f t="shared" si="186"/>
        <v>,"location":{</v>
      </c>
      <c r="AP385" s="5" t="str">
        <f t="shared" si="187"/>
        <v>"ML":"136"</v>
      </c>
      <c r="AQ385" s="5" t="str">
        <f t="shared" si="176"/>
        <v>,"RM":"455"</v>
      </c>
      <c r="AR385" s="5" t="str">
        <f t="shared" si="188"/>
        <v>,"building":"STEGER"</v>
      </c>
      <c r="AS385" s="5" t="str">
        <f t="shared" si="197"/>
        <v>}</v>
      </c>
      <c r="AT385" s="5" t="str">
        <f t="shared" si="189"/>
        <v>,"fax":"(515)556-6077"</v>
      </c>
      <c r="AU385" s="5" t="str">
        <f t="shared" si="190"/>
        <v>,"website":"https://webapps2.uc.edu/sald/orglisting.aspx"</v>
      </c>
      <c r="AV385" s="10" t="str">
        <f t="shared" si="191"/>
        <v/>
      </c>
      <c r="AW385" s="6" t="str">
        <f t="shared" si="192"/>
        <v>{"name":"Student Organizations (SALD)","phone":"513-556-6115","location":{"ML":"136","RM":"455","building":"STEGER"},"fax":"(515)556-6077","website":"https://webapps2.uc.edu/sald/orglisting.aspx"}</v>
      </c>
      <c r="AX385" t="str">
        <f t="shared" si="193"/>
        <v>db.directory.insert({"name":"Student Organizations (SALD)","phone":"513-556-6115","location":{"ML":"136","RM":"455","building":"STEGER"},"fax":"(515)556-6077","website":"https://webapps2.uc.edu/sald/orglisting.aspx"})</v>
      </c>
      <c r="AY385">
        <f t="shared" si="196"/>
        <v>382</v>
      </c>
      <c r="AZ385" t="str">
        <f t="shared" si="194"/>
        <v>382 - Student Organizations (SALD)</v>
      </c>
      <c r="BA385" t="str">
        <f t="shared" si="177"/>
        <v>{"name":"Student Organizations (SALD)","phone":"513-556-6115","location":{"ML":"136","RM":"455","building":"STEGER"},"fax":"(515)556-6077","website":"https://webapps2.uc.edu/sald/orglisting.aspx"},</v>
      </c>
    </row>
    <row r="386" spans="1:53" x14ac:dyDescent="0.25">
      <c r="A386" t="s">
        <v>1667</v>
      </c>
      <c r="B386" t="s">
        <v>1668</v>
      </c>
      <c r="C386" t="s">
        <v>1669</v>
      </c>
      <c r="D386">
        <v>43</v>
      </c>
      <c r="E386">
        <v>7</v>
      </c>
      <c r="F386" t="s">
        <v>899</v>
      </c>
      <c r="G386" t="s">
        <v>1670</v>
      </c>
      <c r="H386" t="s">
        <v>1671</v>
      </c>
      <c r="I386" t="s">
        <v>1672</v>
      </c>
      <c r="K386" t="s">
        <v>5264</v>
      </c>
      <c r="M386">
        <f t="shared" si="198"/>
        <v>0</v>
      </c>
      <c r="N386" t="str">
        <f t="shared" si="169"/>
        <v>Satellite Copy Service</v>
      </c>
      <c r="P386" t="s">
        <v>5264</v>
      </c>
      <c r="Q386" t="str">
        <f t="shared" si="170"/>
        <v>513-556-3218</v>
      </c>
      <c r="S386" s="3">
        <f t="shared" si="168"/>
        <v>43</v>
      </c>
      <c r="T386" t="b">
        <f t="shared" si="178"/>
        <v>1</v>
      </c>
      <c r="V386" s="3">
        <f t="shared" si="179"/>
        <v>7</v>
      </c>
      <c r="W386" t="b">
        <f t="shared" si="171"/>
        <v>1</v>
      </c>
      <c r="Y386" t="str">
        <f t="shared" si="180"/>
        <v>MCMICKEN</v>
      </c>
      <c r="Z386" t="b">
        <f t="shared" si="172"/>
        <v>1</v>
      </c>
      <c r="AB386" t="b">
        <f t="shared" si="181"/>
        <v>1</v>
      </c>
      <c r="AD386" t="str">
        <f t="shared" si="182"/>
        <v>513-556-3434</v>
      </c>
      <c r="AE386" t="b">
        <f t="shared" si="173"/>
        <v>1</v>
      </c>
      <c r="AG386" t="str">
        <f t="shared" si="183"/>
        <v>http://healthnews.uc.edu/communications/</v>
      </c>
      <c r="AH386" t="b">
        <f t="shared" si="174"/>
        <v>1</v>
      </c>
      <c r="AJ386" t="str">
        <f t="shared" si="184"/>
        <v>walter.connolly@uc.edu</v>
      </c>
      <c r="AK386" t="b">
        <f t="shared" si="175"/>
        <v>1</v>
      </c>
      <c r="AM386" s="4" t="str">
        <f t="shared" si="195"/>
        <v>"name":"Satellite Copy Service"</v>
      </c>
      <c r="AN386" s="5" t="str">
        <f t="shared" si="185"/>
        <v>,"phone":"513-556-3218"</v>
      </c>
      <c r="AO386" s="5" t="str">
        <f t="shared" si="186"/>
        <v>,"location":{</v>
      </c>
      <c r="AP386" s="5" t="str">
        <f t="shared" si="187"/>
        <v>"ML":"43"</v>
      </c>
      <c r="AQ386" s="5" t="str">
        <f t="shared" si="176"/>
        <v>,"RM":"7"</v>
      </c>
      <c r="AR386" s="5" t="str">
        <f t="shared" si="188"/>
        <v>,"building":"MCMICKEN"</v>
      </c>
      <c r="AS386" s="5" t="str">
        <f t="shared" si="197"/>
        <v>}</v>
      </c>
      <c r="AT386" s="5" t="str">
        <f t="shared" si="189"/>
        <v>,"fax":"513-556-3434"</v>
      </c>
      <c r="AU386" s="5" t="str">
        <f t="shared" si="190"/>
        <v>,"website":"http://healthnews.uc.edu/communications/"</v>
      </c>
      <c r="AV386" s="10" t="str">
        <f t="shared" si="191"/>
        <v>,"email":"walter.connolly@uc.edu"</v>
      </c>
      <c r="AW386" s="6" t="str">
        <f t="shared" si="192"/>
        <v>{"name":"Satellite Copy Service","phone":"513-556-3218","location":{"ML":"43","RM":"7","building":"MCMICKEN"},"fax":"513-556-3434","website":"http://healthnews.uc.edu/communications/","email":"walter.connolly@uc.edu"}</v>
      </c>
      <c r="AX386" t="str">
        <f t="shared" si="193"/>
        <v>db.directory.insert({"name":"Satellite Copy Service","phone":"513-556-3218","location":{"ML":"43","RM":"7","building":"MCMICKEN"},"fax":"513-556-3434","website":"http://healthnews.uc.edu/communications/","email":"walter.connolly@uc.edu"})</v>
      </c>
      <c r="AY386">
        <f t="shared" si="196"/>
        <v>383</v>
      </c>
      <c r="AZ386" t="str">
        <f t="shared" si="194"/>
        <v>383 - Satellite Copy Service</v>
      </c>
      <c r="BA386" t="str">
        <f t="shared" si="177"/>
        <v>{"name":"Satellite Copy Service","phone":"513-556-3218","location":{"ML":"43","RM":"7","building":"MCMICKEN"},"fax":"513-556-3434","website":"http://healthnews.uc.edu/communications/","email":"walter.connolly@uc.edu"},</v>
      </c>
    </row>
    <row r="387" spans="1:53" x14ac:dyDescent="0.25">
      <c r="A387" t="s">
        <v>1673</v>
      </c>
      <c r="B387" t="s">
        <v>1674</v>
      </c>
      <c r="C387" t="s">
        <v>1675</v>
      </c>
      <c r="D387">
        <v>40</v>
      </c>
      <c r="E387" t="s">
        <v>1676</v>
      </c>
      <c r="F387" t="s">
        <v>79</v>
      </c>
      <c r="G387" t="s">
        <v>1244</v>
      </c>
      <c r="H387" t="s">
        <v>1677</v>
      </c>
      <c r="K387" t="s">
        <v>5264</v>
      </c>
      <c r="M387">
        <f t="shared" si="198"/>
        <v>0</v>
      </c>
      <c r="N387" t="str">
        <f t="shared" si="169"/>
        <v>Student Bar Association (SBA)(LAW)</v>
      </c>
      <c r="P387" t="s">
        <v>5264</v>
      </c>
      <c r="Q387" t="str">
        <f t="shared" si="170"/>
        <v>513-556-6805</v>
      </c>
      <c r="S387" s="3">
        <f t="shared" ref="S387:S450" si="200">IF(L387,E387,D387)</f>
        <v>40</v>
      </c>
      <c r="T387" t="b">
        <f t="shared" si="178"/>
        <v>1</v>
      </c>
      <c r="V387" s="3" t="str">
        <f t="shared" si="179"/>
        <v>117-E</v>
      </c>
      <c r="W387" t="b">
        <f t="shared" si="171"/>
        <v>1</v>
      </c>
      <c r="Y387" t="str">
        <f t="shared" si="180"/>
        <v>LAW</v>
      </c>
      <c r="Z387" t="b">
        <f t="shared" si="172"/>
        <v>1</v>
      </c>
      <c r="AB387" t="b">
        <f t="shared" si="181"/>
        <v>1</v>
      </c>
      <c r="AD387" t="str">
        <f t="shared" si="182"/>
        <v>513-556-2391</v>
      </c>
      <c r="AE387" t="b">
        <f t="shared" si="173"/>
        <v>1</v>
      </c>
      <c r="AG387" t="str">
        <f t="shared" si="183"/>
        <v>http://www.law.uc.edu/current-students/student-orgs/student-bar-association</v>
      </c>
      <c r="AH387" t="b">
        <f t="shared" si="174"/>
        <v>1</v>
      </c>
      <c r="AJ387">
        <f t="shared" si="184"/>
        <v>0</v>
      </c>
      <c r="AK387" t="b">
        <f t="shared" si="175"/>
        <v>0</v>
      </c>
      <c r="AM387" s="4" t="str">
        <f t="shared" si="195"/>
        <v>"name":"Student Bar Association (SBA)(LAW)"</v>
      </c>
      <c r="AN387" s="5" t="str">
        <f t="shared" si="185"/>
        <v>,"phone":"513-556-6805"</v>
      </c>
      <c r="AO387" s="5" t="str">
        <f t="shared" si="186"/>
        <v>,"location":{</v>
      </c>
      <c r="AP387" s="5" t="str">
        <f t="shared" si="187"/>
        <v>"ML":"40"</v>
      </c>
      <c r="AQ387" s="5" t="str">
        <f t="shared" si="176"/>
        <v>,"RM":"117-E"</v>
      </c>
      <c r="AR387" s="5" t="str">
        <f t="shared" si="188"/>
        <v>,"building":"LAW"</v>
      </c>
      <c r="AS387" s="5" t="str">
        <f t="shared" si="197"/>
        <v>}</v>
      </c>
      <c r="AT387" s="5" t="str">
        <f t="shared" si="189"/>
        <v>,"fax":"513-556-2391"</v>
      </c>
      <c r="AU387" s="5" t="str">
        <f t="shared" si="190"/>
        <v>,"website":"http://www.law.uc.edu/current-students/student-orgs/student-bar-association"</v>
      </c>
      <c r="AV387" s="10" t="str">
        <f t="shared" si="191"/>
        <v/>
      </c>
      <c r="AW387" s="6" t="str">
        <f t="shared" si="192"/>
        <v>{"name":"Student Bar Association (SBA)(LAW)","phone":"513-556-6805","location":{"ML":"40","RM":"117-E","building":"LAW"},"fax":"513-556-2391","website":"http://www.law.uc.edu/current-students/student-orgs/student-bar-association"}</v>
      </c>
      <c r="AX387" t="str">
        <f t="shared" si="193"/>
        <v>db.directory.insert({"name":"Student Bar Association (SBA)(LAW)","phone":"513-556-6805","location":{"ML":"40","RM":"117-E","building":"LAW"},"fax":"513-556-2391","website":"http://www.law.uc.edu/current-students/student-orgs/student-bar-association"})</v>
      </c>
      <c r="AY387">
        <f t="shared" si="196"/>
        <v>384</v>
      </c>
      <c r="AZ387" t="str">
        <f t="shared" si="194"/>
        <v>384 - Student Bar Association (SBA)(LAW)</v>
      </c>
      <c r="BA387" t="str">
        <f t="shared" si="177"/>
        <v>{"name":"Student Bar Association (SBA)(LAW)","phone":"513-556-6805","location":{"ML":"40","RM":"117-E","building":"LAW"},"fax":"513-556-2391","website":"http://www.law.uc.edu/current-students/student-orgs/student-bar-association"},</v>
      </c>
    </row>
    <row r="388" spans="1:53" x14ac:dyDescent="0.25">
      <c r="A388" t="s">
        <v>1678</v>
      </c>
      <c r="B388" t="s">
        <v>1679</v>
      </c>
      <c r="C388" t="s">
        <v>1680</v>
      </c>
      <c r="D388">
        <v>3</v>
      </c>
      <c r="E388" t="s">
        <v>1681</v>
      </c>
      <c r="F388" t="s">
        <v>125</v>
      </c>
      <c r="G388" t="s">
        <v>1446</v>
      </c>
      <c r="H388" t="s">
        <v>1682</v>
      </c>
      <c r="K388" t="s">
        <v>5264</v>
      </c>
      <c r="M388">
        <f t="shared" si="198"/>
        <v>0</v>
      </c>
      <c r="N388" t="str">
        <f t="shared" ref="N388:N451" si="201">IF(L388,O388,B388)</f>
        <v>Scheduling Services (CCM)</v>
      </c>
      <c r="P388" t="s">
        <v>5264</v>
      </c>
      <c r="Q388" t="str">
        <f t="shared" ref="Q388:Q451" si="202">IF(L388,D388,C388)</f>
        <v>513-556-9430</v>
      </c>
      <c r="S388" s="3">
        <f t="shared" si="200"/>
        <v>3</v>
      </c>
      <c r="T388" t="b">
        <f t="shared" si="178"/>
        <v>1</v>
      </c>
      <c r="V388" s="3" t="str">
        <f t="shared" si="179"/>
        <v>3820-C</v>
      </c>
      <c r="W388" t="b">
        <f t="shared" ref="W388:W451" si="203">IF(V388=0,FALSE,TRUE)</f>
        <v>1</v>
      </c>
      <c r="Y388" t="str">
        <f t="shared" si="180"/>
        <v>CORBETT</v>
      </c>
      <c r="Z388" t="b">
        <f t="shared" ref="Z388:Z451" si="204">IF(Y388=0,FALSE,TRUE)</f>
        <v>1</v>
      </c>
      <c r="AB388" t="b">
        <f t="shared" si="181"/>
        <v>1</v>
      </c>
      <c r="AD388" t="str">
        <f t="shared" si="182"/>
        <v>513-556-9988</v>
      </c>
      <c r="AE388" t="b">
        <f t="shared" ref="AE388:AE451" si="205">IF(AD388=0,FALSE,TRUE)</f>
        <v>1</v>
      </c>
      <c r="AG388" t="str">
        <f t="shared" si="183"/>
        <v>http://ccm.uc.edu/resources/students/scheduling.html</v>
      </c>
      <c r="AH388" t="b">
        <f t="shared" ref="AH388:AH451" si="206">IF(AG388=0,FALSE,TRUE)</f>
        <v>1</v>
      </c>
      <c r="AJ388">
        <f t="shared" si="184"/>
        <v>0</v>
      </c>
      <c r="AK388" t="b">
        <f t="shared" ref="AK388:AK451" si="207">IF(AJ388=0,FALSE,TRUE)</f>
        <v>0</v>
      </c>
      <c r="AM388" s="4" t="str">
        <f t="shared" si="195"/>
        <v>"name":"Scheduling Services (CCM)"</v>
      </c>
      <c r="AN388" s="5" t="str">
        <f t="shared" si="185"/>
        <v>,"phone":"513-556-9430"</v>
      </c>
      <c r="AO388" s="5" t="str">
        <f t="shared" si="186"/>
        <v>,"location":{</v>
      </c>
      <c r="AP388" s="5" t="str">
        <f t="shared" si="187"/>
        <v>"ML":"3"</v>
      </c>
      <c r="AQ388" s="5" t="str">
        <f t="shared" ref="AQ388:AQ451" si="208">IF(AND(W388=TRUE,T388=TRUE),CONCATENATE(",""RM"":""",TRIM(V388),""""),IF(AND(W388=FALSE, T388=FALSE),CONCATENATE("""RM"":""",TRIM(V388),""""),""))</f>
        <v>,"RM":"3820-C"</v>
      </c>
      <c r="AR388" s="5" t="str">
        <f t="shared" si="188"/>
        <v>,"building":"CORBETT"</v>
      </c>
      <c r="AS388" s="5" t="str">
        <f t="shared" si="197"/>
        <v>}</v>
      </c>
      <c r="AT388" s="5" t="str">
        <f t="shared" si="189"/>
        <v>,"fax":"513-556-9988"</v>
      </c>
      <c r="AU388" s="5" t="str">
        <f t="shared" si="190"/>
        <v>,"website":"http://ccm.uc.edu/resources/students/scheduling.html"</v>
      </c>
      <c r="AV388" s="10" t="str">
        <f t="shared" si="191"/>
        <v/>
      </c>
      <c r="AW388" s="6" t="str">
        <f t="shared" si="192"/>
        <v>{"name":"Scheduling Services (CCM)","phone":"513-556-9430","location":{"ML":"3","RM":"3820-C","building":"CORBETT"},"fax":"513-556-9988","website":"http://ccm.uc.edu/resources/students/scheduling.html"}</v>
      </c>
      <c r="AX388" t="str">
        <f t="shared" si="193"/>
        <v>db.directory.insert({"name":"Scheduling Services (CCM)","phone":"513-556-9430","location":{"ML":"3","RM":"3820-C","building":"CORBETT"},"fax":"513-556-9988","website":"http://ccm.uc.edu/resources/students/scheduling.html"})</v>
      </c>
      <c r="AY388">
        <f t="shared" si="196"/>
        <v>385</v>
      </c>
      <c r="AZ388" t="str">
        <f t="shared" si="194"/>
        <v>385 - Scheduling Services (CCM)</v>
      </c>
      <c r="BA388" t="str">
        <f t="shared" ref="BA388:BA451" si="209">CONCATENATE(AW388,",")</f>
        <v>{"name":"Scheduling Services (CCM)","phone":"513-556-9430","location":{"ML":"3","RM":"3820-C","building":"CORBETT"},"fax":"513-556-9988","website":"http://ccm.uc.edu/resources/students/scheduling.html"},</v>
      </c>
    </row>
    <row r="389" spans="1:53" x14ac:dyDescent="0.25">
      <c r="A389" t="s">
        <v>1683</v>
      </c>
      <c r="B389" t="s">
        <v>1684</v>
      </c>
      <c r="C389" t="s">
        <v>1685</v>
      </c>
      <c r="D389">
        <v>150</v>
      </c>
      <c r="F389" t="s">
        <v>23</v>
      </c>
      <c r="G389" t="s">
        <v>1686</v>
      </c>
      <c r="H389" t="s">
        <v>1504</v>
      </c>
      <c r="K389" t="s">
        <v>5264</v>
      </c>
      <c r="M389">
        <f t="shared" si="198"/>
        <v>0</v>
      </c>
      <c r="N389" t="str">
        <f t="shared" si="201"/>
        <v>Classroom Scheduling (Registrar)</v>
      </c>
      <c r="P389" t="s">
        <v>5264</v>
      </c>
      <c r="Q389" t="str">
        <f t="shared" si="202"/>
        <v>513-556-6500</v>
      </c>
      <c r="S389" s="3">
        <f t="shared" si="200"/>
        <v>150</v>
      </c>
      <c r="T389" t="b">
        <f t="shared" ref="T389:T452" si="210">IF(S389=0,FALSE,TRUE)</f>
        <v>1</v>
      </c>
      <c r="V389" s="3">
        <f t="shared" ref="V389:V452" si="211">IF(L389,F389,E389)</f>
        <v>0</v>
      </c>
      <c r="W389" t="b">
        <f t="shared" si="203"/>
        <v>0</v>
      </c>
      <c r="Y389" t="str">
        <f t="shared" ref="Y389:Y452" si="212">IF(L389,G389,F389)</f>
        <v>UNIVPAV</v>
      </c>
      <c r="Z389" t="b">
        <f t="shared" si="204"/>
        <v>1</v>
      </c>
      <c r="AB389" t="b">
        <f t="shared" ref="AB389:AB452" si="213">IF(AND(AND(T389=FALSE,W389=FALSE),Z389=FALSE),FALSE,TRUE)</f>
        <v>1</v>
      </c>
      <c r="AD389" t="str">
        <f t="shared" ref="AD389:AD452" si="214">IF(L389,H389,G389)</f>
        <v>513-556-3838</v>
      </c>
      <c r="AE389" t="b">
        <f t="shared" si="205"/>
        <v>1</v>
      </c>
      <c r="AG389" t="str">
        <f t="shared" ref="AG389:AG452" si="215">IF(L389,I389,H389)</f>
        <v>http://www.uc.edu/registrar/</v>
      </c>
      <c r="AH389" t="b">
        <f t="shared" si="206"/>
        <v>1</v>
      </c>
      <c r="AJ389">
        <f t="shared" ref="AJ389:AJ452" si="216">IF(L389,J389,I389)</f>
        <v>0</v>
      </c>
      <c r="AK389" t="b">
        <f t="shared" si="207"/>
        <v>0</v>
      </c>
      <c r="AM389" s="4" t="str">
        <f t="shared" si="195"/>
        <v>"name":"Classroom Scheduling (Registrar)"</v>
      </c>
      <c r="AN389" s="5" t="str">
        <f t="shared" ref="AN389:AN452" si="217">CONCATENATE(",""phone"":""",TRIM(Q389),"""")</f>
        <v>,"phone":"513-556-6500"</v>
      </c>
      <c r="AO389" s="5" t="str">
        <f t="shared" ref="AO389:AO452" si="218">IF(AB389,",""location"":{","")</f>
        <v>,"location":{</v>
      </c>
      <c r="AP389" s="5" t="str">
        <f t="shared" ref="AP389:AP452" si="219">IF(T389,CONCATENATE("""ML"":""",TRIM(S389),""""),"")</f>
        <v>"ML":"150"</v>
      </c>
      <c r="AQ389" s="5" t="str">
        <f t="shared" si="208"/>
        <v/>
      </c>
      <c r="AR389" s="5" t="str">
        <f t="shared" ref="AR389:AR452" si="220">IF(Z389,CONCATENATE(",""building"":""",TRIM(Y389),""""),"")</f>
        <v>,"building":"UNIVPAV"</v>
      </c>
      <c r="AS389" s="5" t="str">
        <f t="shared" si="197"/>
        <v>}</v>
      </c>
      <c r="AT389" s="5" t="str">
        <f t="shared" ref="AT389:AT452" si="221">IF(AE389,CONCATENATE(",""fax"":""",TRIM(AD389),""""),"")</f>
        <v>,"fax":"513-556-3838"</v>
      </c>
      <c r="AU389" s="5" t="str">
        <f t="shared" ref="AU389:AU452" si="222">IF(AH389,CONCATENATE(",""website"":""",TRIM(AG389),""""),"")</f>
        <v>,"website":"http://www.uc.edu/registrar/"</v>
      </c>
      <c r="AV389" s="10" t="str">
        <f t="shared" ref="AV389:AV452" si="223">IF(AK389,CONCATENATE(",""email"":""",TRIM(AJ389),""""),"")</f>
        <v/>
      </c>
      <c r="AW389" s="6" t="str">
        <f t="shared" ref="AW389:AW452" si="224">CONCATENATE("{",AM389,AN389,AO389,AP389,AQ389,AR389,AS389,AT389,AU389,AV389,"}")</f>
        <v>{"name":"Classroom Scheduling (Registrar)","phone":"513-556-6500","location":{"ML":"150","building":"UNIVPAV"},"fax":"513-556-3838","website":"http://www.uc.edu/registrar/"}</v>
      </c>
      <c r="AX389" t="str">
        <f t="shared" ref="AX389:AX452" si="225">CONCATENATE("db.directory.insert(",AW389,")")</f>
        <v>db.directory.insert({"name":"Classroom Scheduling (Registrar)","phone":"513-556-6500","location":{"ML":"150","building":"UNIVPAV"},"fax":"513-556-3838","website":"http://www.uc.edu/registrar/"})</v>
      </c>
      <c r="AY389">
        <f t="shared" si="196"/>
        <v>386</v>
      </c>
      <c r="AZ389" t="str">
        <f t="shared" ref="AZ389:AZ452" si="226">CONCATENATE(AY389," - ",N389)</f>
        <v>386 - Classroom Scheduling (Registrar)</v>
      </c>
      <c r="BA389" t="str">
        <f t="shared" si="209"/>
        <v>{"name":"Classroom Scheduling (Registrar)","phone":"513-556-6500","location":{"ML":"150","building":"UNIVPAV"},"fax":"513-556-3838","website":"http://www.uc.edu/registrar/"},</v>
      </c>
    </row>
    <row r="390" spans="1:53" x14ac:dyDescent="0.25">
      <c r="A390" t="s">
        <v>1687</v>
      </c>
      <c r="B390" t="s">
        <v>1688</v>
      </c>
      <c r="C390" t="s">
        <v>160</v>
      </c>
      <c r="D390">
        <v>559</v>
      </c>
      <c r="E390">
        <v>3200</v>
      </c>
      <c r="F390" t="s">
        <v>62</v>
      </c>
      <c r="H390" t="s">
        <v>1689</v>
      </c>
      <c r="K390" t="s">
        <v>5264</v>
      </c>
      <c r="M390">
        <f t="shared" si="198"/>
        <v>0</v>
      </c>
      <c r="N390" t="str">
        <f t="shared" si="201"/>
        <v>Schizophrenia Research Program (Psychiatry)(MED)</v>
      </c>
      <c r="P390" t="s">
        <v>5264</v>
      </c>
      <c r="Q390" t="str">
        <f t="shared" si="202"/>
        <v>513-558-7700</v>
      </c>
      <c r="S390" s="3">
        <f t="shared" si="200"/>
        <v>559</v>
      </c>
      <c r="T390" t="b">
        <f t="shared" si="210"/>
        <v>1</v>
      </c>
      <c r="V390" s="3">
        <f t="shared" si="211"/>
        <v>3200</v>
      </c>
      <c r="W390" t="b">
        <f t="shared" si="203"/>
        <v>1</v>
      </c>
      <c r="Y390" t="str">
        <f t="shared" si="212"/>
        <v>STETSON</v>
      </c>
      <c r="Z390" t="b">
        <f t="shared" si="204"/>
        <v>1</v>
      </c>
      <c r="AB390" t="b">
        <f t="shared" si="213"/>
        <v>1</v>
      </c>
      <c r="AD390">
        <f t="shared" si="214"/>
        <v>0</v>
      </c>
      <c r="AE390" t="b">
        <f t="shared" si="205"/>
        <v>0</v>
      </c>
      <c r="AG390" t="str">
        <f t="shared" si="215"/>
        <v>http://www.psychiatry.uc.edu/research/clinical/schizophrenia.aspx</v>
      </c>
      <c r="AH390" t="b">
        <f t="shared" si="206"/>
        <v>1</v>
      </c>
      <c r="AJ390">
        <f t="shared" si="216"/>
        <v>0</v>
      </c>
      <c r="AK390" t="b">
        <f t="shared" si="207"/>
        <v>0</v>
      </c>
      <c r="AM390" s="4" t="str">
        <f t="shared" ref="AM390:AM453" si="227">CONCATENATE("""name"":""",TRIM(N390),"""")</f>
        <v>"name":"Schizophrenia Research Program (Psychiatry)(MED)"</v>
      </c>
      <c r="AN390" s="5" t="str">
        <f t="shared" si="217"/>
        <v>,"phone":"513-558-7700"</v>
      </c>
      <c r="AO390" s="5" t="str">
        <f t="shared" si="218"/>
        <v>,"location":{</v>
      </c>
      <c r="AP390" s="5" t="str">
        <f t="shared" si="219"/>
        <v>"ML":"559"</v>
      </c>
      <c r="AQ390" s="5" t="str">
        <f t="shared" si="208"/>
        <v>,"RM":"3200"</v>
      </c>
      <c r="AR390" s="5" t="str">
        <f t="shared" si="220"/>
        <v>,"building":"STETSON"</v>
      </c>
      <c r="AS390" s="5" t="str">
        <f t="shared" si="197"/>
        <v>}</v>
      </c>
      <c r="AT390" s="5" t="str">
        <f t="shared" si="221"/>
        <v/>
      </c>
      <c r="AU390" s="5" t="str">
        <f t="shared" si="222"/>
        <v>,"website":"http://www.psychiatry.uc.edu/research/clinical/schizophrenia.aspx"</v>
      </c>
      <c r="AV390" s="10" t="str">
        <f t="shared" si="223"/>
        <v/>
      </c>
      <c r="AW390" s="6" t="str">
        <f t="shared" si="224"/>
        <v>{"name":"Schizophrenia Research Program (Psychiatry)(MED)","phone":"513-558-7700","location":{"ML":"559","RM":"3200","building":"STETSON"},"website":"http://www.psychiatry.uc.edu/research/clinical/schizophrenia.aspx"}</v>
      </c>
      <c r="AX390" t="str">
        <f t="shared" si="225"/>
        <v>db.directory.insert({"name":"Schizophrenia Research Program (Psychiatry)(MED)","phone":"513-558-7700","location":{"ML":"559","RM":"3200","building":"STETSON"},"website":"http://www.psychiatry.uc.edu/research/clinical/schizophrenia.aspx"})</v>
      </c>
      <c r="AY390">
        <f t="shared" ref="AY390:AY453" si="228">AY389+1</f>
        <v>387</v>
      </c>
      <c r="AZ390" t="str">
        <f t="shared" si="226"/>
        <v>387 - Schizophrenia Research Program (Psychiatry)(MED)</v>
      </c>
      <c r="BA390" t="str">
        <f t="shared" si="209"/>
        <v>{"name":"Schizophrenia Research Program (Psychiatry)(MED)","phone":"513-558-7700","location":{"ML":"559","RM":"3200","building":"STETSON"},"website":"http://www.psychiatry.uc.edu/research/clinical/schizophrenia.aspx"},</v>
      </c>
    </row>
    <row r="391" spans="1:53" x14ac:dyDescent="0.25">
      <c r="A391" t="s">
        <v>1690</v>
      </c>
      <c r="B391" t="s">
        <v>1691</v>
      </c>
      <c r="C391" t="s">
        <v>5282</v>
      </c>
      <c r="D391" t="s">
        <v>1692</v>
      </c>
      <c r="E391">
        <v>16</v>
      </c>
      <c r="F391">
        <v>5480</v>
      </c>
      <c r="G391" t="s">
        <v>1125</v>
      </c>
      <c r="H391" t="s">
        <v>388</v>
      </c>
      <c r="I391" t="s">
        <v>1693</v>
      </c>
      <c r="K391" t="s">
        <v>5264</v>
      </c>
      <c r="L391" t="b">
        <v>1</v>
      </c>
      <c r="M391">
        <f t="shared" si="198"/>
        <v>1</v>
      </c>
      <c r="N391" t="str">
        <f t="shared" si="201"/>
        <v xml:space="preserve"> DAAP (Design - Library  Architecture Art &amp; Planning)</v>
      </c>
      <c r="O391" t="str">
        <f t="shared" si="199"/>
        <v xml:space="preserve"> DAAP (Design - Library  Architecture Art &amp; Planning)</v>
      </c>
      <c r="P391" t="s">
        <v>5264</v>
      </c>
      <c r="Q391" t="str">
        <f t="shared" si="202"/>
        <v>513-556-1335</v>
      </c>
      <c r="S391" s="3">
        <f t="shared" si="200"/>
        <v>16</v>
      </c>
      <c r="T391" t="b">
        <f t="shared" si="210"/>
        <v>1</v>
      </c>
      <c r="V391" s="3">
        <f t="shared" si="211"/>
        <v>5480</v>
      </c>
      <c r="W391" t="b">
        <f t="shared" si="203"/>
        <v>1</v>
      </c>
      <c r="Y391" t="str">
        <f t="shared" si="212"/>
        <v>ARONOFF</v>
      </c>
      <c r="Z391" t="b">
        <f t="shared" si="204"/>
        <v>1</v>
      </c>
      <c r="AB391" t="b">
        <f t="shared" si="213"/>
        <v>1</v>
      </c>
      <c r="AD391" t="str">
        <f t="shared" si="214"/>
        <v>513-556-3006</v>
      </c>
      <c r="AE391" t="b">
        <f t="shared" si="205"/>
        <v>1</v>
      </c>
      <c r="AG391" t="str">
        <f t="shared" si="215"/>
        <v>http://www.libraries.uc.edu/daap</v>
      </c>
      <c r="AH391" t="b">
        <f t="shared" si="206"/>
        <v>1</v>
      </c>
      <c r="AJ391">
        <f t="shared" si="216"/>
        <v>0</v>
      </c>
      <c r="AK391" t="b">
        <f t="shared" si="207"/>
        <v>0</v>
      </c>
      <c r="AM391" s="4" t="str">
        <f t="shared" si="227"/>
        <v>"name":"DAAP (Design - Library Architecture Art &amp; Planning)"</v>
      </c>
      <c r="AN391" s="5" t="str">
        <f t="shared" si="217"/>
        <v>,"phone":"513-556-1335"</v>
      </c>
      <c r="AO391" s="5" t="str">
        <f t="shared" si="218"/>
        <v>,"location":{</v>
      </c>
      <c r="AP391" s="5" t="str">
        <f t="shared" si="219"/>
        <v>"ML":"16"</v>
      </c>
      <c r="AQ391" s="5" t="str">
        <f t="shared" si="208"/>
        <v>,"RM":"5480"</v>
      </c>
      <c r="AR391" s="5" t="str">
        <f t="shared" si="220"/>
        <v>,"building":"ARONOFF"</v>
      </c>
      <c r="AS391" s="5" t="str">
        <f t="shared" si="197"/>
        <v>}</v>
      </c>
      <c r="AT391" s="5" t="str">
        <f t="shared" si="221"/>
        <v>,"fax":"513-556-3006"</v>
      </c>
      <c r="AU391" s="5" t="str">
        <f t="shared" si="222"/>
        <v>,"website":"http://www.libraries.uc.edu/daap"</v>
      </c>
      <c r="AV391" s="10" t="str">
        <f t="shared" si="223"/>
        <v/>
      </c>
      <c r="AW391" s="6" t="str">
        <f t="shared" si="224"/>
        <v>{"name":"DAAP (Design - Library Architecture Art &amp; Planning)","phone":"513-556-1335","location":{"ML":"16","RM":"5480","building":"ARONOFF"},"fax":"513-556-3006","website":"http://www.libraries.uc.edu/daap"}</v>
      </c>
      <c r="AX391" t="str">
        <f t="shared" si="225"/>
        <v>db.directory.insert({"name":"DAAP (Design - Library Architecture Art &amp; Planning)","phone":"513-556-1335","location":{"ML":"16","RM":"5480","building":"ARONOFF"},"fax":"513-556-3006","website":"http://www.libraries.uc.edu/daap"})</v>
      </c>
      <c r="AY391">
        <f t="shared" si="228"/>
        <v>388</v>
      </c>
      <c r="AZ391" t="str">
        <f t="shared" si="226"/>
        <v>388 -  DAAP (Design - Library  Architecture Art &amp; Planning)</v>
      </c>
      <c r="BA391" t="str">
        <f t="shared" si="209"/>
        <v>{"name":"DAAP (Design - Library Architecture Art &amp; Planning)","phone":"513-556-1335","location":{"ML":"16","RM":"5480","building":"ARONOFF"},"fax":"513-556-3006","website":"http://www.libraries.uc.edu/daap"},</v>
      </c>
    </row>
    <row r="392" spans="1:53" x14ac:dyDescent="0.25">
      <c r="A392" t="s">
        <v>1694</v>
      </c>
      <c r="B392" t="s">
        <v>1695</v>
      </c>
      <c r="C392" t="s">
        <v>1609</v>
      </c>
      <c r="D392">
        <v>45</v>
      </c>
      <c r="E392" t="s">
        <v>350</v>
      </c>
      <c r="F392" t="s">
        <v>1696</v>
      </c>
      <c r="G392" t="s">
        <v>1610</v>
      </c>
      <c r="H392" t="s">
        <v>1697</v>
      </c>
      <c r="I392" t="s">
        <v>1612</v>
      </c>
      <c r="K392" t="s">
        <v>5264</v>
      </c>
      <c r="M392">
        <f t="shared" si="198"/>
        <v>0</v>
      </c>
      <c r="N392" t="str">
        <f t="shared" si="201"/>
        <v>Schneider Hall (Residence Hall)</v>
      </c>
      <c r="P392" t="s">
        <v>5264</v>
      </c>
      <c r="Q392" t="str">
        <f t="shared" si="202"/>
        <v>513-556-3925</v>
      </c>
      <c r="S392" s="3">
        <f t="shared" si="200"/>
        <v>45</v>
      </c>
      <c r="T392" t="b">
        <f t="shared" si="210"/>
        <v>1</v>
      </c>
      <c r="V392" s="3" t="str">
        <f t="shared" si="211"/>
        <v>Lobby</v>
      </c>
      <c r="W392" t="b">
        <f t="shared" si="203"/>
        <v>1</v>
      </c>
      <c r="Y392" t="str">
        <f t="shared" si="212"/>
        <v>SCHNEIDR</v>
      </c>
      <c r="Z392" t="b">
        <f t="shared" si="204"/>
        <v>1</v>
      </c>
      <c r="AB392" t="b">
        <f t="shared" si="213"/>
        <v>1</v>
      </c>
      <c r="AD392" t="str">
        <f t="shared" si="214"/>
        <v>513-861-6816</v>
      </c>
      <c r="AE392" t="b">
        <f t="shared" si="205"/>
        <v>1</v>
      </c>
      <c r="AG392" t="str">
        <f t="shared" si="215"/>
        <v>http://www.uc.edu/uchousing/residence_halls/schneider.html</v>
      </c>
      <c r="AH392" t="b">
        <f t="shared" si="206"/>
        <v>1</v>
      </c>
      <c r="AJ392" t="str">
        <f t="shared" si="216"/>
        <v>UCHousing@uc.edu</v>
      </c>
      <c r="AK392" t="b">
        <f t="shared" si="207"/>
        <v>1</v>
      </c>
      <c r="AM392" s="4" t="str">
        <f t="shared" si="227"/>
        <v>"name":"Schneider Hall (Residence Hall)"</v>
      </c>
      <c r="AN392" s="5" t="str">
        <f t="shared" si="217"/>
        <v>,"phone":"513-556-3925"</v>
      </c>
      <c r="AO392" s="5" t="str">
        <f t="shared" si="218"/>
        <v>,"location":{</v>
      </c>
      <c r="AP392" s="5" t="str">
        <f t="shared" si="219"/>
        <v>"ML":"45"</v>
      </c>
      <c r="AQ392" s="5" t="str">
        <f t="shared" si="208"/>
        <v>,"RM":"Lobby"</v>
      </c>
      <c r="AR392" s="5" t="str">
        <f t="shared" si="220"/>
        <v>,"building":"SCHNEIDR"</v>
      </c>
      <c r="AS392" s="5" t="str">
        <f t="shared" si="197"/>
        <v>}</v>
      </c>
      <c r="AT392" s="5" t="str">
        <f t="shared" si="221"/>
        <v>,"fax":"513-861-6816"</v>
      </c>
      <c r="AU392" s="5" t="str">
        <f t="shared" si="222"/>
        <v>,"website":"http://www.uc.edu/uchousing/residence_halls/schneider.html"</v>
      </c>
      <c r="AV392" s="10" t="str">
        <f t="shared" si="223"/>
        <v>,"email":"UCHousing@uc.edu"</v>
      </c>
      <c r="AW392" s="6" t="str">
        <f t="shared" si="224"/>
        <v>{"name":"Schneider Hall (Residence Hall)","phone":"513-556-3925","location":{"ML":"45","RM":"Lobby","building":"SCHNEIDR"},"fax":"513-861-6816","website":"http://www.uc.edu/uchousing/residence_halls/schneider.html","email":"UCHousing@uc.edu"}</v>
      </c>
      <c r="AX392" t="str">
        <f t="shared" si="225"/>
        <v>db.directory.insert({"name":"Schneider Hall (Residence Hall)","phone":"513-556-3925","location":{"ML":"45","RM":"Lobby","building":"SCHNEIDR"},"fax":"513-861-6816","website":"http://www.uc.edu/uchousing/residence_halls/schneider.html","email":"UCHousing@uc.edu"})</v>
      </c>
      <c r="AY392">
        <f t="shared" si="228"/>
        <v>389</v>
      </c>
      <c r="AZ392" t="str">
        <f t="shared" si="226"/>
        <v>389 - Schneider Hall (Residence Hall)</v>
      </c>
      <c r="BA392" t="str">
        <f t="shared" si="209"/>
        <v>{"name":"Schneider Hall (Residence Hall)","phone":"513-556-3925","location":{"ML":"45","RM":"Lobby","building":"SCHNEIDR"},"fax":"513-861-6816","website":"http://www.uc.edu/uchousing/residence_halls/schneider.html","email":"UCHousing@uc.edu"},</v>
      </c>
    </row>
    <row r="393" spans="1:53" x14ac:dyDescent="0.25">
      <c r="A393" t="s">
        <v>1698</v>
      </c>
      <c r="B393" t="s">
        <v>1699</v>
      </c>
      <c r="C393" t="s">
        <v>1700</v>
      </c>
      <c r="D393">
        <v>104</v>
      </c>
      <c r="E393">
        <v>140</v>
      </c>
      <c r="F393" t="s">
        <v>23</v>
      </c>
      <c r="G393" t="s">
        <v>1295</v>
      </c>
      <c r="H393" t="s">
        <v>1701</v>
      </c>
      <c r="K393" t="s">
        <v>5264</v>
      </c>
      <c r="M393">
        <f t="shared" si="198"/>
        <v>0</v>
      </c>
      <c r="N393" t="str">
        <f t="shared" si="201"/>
        <v>McNair Post Bacc Achievement Prgm</v>
      </c>
      <c r="P393" t="s">
        <v>5264</v>
      </c>
      <c r="Q393" t="str">
        <f t="shared" si="202"/>
        <v>513-556-2723</v>
      </c>
      <c r="S393" s="3">
        <f t="shared" si="200"/>
        <v>104</v>
      </c>
      <c r="T393" t="b">
        <f t="shared" si="210"/>
        <v>1</v>
      </c>
      <c r="V393" s="3">
        <f t="shared" si="211"/>
        <v>140</v>
      </c>
      <c r="W393" t="b">
        <f t="shared" si="203"/>
        <v>1</v>
      </c>
      <c r="Y393" t="str">
        <f t="shared" si="212"/>
        <v>UNIVPAV</v>
      </c>
      <c r="Z393" t="b">
        <f t="shared" si="204"/>
        <v>1</v>
      </c>
      <c r="AB393" t="b">
        <f t="shared" si="213"/>
        <v>1</v>
      </c>
      <c r="AD393" t="str">
        <f t="shared" si="214"/>
        <v>513-556-0650</v>
      </c>
      <c r="AE393" t="b">
        <f t="shared" si="205"/>
        <v>1</v>
      </c>
      <c r="AG393" t="str">
        <f t="shared" si="215"/>
        <v>http://www.uc.edu/mcnair/</v>
      </c>
      <c r="AH393" t="b">
        <f t="shared" si="206"/>
        <v>1</v>
      </c>
      <c r="AJ393">
        <f t="shared" si="216"/>
        <v>0</v>
      </c>
      <c r="AK393" t="b">
        <f t="shared" si="207"/>
        <v>0</v>
      </c>
      <c r="AM393" s="4" t="str">
        <f t="shared" si="227"/>
        <v>"name":"McNair Post Bacc Achievement Prgm"</v>
      </c>
      <c r="AN393" s="5" t="str">
        <f t="shared" si="217"/>
        <v>,"phone":"513-556-2723"</v>
      </c>
      <c r="AO393" s="5" t="str">
        <f t="shared" si="218"/>
        <v>,"location":{</v>
      </c>
      <c r="AP393" s="5" t="str">
        <f t="shared" si="219"/>
        <v>"ML":"104"</v>
      </c>
      <c r="AQ393" s="5" t="str">
        <f t="shared" si="208"/>
        <v>,"RM":"140"</v>
      </c>
      <c r="AR393" s="5" t="str">
        <f t="shared" si="220"/>
        <v>,"building":"UNIVPAV"</v>
      </c>
      <c r="AS393" s="5" t="str">
        <f t="shared" si="197"/>
        <v>}</v>
      </c>
      <c r="AT393" s="5" t="str">
        <f t="shared" si="221"/>
        <v>,"fax":"513-556-0650"</v>
      </c>
      <c r="AU393" s="5" t="str">
        <f t="shared" si="222"/>
        <v>,"website":"http://www.uc.edu/mcnair/"</v>
      </c>
      <c r="AV393" s="10" t="str">
        <f t="shared" si="223"/>
        <v/>
      </c>
      <c r="AW393" s="6" t="str">
        <f t="shared" si="224"/>
        <v>{"name":"McNair Post Bacc Achievement Prgm","phone":"513-556-2723","location":{"ML":"104","RM":"140","building":"UNIVPAV"},"fax":"513-556-0650","website":"http://www.uc.edu/mcnair/"}</v>
      </c>
      <c r="AX393" t="str">
        <f t="shared" si="225"/>
        <v>db.directory.insert({"name":"McNair Post Bacc Achievement Prgm","phone":"513-556-2723","location":{"ML":"104","RM":"140","building":"UNIVPAV"},"fax":"513-556-0650","website":"http://www.uc.edu/mcnair/"})</v>
      </c>
      <c r="AY393">
        <f t="shared" si="228"/>
        <v>390</v>
      </c>
      <c r="AZ393" t="str">
        <f t="shared" si="226"/>
        <v>390 - McNair Post Bacc Achievement Prgm</v>
      </c>
      <c r="BA393" t="str">
        <f t="shared" si="209"/>
        <v>{"name":"McNair Post Bacc Achievement Prgm","phone":"513-556-2723","location":{"ML":"104","RM":"140","building":"UNIVPAV"},"fax":"513-556-0650","website":"http://www.uc.edu/mcnair/"},</v>
      </c>
    </row>
    <row r="394" spans="1:53" x14ac:dyDescent="0.25">
      <c r="A394" t="s">
        <v>1702</v>
      </c>
      <c r="B394" t="s">
        <v>1703</v>
      </c>
      <c r="C394" t="s">
        <v>1704</v>
      </c>
      <c r="D394" t="s">
        <v>1705</v>
      </c>
      <c r="E394">
        <v>125</v>
      </c>
      <c r="F394">
        <v>440</v>
      </c>
      <c r="G394" t="s">
        <v>23</v>
      </c>
      <c r="H394" t="s">
        <v>1706</v>
      </c>
      <c r="K394" t="s">
        <v>5264</v>
      </c>
      <c r="L394" t="b">
        <v>1</v>
      </c>
      <c r="M394">
        <f t="shared" si="198"/>
        <v>1</v>
      </c>
      <c r="N394" t="str">
        <f t="shared" si="201"/>
        <v>Financial Aid/One Stop  Freshman &amp; New Incoming Students Only</v>
      </c>
      <c r="O394" t="str">
        <f t="shared" si="199"/>
        <v>Financial Aid/One Stop  Freshman &amp; New Incoming Students Only</v>
      </c>
      <c r="P394" t="s">
        <v>5264</v>
      </c>
      <c r="Q394" t="str">
        <f t="shared" si="202"/>
        <v>513-556-2420</v>
      </c>
      <c r="S394" s="3">
        <f t="shared" si="200"/>
        <v>125</v>
      </c>
      <c r="T394" t="b">
        <f t="shared" si="210"/>
        <v>1</v>
      </c>
      <c r="V394" s="3">
        <f t="shared" si="211"/>
        <v>440</v>
      </c>
      <c r="W394" t="b">
        <f t="shared" si="203"/>
        <v>1</v>
      </c>
      <c r="Y394" t="str">
        <f t="shared" si="212"/>
        <v>UNIVPAV</v>
      </c>
      <c r="Z394" t="b">
        <f t="shared" si="204"/>
        <v>1</v>
      </c>
      <c r="AB394" t="b">
        <f t="shared" si="213"/>
        <v>1</v>
      </c>
      <c r="AD394" t="str">
        <f t="shared" si="214"/>
        <v>513-556-2253</v>
      </c>
      <c r="AE394" t="b">
        <f t="shared" si="205"/>
        <v>1</v>
      </c>
      <c r="AG394">
        <f t="shared" si="215"/>
        <v>0</v>
      </c>
      <c r="AH394" t="b">
        <f t="shared" si="206"/>
        <v>0</v>
      </c>
      <c r="AJ394">
        <f t="shared" si="216"/>
        <v>0</v>
      </c>
      <c r="AK394" t="b">
        <f t="shared" si="207"/>
        <v>0</v>
      </c>
      <c r="AM394" s="4" t="str">
        <f t="shared" si="227"/>
        <v>"name":"Financial Aid/One Stop Freshman &amp; New Incoming Students Only"</v>
      </c>
      <c r="AN394" s="5" t="str">
        <f t="shared" si="217"/>
        <v>,"phone":"513-556-2420"</v>
      </c>
      <c r="AO394" s="5" t="str">
        <f t="shared" si="218"/>
        <v>,"location":{</v>
      </c>
      <c r="AP394" s="5" t="str">
        <f t="shared" si="219"/>
        <v>"ML":"125"</v>
      </c>
      <c r="AQ394" s="5" t="str">
        <f t="shared" si="208"/>
        <v>,"RM":"440"</v>
      </c>
      <c r="AR394" s="5" t="str">
        <f t="shared" si="220"/>
        <v>,"building":"UNIVPAV"</v>
      </c>
      <c r="AS394" s="5" t="str">
        <f t="shared" si="197"/>
        <v>}</v>
      </c>
      <c r="AT394" s="5" t="str">
        <f t="shared" si="221"/>
        <v>,"fax":"513-556-2253"</v>
      </c>
      <c r="AU394" s="5" t="str">
        <f t="shared" si="222"/>
        <v/>
      </c>
      <c r="AV394" s="10" t="str">
        <f t="shared" si="223"/>
        <v/>
      </c>
      <c r="AW394" s="6" t="str">
        <f t="shared" si="224"/>
        <v>{"name":"Financial Aid/One Stop Freshman &amp; New Incoming Students Only","phone":"513-556-2420","location":{"ML":"125","RM":"440","building":"UNIVPAV"},"fax":"513-556-2253"}</v>
      </c>
      <c r="AX394" t="str">
        <f t="shared" si="225"/>
        <v>db.directory.insert({"name":"Financial Aid/One Stop Freshman &amp; New Incoming Students Only","phone":"513-556-2420","location":{"ML":"125","RM":"440","building":"UNIVPAV"},"fax":"513-556-2253"})</v>
      </c>
      <c r="AY394">
        <f t="shared" si="228"/>
        <v>391</v>
      </c>
      <c r="AZ394" t="str">
        <f t="shared" si="226"/>
        <v>391 - Financial Aid/One Stop  Freshman &amp; New Incoming Students Only</v>
      </c>
      <c r="BA394" t="str">
        <f t="shared" si="209"/>
        <v>{"name":"Financial Aid/One Stop Freshman &amp; New Incoming Students Only","phone":"513-556-2420","location":{"ML":"125","RM":"440","building":"UNIVPAV"},"fax":"513-556-2253"},</v>
      </c>
    </row>
    <row r="395" spans="1:53" x14ac:dyDescent="0.25">
      <c r="A395" t="s">
        <v>1707</v>
      </c>
      <c r="B395" t="s">
        <v>1708</v>
      </c>
      <c r="C395" t="s">
        <v>1709</v>
      </c>
      <c r="D395">
        <v>367</v>
      </c>
      <c r="E395">
        <v>7148</v>
      </c>
      <c r="F395" t="s">
        <v>498</v>
      </c>
      <c r="G395" t="s">
        <v>1710</v>
      </c>
      <c r="H395" t="s">
        <v>1711</v>
      </c>
      <c r="K395" t="s">
        <v>5264</v>
      </c>
      <c r="M395">
        <f t="shared" si="198"/>
        <v>0</v>
      </c>
      <c r="N395" t="str">
        <f t="shared" si="201"/>
        <v>Neff Scholarship (A&amp;S)</v>
      </c>
      <c r="P395" t="s">
        <v>5264</v>
      </c>
      <c r="Q395" t="str">
        <f t="shared" si="202"/>
        <v>513-556-5870</v>
      </c>
      <c r="S395" s="3">
        <f t="shared" si="200"/>
        <v>367</v>
      </c>
      <c r="T395" t="b">
        <f t="shared" si="210"/>
        <v>1</v>
      </c>
      <c r="V395" s="3">
        <f t="shared" si="211"/>
        <v>7148</v>
      </c>
      <c r="W395" t="b">
        <f t="shared" si="203"/>
        <v>1</v>
      </c>
      <c r="Y395" t="str">
        <f t="shared" si="212"/>
        <v>EDWARDS1</v>
      </c>
      <c r="Z395" t="b">
        <f t="shared" si="204"/>
        <v>1</v>
      </c>
      <c r="AB395" t="b">
        <f t="shared" si="213"/>
        <v>1</v>
      </c>
      <c r="AD395" t="str">
        <f t="shared" si="214"/>
        <v>513-556-0142</v>
      </c>
      <c r="AE395" t="b">
        <f t="shared" si="205"/>
        <v>1</v>
      </c>
      <c r="AG395" t="str">
        <f t="shared" si="215"/>
        <v>marilyn.kershaw@uc.edu</v>
      </c>
      <c r="AH395" t="b">
        <f t="shared" si="206"/>
        <v>1</v>
      </c>
      <c r="AJ395">
        <f t="shared" si="216"/>
        <v>0</v>
      </c>
      <c r="AK395" t="b">
        <f t="shared" si="207"/>
        <v>0</v>
      </c>
      <c r="AM395" s="4" t="str">
        <f t="shared" si="227"/>
        <v>"name":"Neff Scholarship (A&amp;S)"</v>
      </c>
      <c r="AN395" s="5" t="str">
        <f t="shared" si="217"/>
        <v>,"phone":"513-556-5870"</v>
      </c>
      <c r="AO395" s="5" t="str">
        <f t="shared" si="218"/>
        <v>,"location":{</v>
      </c>
      <c r="AP395" s="5" t="str">
        <f t="shared" si="219"/>
        <v>"ML":"367"</v>
      </c>
      <c r="AQ395" s="5" t="str">
        <f t="shared" si="208"/>
        <v>,"RM":"7148"</v>
      </c>
      <c r="AR395" s="5" t="str">
        <f t="shared" si="220"/>
        <v>,"building":"EDWARDS1"</v>
      </c>
      <c r="AS395" s="5" t="str">
        <f t="shared" si="197"/>
        <v>}</v>
      </c>
      <c r="AT395" s="5" t="str">
        <f t="shared" si="221"/>
        <v>,"fax":"513-556-0142"</v>
      </c>
      <c r="AU395" s="5" t="str">
        <f t="shared" si="222"/>
        <v>,"website":"marilyn.kershaw@uc.edu"</v>
      </c>
      <c r="AV395" s="10" t="str">
        <f t="shared" si="223"/>
        <v/>
      </c>
      <c r="AW395" s="6" t="str">
        <f t="shared" si="224"/>
        <v>{"name":"Neff Scholarship (A&amp;S)","phone":"513-556-5870","location":{"ML":"367","RM":"7148","building":"EDWARDS1"},"fax":"513-556-0142","website":"marilyn.kershaw@uc.edu"}</v>
      </c>
      <c r="AX395" t="str">
        <f t="shared" si="225"/>
        <v>db.directory.insert({"name":"Neff Scholarship (A&amp;S)","phone":"513-556-5870","location":{"ML":"367","RM":"7148","building":"EDWARDS1"},"fax":"513-556-0142","website":"marilyn.kershaw@uc.edu"})</v>
      </c>
      <c r="AY395">
        <f t="shared" si="228"/>
        <v>392</v>
      </c>
      <c r="AZ395" t="str">
        <f t="shared" si="226"/>
        <v>392 - Neff Scholarship (A&amp;S)</v>
      </c>
      <c r="BA395" t="str">
        <f t="shared" si="209"/>
        <v>{"name":"Neff Scholarship (A&amp;S)","phone":"513-556-5870","location":{"ML":"367","RM":"7148","building":"EDWARDS1"},"fax":"513-556-0142","website":"marilyn.kershaw@uc.edu"},</v>
      </c>
    </row>
    <row r="396" spans="1:53" x14ac:dyDescent="0.25">
      <c r="A396" t="s">
        <v>1712</v>
      </c>
      <c r="B396" t="s">
        <v>1713</v>
      </c>
      <c r="C396" t="s">
        <v>1714</v>
      </c>
      <c r="D396">
        <v>42</v>
      </c>
      <c r="F396" t="s">
        <v>433</v>
      </c>
      <c r="G396" t="s">
        <v>1715</v>
      </c>
      <c r="H396" t="s">
        <v>1716</v>
      </c>
      <c r="I396" t="s">
        <v>1717</v>
      </c>
      <c r="K396" t="s">
        <v>5264</v>
      </c>
      <c r="M396">
        <f t="shared" si="198"/>
        <v>0</v>
      </c>
      <c r="N396" t="str">
        <f t="shared" si="201"/>
        <v>Air Force (ROTC)</v>
      </c>
      <c r="P396" t="s">
        <v>5264</v>
      </c>
      <c r="Q396" t="str">
        <f t="shared" si="202"/>
        <v>513-556-2237</v>
      </c>
      <c r="S396" s="3">
        <f t="shared" si="200"/>
        <v>42</v>
      </c>
      <c r="T396" t="b">
        <f t="shared" si="210"/>
        <v>1</v>
      </c>
      <c r="V396" s="3">
        <f t="shared" si="211"/>
        <v>0</v>
      </c>
      <c r="W396" t="b">
        <f t="shared" si="203"/>
        <v>0</v>
      </c>
      <c r="Y396" t="str">
        <f t="shared" si="212"/>
        <v>CALHONGR</v>
      </c>
      <c r="Z396" t="b">
        <f t="shared" si="204"/>
        <v>1</v>
      </c>
      <c r="AB396" t="b">
        <f t="shared" si="213"/>
        <v>1</v>
      </c>
      <c r="AD396" t="str">
        <f t="shared" si="214"/>
        <v>513-556-2208</v>
      </c>
      <c r="AE396" t="b">
        <f t="shared" si="205"/>
        <v>1</v>
      </c>
      <c r="AG396" t="str">
        <f t="shared" si="215"/>
        <v>http://www.uc.edu/afrotc.html</v>
      </c>
      <c r="AH396" t="b">
        <f t="shared" si="206"/>
        <v>1</v>
      </c>
      <c r="AJ396" t="str">
        <f t="shared" si="216"/>
        <v>clayton.izumi@uc.edu</v>
      </c>
      <c r="AK396" t="b">
        <f t="shared" si="207"/>
        <v>1</v>
      </c>
      <c r="AM396" s="4" t="str">
        <f t="shared" si="227"/>
        <v>"name":"Air Force (ROTC)"</v>
      </c>
      <c r="AN396" s="5" t="str">
        <f t="shared" si="217"/>
        <v>,"phone":"513-556-2237"</v>
      </c>
      <c r="AO396" s="5" t="str">
        <f t="shared" si="218"/>
        <v>,"location":{</v>
      </c>
      <c r="AP396" s="5" t="str">
        <f t="shared" si="219"/>
        <v>"ML":"42"</v>
      </c>
      <c r="AQ396" s="5" t="str">
        <f t="shared" si="208"/>
        <v/>
      </c>
      <c r="AR396" s="5" t="str">
        <f t="shared" si="220"/>
        <v>,"building":"CALHONGR"</v>
      </c>
      <c r="AS396" s="5" t="str">
        <f t="shared" ref="AS396:AS459" si="229">IF(AB396,"}","")</f>
        <v>}</v>
      </c>
      <c r="AT396" s="5" t="str">
        <f t="shared" si="221"/>
        <v>,"fax":"513-556-2208"</v>
      </c>
      <c r="AU396" s="5" t="str">
        <f t="shared" si="222"/>
        <v>,"website":"http://www.uc.edu/afrotc.html"</v>
      </c>
      <c r="AV396" s="10" t="str">
        <f t="shared" si="223"/>
        <v>,"email":"clayton.izumi@uc.edu"</v>
      </c>
      <c r="AW396" s="6" t="str">
        <f t="shared" si="224"/>
        <v>{"name":"Air Force (ROTC)","phone":"513-556-2237","location":{"ML":"42","building":"CALHONGR"},"fax":"513-556-2208","website":"http://www.uc.edu/afrotc.html","email":"clayton.izumi@uc.edu"}</v>
      </c>
      <c r="AX396" t="str">
        <f t="shared" si="225"/>
        <v>db.directory.insert({"name":"Air Force (ROTC)","phone":"513-556-2237","location":{"ML":"42","building":"CALHONGR"},"fax":"513-556-2208","website":"http://www.uc.edu/afrotc.html","email":"clayton.izumi@uc.edu"})</v>
      </c>
      <c r="AY396">
        <f t="shared" si="228"/>
        <v>393</v>
      </c>
      <c r="AZ396" t="str">
        <f t="shared" si="226"/>
        <v>393 - Air Force (ROTC)</v>
      </c>
      <c r="BA396" t="str">
        <f t="shared" si="209"/>
        <v>{"name":"Air Force (ROTC)","phone":"513-556-2237","location":{"ML":"42","building":"CALHONGR"},"fax":"513-556-2208","website":"http://www.uc.edu/afrotc.html","email":"clayton.izumi@uc.edu"},</v>
      </c>
    </row>
    <row r="397" spans="1:53" x14ac:dyDescent="0.25">
      <c r="A397" t="s">
        <v>1718</v>
      </c>
      <c r="B397" t="s">
        <v>1719</v>
      </c>
      <c r="C397" t="s">
        <v>322</v>
      </c>
      <c r="D397">
        <v>97</v>
      </c>
      <c r="E397">
        <v>210</v>
      </c>
      <c r="F397" t="s">
        <v>16</v>
      </c>
      <c r="H397" t="s">
        <v>1720</v>
      </c>
      <c r="I397" t="s">
        <v>1721</v>
      </c>
      <c r="K397" t="s">
        <v>5264</v>
      </c>
      <c r="M397">
        <f t="shared" si="198"/>
        <v>0</v>
      </c>
      <c r="N397" t="str">
        <f t="shared" si="201"/>
        <v>Choose Ohio First Scholarship Program (COFSP)</v>
      </c>
      <c r="P397" t="s">
        <v>5264</v>
      </c>
      <c r="Q397" t="str">
        <f t="shared" si="202"/>
        <v>513-556-2588</v>
      </c>
      <c r="S397" s="3">
        <f t="shared" si="200"/>
        <v>97</v>
      </c>
      <c r="T397" t="b">
        <f t="shared" si="210"/>
        <v>1</v>
      </c>
      <c r="V397" s="3">
        <f t="shared" si="211"/>
        <v>210</v>
      </c>
      <c r="W397" t="b">
        <f t="shared" si="203"/>
        <v>1</v>
      </c>
      <c r="Y397" t="str">
        <f t="shared" si="212"/>
        <v>VANWORMR</v>
      </c>
      <c r="Z397" t="b">
        <f t="shared" si="204"/>
        <v>1</v>
      </c>
      <c r="AB397" t="b">
        <f t="shared" si="213"/>
        <v>1</v>
      </c>
      <c r="AD397">
        <f t="shared" si="214"/>
        <v>0</v>
      </c>
      <c r="AE397" t="b">
        <f t="shared" si="205"/>
        <v>0</v>
      </c>
      <c r="AG397" t="str">
        <f t="shared" si="215"/>
        <v>http://www.uc.edu/provost/about-us/profile/undergraduate-affairs/choose-ohio-first.html</v>
      </c>
      <c r="AH397" t="b">
        <f t="shared" si="206"/>
        <v>1</v>
      </c>
      <c r="AJ397" t="str">
        <f t="shared" si="216"/>
        <v>james.gaffney@uc.edu</v>
      </c>
      <c r="AK397" t="b">
        <f t="shared" si="207"/>
        <v>1</v>
      </c>
      <c r="AM397" s="4" t="str">
        <f t="shared" si="227"/>
        <v>"name":"Choose Ohio First Scholarship Program (COFSP)"</v>
      </c>
      <c r="AN397" s="5" t="str">
        <f t="shared" si="217"/>
        <v>,"phone":"513-556-2588"</v>
      </c>
      <c r="AO397" s="5" t="str">
        <f t="shared" si="218"/>
        <v>,"location":{</v>
      </c>
      <c r="AP397" s="5" t="str">
        <f t="shared" si="219"/>
        <v>"ML":"97"</v>
      </c>
      <c r="AQ397" s="5" t="str">
        <f t="shared" si="208"/>
        <v>,"RM":"210"</v>
      </c>
      <c r="AR397" s="5" t="str">
        <f t="shared" si="220"/>
        <v>,"building":"VANWORMR"</v>
      </c>
      <c r="AS397" s="5" t="str">
        <f t="shared" si="229"/>
        <v>}</v>
      </c>
      <c r="AT397" s="5" t="str">
        <f t="shared" si="221"/>
        <v/>
      </c>
      <c r="AU397" s="5" t="str">
        <f t="shared" si="222"/>
        <v>,"website":"http://www.uc.edu/provost/about-us/profile/undergraduate-affairs/choose-ohio-first.html"</v>
      </c>
      <c r="AV397" s="10" t="str">
        <f t="shared" si="223"/>
        <v>,"email":"james.gaffney@uc.edu"</v>
      </c>
      <c r="AW397" s="6" t="str">
        <f t="shared" si="224"/>
        <v>{"name":"Choose Ohio First Scholarship Program (COFSP)","phone":"513-556-2588","location":{"ML":"97","RM":"210","building":"VANWORMR"},"website":"http://www.uc.edu/provost/about-us/profile/undergraduate-affairs/choose-ohio-first.html","email":"james.gaffney@uc.edu"}</v>
      </c>
      <c r="AX397" t="str">
        <f t="shared" si="225"/>
        <v>db.directory.insert({"name":"Choose Ohio First Scholarship Program (COFSP)","phone":"513-556-2588","location":{"ML":"97","RM":"210","building":"VANWORMR"},"website":"http://www.uc.edu/provost/about-us/profile/undergraduate-affairs/choose-ohio-first.html","email":"james.gaffney@uc.edu"})</v>
      </c>
      <c r="AY397">
        <f t="shared" si="228"/>
        <v>394</v>
      </c>
      <c r="AZ397" t="str">
        <f t="shared" si="226"/>
        <v>394 - Choose Ohio First Scholarship Program (COFSP)</v>
      </c>
      <c r="BA397" t="str">
        <f t="shared" si="209"/>
        <v>{"name":"Choose Ohio First Scholarship Program (COFSP)","phone":"513-556-2588","location":{"ML":"97","RM":"210","building":"VANWORMR"},"website":"http://www.uc.edu/provost/about-us/profile/undergraduate-affairs/choose-ohio-first.html","email":"james.gaffney@uc.edu"},</v>
      </c>
    </row>
    <row r="398" spans="1:53" x14ac:dyDescent="0.25">
      <c r="A398" t="s">
        <v>1722</v>
      </c>
      <c r="B398" t="s">
        <v>1723</v>
      </c>
      <c r="C398" t="s">
        <v>41</v>
      </c>
      <c r="D398">
        <v>24</v>
      </c>
      <c r="F398" t="s">
        <v>42</v>
      </c>
      <c r="G398" t="s">
        <v>43</v>
      </c>
      <c r="H398" t="s">
        <v>1121</v>
      </c>
      <c r="I398" t="s">
        <v>45</v>
      </c>
      <c r="K398" t="s">
        <v>5264</v>
      </c>
      <c r="M398">
        <f t="shared" si="198"/>
        <v>0</v>
      </c>
      <c r="N398" t="str">
        <f t="shared" si="201"/>
        <v xml:space="preserve"> Alumin - Christos P. Demakes Legacy Scholarship</v>
      </c>
      <c r="P398" t="s">
        <v>5264</v>
      </c>
      <c r="Q398" t="str">
        <f t="shared" si="202"/>
        <v>513-556-4344</v>
      </c>
      <c r="S398" s="3">
        <f t="shared" si="200"/>
        <v>24</v>
      </c>
      <c r="T398" t="b">
        <f t="shared" si="210"/>
        <v>1</v>
      </c>
      <c r="V398" s="3">
        <f t="shared" si="211"/>
        <v>0</v>
      </c>
      <c r="W398" t="b">
        <f t="shared" si="203"/>
        <v>0</v>
      </c>
      <c r="Y398" t="str">
        <f t="shared" si="212"/>
        <v>ALUMNICTR</v>
      </c>
      <c r="Z398" t="b">
        <f t="shared" si="204"/>
        <v>1</v>
      </c>
      <c r="AB398" t="b">
        <f t="shared" si="213"/>
        <v>1</v>
      </c>
      <c r="AD398" t="str">
        <f t="shared" si="214"/>
        <v>513-556-3011</v>
      </c>
      <c r="AE398" t="b">
        <f t="shared" si="205"/>
        <v>1</v>
      </c>
      <c r="AG398" t="str">
        <f t="shared" si="215"/>
        <v>http://www.uc.edu/alumni/resources/scholarships.html</v>
      </c>
      <c r="AH398" t="b">
        <f t="shared" si="206"/>
        <v>1</v>
      </c>
      <c r="AJ398" t="str">
        <f t="shared" si="216"/>
        <v>alumni.association@uc.edu</v>
      </c>
      <c r="AK398" t="b">
        <f t="shared" si="207"/>
        <v>1</v>
      </c>
      <c r="AM398" s="4" t="str">
        <f t="shared" si="227"/>
        <v>"name":"Alumin - Christos P. Demakes Legacy Scholarship"</v>
      </c>
      <c r="AN398" s="5" t="str">
        <f t="shared" si="217"/>
        <v>,"phone":"513-556-4344"</v>
      </c>
      <c r="AO398" s="5" t="str">
        <f t="shared" si="218"/>
        <v>,"location":{</v>
      </c>
      <c r="AP398" s="5" t="str">
        <f t="shared" si="219"/>
        <v>"ML":"24"</v>
      </c>
      <c r="AQ398" s="5" t="str">
        <f t="shared" si="208"/>
        <v/>
      </c>
      <c r="AR398" s="5" t="str">
        <f t="shared" si="220"/>
        <v>,"building":"ALUMNICTR"</v>
      </c>
      <c r="AS398" s="5" t="str">
        <f t="shared" si="229"/>
        <v>}</v>
      </c>
      <c r="AT398" s="5" t="str">
        <f t="shared" si="221"/>
        <v>,"fax":"513-556-3011"</v>
      </c>
      <c r="AU398" s="5" t="str">
        <f t="shared" si="222"/>
        <v>,"website":"http://www.uc.edu/alumni/resources/scholarships.html"</v>
      </c>
      <c r="AV398" s="10" t="str">
        <f t="shared" si="223"/>
        <v>,"email":"alumni.association@uc.edu"</v>
      </c>
      <c r="AW398" s="6" t="str">
        <f t="shared" si="224"/>
        <v>{"name":"Alumin - Christos P. Demakes Legacy Scholarship","phone":"513-556-4344","location":{"ML":"24","building":"ALUMNICTR"},"fax":"513-556-3011","website":"http://www.uc.edu/alumni/resources/scholarships.html","email":"alumni.association@uc.edu"}</v>
      </c>
      <c r="AX398" t="str">
        <f t="shared" si="225"/>
        <v>db.directory.insert({"name":"Alumin - Christos P. Demakes Legacy Scholarship","phone":"513-556-4344","location":{"ML":"24","building":"ALUMNICTR"},"fax":"513-556-3011","website":"http://www.uc.edu/alumni/resources/scholarships.html","email":"alumni.association@uc.edu"})</v>
      </c>
      <c r="AY398">
        <f t="shared" si="228"/>
        <v>395</v>
      </c>
      <c r="AZ398" t="str">
        <f t="shared" si="226"/>
        <v>395 -  Alumin - Christos P. Demakes Legacy Scholarship</v>
      </c>
      <c r="BA398" t="str">
        <f t="shared" si="209"/>
        <v>{"name":"Alumin - Christos P. Demakes Legacy Scholarship","phone":"513-556-4344","location":{"ML":"24","building":"ALUMNICTR"},"fax":"513-556-3011","website":"http://www.uc.edu/alumni/resources/scholarships.html","email":"alumni.association@uc.edu"},</v>
      </c>
    </row>
    <row r="399" spans="1:53" x14ac:dyDescent="0.25">
      <c r="A399" t="s">
        <v>1724</v>
      </c>
      <c r="B399" t="s">
        <v>1725</v>
      </c>
      <c r="C399" t="s">
        <v>1726</v>
      </c>
      <c r="D399">
        <v>229</v>
      </c>
      <c r="E399" t="s">
        <v>1727</v>
      </c>
      <c r="F399" t="s">
        <v>1728</v>
      </c>
      <c r="H399" t="s">
        <v>1729</v>
      </c>
      <c r="I399" t="s">
        <v>1730</v>
      </c>
      <c r="K399" t="s">
        <v>5264</v>
      </c>
      <c r="M399">
        <f t="shared" si="198"/>
        <v>0</v>
      </c>
      <c r="N399" t="str">
        <f t="shared" si="201"/>
        <v>Cincinnati Pride Grant (CPG)(AESS)</v>
      </c>
      <c r="P399" t="s">
        <v>5264</v>
      </c>
      <c r="Q399" t="str">
        <f t="shared" si="202"/>
        <v>513-556-3324</v>
      </c>
      <c r="S399" s="3">
        <f t="shared" si="200"/>
        <v>229</v>
      </c>
      <c r="T399" t="b">
        <f t="shared" si="210"/>
        <v>1</v>
      </c>
      <c r="V399" s="3" t="str">
        <f t="shared" si="211"/>
        <v>Bldg9</v>
      </c>
      <c r="W399" t="b">
        <f t="shared" si="203"/>
        <v>1</v>
      </c>
      <c r="Y399" t="str">
        <f t="shared" si="212"/>
        <v>STRATFORDHTS</v>
      </c>
      <c r="Z399" t="b">
        <f t="shared" si="204"/>
        <v>1</v>
      </c>
      <c r="AB399" t="b">
        <f t="shared" si="213"/>
        <v>1</v>
      </c>
      <c r="AD399">
        <f t="shared" si="214"/>
        <v>0</v>
      </c>
      <c r="AE399" t="b">
        <f t="shared" si="205"/>
        <v>0</v>
      </c>
      <c r="AG399" t="str">
        <f t="shared" si="215"/>
        <v>http://www.uc.edu/aess/lac/grant.html</v>
      </c>
      <c r="AH399" t="b">
        <f t="shared" si="206"/>
        <v>1</v>
      </c>
      <c r="AJ399" t="str">
        <f t="shared" si="216"/>
        <v>suzette.combs@uc.edu</v>
      </c>
      <c r="AK399" t="b">
        <f t="shared" si="207"/>
        <v>1</v>
      </c>
      <c r="AM399" s="4" t="str">
        <f t="shared" si="227"/>
        <v>"name":"Cincinnati Pride Grant (CPG)(AESS)"</v>
      </c>
      <c r="AN399" s="5" t="str">
        <f t="shared" si="217"/>
        <v>,"phone":"513-556-3324"</v>
      </c>
      <c r="AO399" s="5" t="str">
        <f t="shared" si="218"/>
        <v>,"location":{</v>
      </c>
      <c r="AP399" s="5" t="str">
        <f t="shared" si="219"/>
        <v>"ML":"229"</v>
      </c>
      <c r="AQ399" s="5" t="str">
        <f t="shared" si="208"/>
        <v>,"RM":"Bldg9"</v>
      </c>
      <c r="AR399" s="5" t="str">
        <f t="shared" si="220"/>
        <v>,"building":"STRATFORDHTS"</v>
      </c>
      <c r="AS399" s="5" t="str">
        <f t="shared" si="229"/>
        <v>}</v>
      </c>
      <c r="AT399" s="5" t="str">
        <f t="shared" si="221"/>
        <v/>
      </c>
      <c r="AU399" s="5" t="str">
        <f t="shared" si="222"/>
        <v>,"website":"http://www.uc.edu/aess/lac/grant.html"</v>
      </c>
      <c r="AV399" s="10" t="str">
        <f t="shared" si="223"/>
        <v>,"email":"suzette.combs@uc.edu"</v>
      </c>
      <c r="AW399" s="6" t="str">
        <f t="shared" si="224"/>
        <v>{"name":"Cincinnati Pride Grant (CPG)(AESS)","phone":"513-556-3324","location":{"ML":"229","RM":"Bldg9","building":"STRATFORDHTS"},"website":"http://www.uc.edu/aess/lac/grant.html","email":"suzette.combs@uc.edu"}</v>
      </c>
      <c r="AX399" t="str">
        <f t="shared" si="225"/>
        <v>db.directory.insert({"name":"Cincinnati Pride Grant (CPG)(AESS)","phone":"513-556-3324","location":{"ML":"229","RM":"Bldg9","building":"STRATFORDHTS"},"website":"http://www.uc.edu/aess/lac/grant.html","email":"suzette.combs@uc.edu"})</v>
      </c>
      <c r="AY399">
        <f t="shared" si="228"/>
        <v>396</v>
      </c>
      <c r="AZ399" t="str">
        <f t="shared" si="226"/>
        <v>396 - Cincinnati Pride Grant (CPG)(AESS)</v>
      </c>
      <c r="BA399" t="str">
        <f t="shared" si="209"/>
        <v>{"name":"Cincinnati Pride Grant (CPG)(AESS)","phone":"513-556-3324","location":{"ML":"229","RM":"Bldg9","building":"STRATFORDHTS"},"website":"http://www.uc.edu/aess/lac/grant.html","email":"suzette.combs@uc.edu"},</v>
      </c>
    </row>
    <row r="400" spans="1:53" x14ac:dyDescent="0.25">
      <c r="A400" t="s">
        <v>1731</v>
      </c>
      <c r="B400" t="s">
        <v>1732</v>
      </c>
      <c r="C400" t="s">
        <v>1705</v>
      </c>
      <c r="D400">
        <v>125</v>
      </c>
      <c r="E400">
        <v>340</v>
      </c>
      <c r="F400" t="s">
        <v>23</v>
      </c>
      <c r="G400" t="s">
        <v>1706</v>
      </c>
      <c r="H400" t="s">
        <v>1733</v>
      </c>
      <c r="K400" t="s">
        <v>5264</v>
      </c>
      <c r="M400">
        <f t="shared" si="198"/>
        <v>0</v>
      </c>
      <c r="N400" t="str">
        <f t="shared" si="201"/>
        <v>Cincinnatus Scholarships</v>
      </c>
      <c r="P400" t="s">
        <v>5264</v>
      </c>
      <c r="Q400" t="str">
        <f t="shared" si="202"/>
        <v>513-556-2420</v>
      </c>
      <c r="S400" s="3">
        <f t="shared" si="200"/>
        <v>125</v>
      </c>
      <c r="T400" t="b">
        <f t="shared" si="210"/>
        <v>1</v>
      </c>
      <c r="V400" s="3">
        <f t="shared" si="211"/>
        <v>340</v>
      </c>
      <c r="W400" t="b">
        <f t="shared" si="203"/>
        <v>1</v>
      </c>
      <c r="Y400" t="str">
        <f t="shared" si="212"/>
        <v>UNIVPAV</v>
      </c>
      <c r="Z400" t="b">
        <f t="shared" si="204"/>
        <v>1</v>
      </c>
      <c r="AB400" t="b">
        <f t="shared" si="213"/>
        <v>1</v>
      </c>
      <c r="AD400" t="str">
        <f t="shared" si="214"/>
        <v>513-556-2253</v>
      </c>
      <c r="AE400" t="b">
        <f t="shared" si="205"/>
        <v>1</v>
      </c>
      <c r="AG400" t="str">
        <f t="shared" si="215"/>
        <v>http://www.financialaid.uc.edu/cincinnatus.html</v>
      </c>
      <c r="AH400" t="b">
        <f t="shared" si="206"/>
        <v>1</v>
      </c>
      <c r="AJ400">
        <f t="shared" si="216"/>
        <v>0</v>
      </c>
      <c r="AK400" t="b">
        <f t="shared" si="207"/>
        <v>0</v>
      </c>
      <c r="AM400" s="4" t="str">
        <f t="shared" si="227"/>
        <v>"name":"Cincinnatus Scholarships"</v>
      </c>
      <c r="AN400" s="5" t="str">
        <f t="shared" si="217"/>
        <v>,"phone":"513-556-2420"</v>
      </c>
      <c r="AO400" s="5" t="str">
        <f t="shared" si="218"/>
        <v>,"location":{</v>
      </c>
      <c r="AP400" s="5" t="str">
        <f t="shared" si="219"/>
        <v>"ML":"125"</v>
      </c>
      <c r="AQ400" s="5" t="str">
        <f t="shared" si="208"/>
        <v>,"RM":"340"</v>
      </c>
      <c r="AR400" s="5" t="str">
        <f t="shared" si="220"/>
        <v>,"building":"UNIVPAV"</v>
      </c>
      <c r="AS400" s="5" t="str">
        <f t="shared" si="229"/>
        <v>}</v>
      </c>
      <c r="AT400" s="5" t="str">
        <f t="shared" si="221"/>
        <v>,"fax":"513-556-2253"</v>
      </c>
      <c r="AU400" s="5" t="str">
        <f t="shared" si="222"/>
        <v>,"website":"http://www.financialaid.uc.edu/cincinnatus.html"</v>
      </c>
      <c r="AV400" s="10" t="str">
        <f t="shared" si="223"/>
        <v/>
      </c>
      <c r="AW400" s="6" t="str">
        <f t="shared" si="224"/>
        <v>{"name":"Cincinnatus Scholarships","phone":"513-556-2420","location":{"ML":"125","RM":"340","building":"UNIVPAV"},"fax":"513-556-2253","website":"http://www.financialaid.uc.edu/cincinnatus.html"}</v>
      </c>
      <c r="AX400" t="str">
        <f t="shared" si="225"/>
        <v>db.directory.insert({"name":"Cincinnatus Scholarships","phone":"513-556-2420","location":{"ML":"125","RM":"340","building":"UNIVPAV"},"fax":"513-556-2253","website":"http://www.financialaid.uc.edu/cincinnatus.html"})</v>
      </c>
      <c r="AY400">
        <f t="shared" si="228"/>
        <v>397</v>
      </c>
      <c r="AZ400" t="str">
        <f t="shared" si="226"/>
        <v>397 - Cincinnatus Scholarships</v>
      </c>
      <c r="BA400" t="str">
        <f t="shared" si="209"/>
        <v>{"name":"Cincinnatus Scholarships","phone":"513-556-2420","location":{"ML":"125","RM":"340","building":"UNIVPAV"},"fax":"513-556-2253","website":"http://www.financialaid.uc.edu/cincinnatus.html"},</v>
      </c>
    </row>
    <row r="401" spans="1:53" x14ac:dyDescent="0.25">
      <c r="A401" t="s">
        <v>1734</v>
      </c>
      <c r="B401" t="s">
        <v>1735</v>
      </c>
      <c r="C401" t="s">
        <v>201</v>
      </c>
      <c r="D401">
        <v>125</v>
      </c>
      <c r="E401">
        <v>220</v>
      </c>
      <c r="F401" t="s">
        <v>23</v>
      </c>
      <c r="G401" t="s">
        <v>202</v>
      </c>
      <c r="H401" t="s">
        <v>1736</v>
      </c>
      <c r="I401" t="s">
        <v>203</v>
      </c>
      <c r="K401" t="s">
        <v>5264</v>
      </c>
      <c r="M401">
        <f t="shared" si="198"/>
        <v>0</v>
      </c>
      <c r="N401" t="str">
        <f t="shared" si="201"/>
        <v>Financial Aid (Also See One Stop)</v>
      </c>
      <c r="P401" t="s">
        <v>5264</v>
      </c>
      <c r="Q401" t="str">
        <f t="shared" si="202"/>
        <v>513-556-1000</v>
      </c>
      <c r="S401" s="3">
        <f t="shared" si="200"/>
        <v>125</v>
      </c>
      <c r="T401" t="b">
        <f t="shared" si="210"/>
        <v>1</v>
      </c>
      <c r="V401" s="3">
        <f t="shared" si="211"/>
        <v>220</v>
      </c>
      <c r="W401" t="b">
        <f t="shared" si="203"/>
        <v>1</v>
      </c>
      <c r="Y401" t="str">
        <f t="shared" si="212"/>
        <v>UNIVPAV</v>
      </c>
      <c r="Z401" t="b">
        <f t="shared" si="204"/>
        <v>1</v>
      </c>
      <c r="AB401" t="b">
        <f t="shared" si="213"/>
        <v>1</v>
      </c>
      <c r="AD401" t="str">
        <f t="shared" si="214"/>
        <v>513-556-9171</v>
      </c>
      <c r="AE401" t="b">
        <f t="shared" si="205"/>
        <v>1</v>
      </c>
      <c r="AG401" t="str">
        <f t="shared" si="215"/>
        <v>http://financialaid.uc.edu/</v>
      </c>
      <c r="AH401" t="b">
        <f t="shared" si="206"/>
        <v>1</v>
      </c>
      <c r="AJ401" t="str">
        <f t="shared" si="216"/>
        <v>financeaid@uc.edu</v>
      </c>
      <c r="AK401" t="b">
        <f t="shared" si="207"/>
        <v>1</v>
      </c>
      <c r="AM401" s="4" t="str">
        <f t="shared" si="227"/>
        <v>"name":"Financial Aid (Also See One Stop)"</v>
      </c>
      <c r="AN401" s="5" t="str">
        <f t="shared" si="217"/>
        <v>,"phone":"513-556-1000"</v>
      </c>
      <c r="AO401" s="5" t="str">
        <f t="shared" si="218"/>
        <v>,"location":{</v>
      </c>
      <c r="AP401" s="5" t="str">
        <f t="shared" si="219"/>
        <v>"ML":"125"</v>
      </c>
      <c r="AQ401" s="5" t="str">
        <f t="shared" si="208"/>
        <v>,"RM":"220"</v>
      </c>
      <c r="AR401" s="5" t="str">
        <f t="shared" si="220"/>
        <v>,"building":"UNIVPAV"</v>
      </c>
      <c r="AS401" s="5" t="str">
        <f t="shared" si="229"/>
        <v>}</v>
      </c>
      <c r="AT401" s="5" t="str">
        <f t="shared" si="221"/>
        <v>,"fax":"513-556-9171"</v>
      </c>
      <c r="AU401" s="5" t="str">
        <f t="shared" si="222"/>
        <v>,"website":"http://financialaid.uc.edu/"</v>
      </c>
      <c r="AV401" s="10" t="str">
        <f t="shared" si="223"/>
        <v>,"email":"financeaid@uc.edu"</v>
      </c>
      <c r="AW401" s="6" t="str">
        <f t="shared" si="224"/>
        <v>{"name":"Financial Aid (Also See One Stop)","phone":"513-556-1000","location":{"ML":"125","RM":"220","building":"UNIVPAV"},"fax":"513-556-9171","website":"http://financialaid.uc.edu/","email":"financeaid@uc.edu"}</v>
      </c>
      <c r="AX401" t="str">
        <f t="shared" si="225"/>
        <v>db.directory.insert({"name":"Financial Aid (Also See One Stop)","phone":"513-556-1000","location":{"ML":"125","RM":"220","building":"UNIVPAV"},"fax":"513-556-9171","website":"http://financialaid.uc.edu/","email":"financeaid@uc.edu"})</v>
      </c>
      <c r="AY401">
        <f t="shared" si="228"/>
        <v>398</v>
      </c>
      <c r="AZ401" t="str">
        <f t="shared" si="226"/>
        <v>398 - Financial Aid (Also See One Stop)</v>
      </c>
      <c r="BA401" t="str">
        <f t="shared" si="209"/>
        <v>{"name":"Financial Aid (Also See One Stop)","phone":"513-556-1000","location":{"ML":"125","RM":"220","building":"UNIVPAV"},"fax":"513-556-9171","website":"http://financialaid.uc.edu/","email":"financeaid@uc.edu"},</v>
      </c>
    </row>
    <row r="402" spans="1:53" x14ac:dyDescent="0.25">
      <c r="A402" t="s">
        <v>1737</v>
      </c>
      <c r="B402" t="s">
        <v>1738</v>
      </c>
      <c r="C402" t="s">
        <v>1739</v>
      </c>
      <c r="D402">
        <v>24</v>
      </c>
      <c r="F402" t="s">
        <v>42</v>
      </c>
      <c r="G402" t="s">
        <v>43</v>
      </c>
      <c r="H402" t="s">
        <v>1121</v>
      </c>
      <c r="I402" t="s">
        <v>45</v>
      </c>
      <c r="K402" t="s">
        <v>5264</v>
      </c>
      <c r="M402">
        <f t="shared" si="198"/>
        <v>0</v>
      </c>
      <c r="N402" t="str">
        <f t="shared" si="201"/>
        <v xml:space="preserve"> Alumni - Kacher-Bloom Memorial Scholarship</v>
      </c>
      <c r="P402" t="s">
        <v>5264</v>
      </c>
      <c r="Q402" t="str">
        <f t="shared" si="202"/>
        <v>513-556-4405</v>
      </c>
      <c r="S402" s="3">
        <f t="shared" si="200"/>
        <v>24</v>
      </c>
      <c r="T402" t="b">
        <f t="shared" si="210"/>
        <v>1</v>
      </c>
      <c r="V402" s="3">
        <f t="shared" si="211"/>
        <v>0</v>
      </c>
      <c r="W402" t="b">
        <f t="shared" si="203"/>
        <v>0</v>
      </c>
      <c r="Y402" t="str">
        <f t="shared" si="212"/>
        <v>ALUMNICTR</v>
      </c>
      <c r="Z402" t="b">
        <f t="shared" si="204"/>
        <v>1</v>
      </c>
      <c r="AB402" t="b">
        <f t="shared" si="213"/>
        <v>1</v>
      </c>
      <c r="AD402" t="str">
        <f t="shared" si="214"/>
        <v>513-556-3011</v>
      </c>
      <c r="AE402" t="b">
        <f t="shared" si="205"/>
        <v>1</v>
      </c>
      <c r="AG402" t="str">
        <f t="shared" si="215"/>
        <v>http://www.uc.edu/alumni/resources/scholarships.html</v>
      </c>
      <c r="AH402" t="b">
        <f t="shared" si="206"/>
        <v>1</v>
      </c>
      <c r="AJ402" t="str">
        <f t="shared" si="216"/>
        <v>alumni.association@uc.edu</v>
      </c>
      <c r="AK402" t="b">
        <f t="shared" si="207"/>
        <v>1</v>
      </c>
      <c r="AM402" s="4" t="str">
        <f t="shared" si="227"/>
        <v>"name":"Alumni - Kacher-Bloom Memorial Scholarship"</v>
      </c>
      <c r="AN402" s="5" t="str">
        <f t="shared" si="217"/>
        <v>,"phone":"513-556-4405"</v>
      </c>
      <c r="AO402" s="5" t="str">
        <f t="shared" si="218"/>
        <v>,"location":{</v>
      </c>
      <c r="AP402" s="5" t="str">
        <f t="shared" si="219"/>
        <v>"ML":"24"</v>
      </c>
      <c r="AQ402" s="5" t="str">
        <f t="shared" si="208"/>
        <v/>
      </c>
      <c r="AR402" s="5" t="str">
        <f t="shared" si="220"/>
        <v>,"building":"ALUMNICTR"</v>
      </c>
      <c r="AS402" s="5" t="str">
        <f t="shared" si="229"/>
        <v>}</v>
      </c>
      <c r="AT402" s="5" t="str">
        <f t="shared" si="221"/>
        <v>,"fax":"513-556-3011"</v>
      </c>
      <c r="AU402" s="5" t="str">
        <f t="shared" si="222"/>
        <v>,"website":"http://www.uc.edu/alumni/resources/scholarships.html"</v>
      </c>
      <c r="AV402" s="10" t="str">
        <f t="shared" si="223"/>
        <v>,"email":"alumni.association@uc.edu"</v>
      </c>
      <c r="AW402" s="6" t="str">
        <f t="shared" si="224"/>
        <v>{"name":"Alumni - Kacher-Bloom Memorial Scholarship","phone":"513-556-4405","location":{"ML":"24","building":"ALUMNICTR"},"fax":"513-556-3011","website":"http://www.uc.edu/alumni/resources/scholarships.html","email":"alumni.association@uc.edu"}</v>
      </c>
      <c r="AX402" t="str">
        <f t="shared" si="225"/>
        <v>db.directory.insert({"name":"Alumni - Kacher-Bloom Memorial Scholarship","phone":"513-556-4405","location":{"ML":"24","building":"ALUMNICTR"},"fax":"513-556-3011","website":"http://www.uc.edu/alumni/resources/scholarships.html","email":"alumni.association@uc.edu"})</v>
      </c>
      <c r="AY402">
        <f t="shared" si="228"/>
        <v>399</v>
      </c>
      <c r="AZ402" t="str">
        <f t="shared" si="226"/>
        <v>399 -  Alumni - Kacher-Bloom Memorial Scholarship</v>
      </c>
      <c r="BA402" t="str">
        <f t="shared" si="209"/>
        <v>{"name":"Alumni - Kacher-Bloom Memorial Scholarship","phone":"513-556-4405","location":{"ML":"24","building":"ALUMNICTR"},"fax":"513-556-3011","website":"http://www.uc.edu/alumni/resources/scholarships.html","email":"alumni.association@uc.edu"},</v>
      </c>
    </row>
    <row r="403" spans="1:53" x14ac:dyDescent="0.25">
      <c r="A403" t="s">
        <v>1740</v>
      </c>
      <c r="B403" t="s">
        <v>1741</v>
      </c>
      <c r="C403" t="s">
        <v>1742</v>
      </c>
      <c r="D403" t="s">
        <v>1743</v>
      </c>
      <c r="E403">
        <v>25</v>
      </c>
      <c r="G403" t="s">
        <v>115</v>
      </c>
      <c r="H403" t="s">
        <v>1744</v>
      </c>
      <c r="I403" t="s">
        <v>1745</v>
      </c>
      <c r="K403" t="s">
        <v>5264</v>
      </c>
      <c r="L403" t="b">
        <v>1</v>
      </c>
      <c r="M403">
        <f t="shared" si="198"/>
        <v>1</v>
      </c>
      <c r="N403" t="str">
        <f t="shared" si="201"/>
        <v xml:space="preserve"> Scholarships - A&amp;S  Mathematical Sciences</v>
      </c>
      <c r="O403" t="str">
        <f t="shared" si="199"/>
        <v xml:space="preserve"> Scholarships - A&amp;S  Mathematical Sciences</v>
      </c>
      <c r="P403" t="s">
        <v>5264</v>
      </c>
      <c r="Q403" t="str">
        <f t="shared" si="202"/>
        <v>513-556-4053</v>
      </c>
      <c r="S403" s="3">
        <f t="shared" si="200"/>
        <v>25</v>
      </c>
      <c r="T403" t="b">
        <f t="shared" si="210"/>
        <v>1</v>
      </c>
      <c r="V403" s="3">
        <f t="shared" si="211"/>
        <v>0</v>
      </c>
      <c r="W403" t="b">
        <f t="shared" si="203"/>
        <v>0</v>
      </c>
      <c r="Y403" t="str">
        <f t="shared" si="212"/>
        <v>FRENCH-WEST</v>
      </c>
      <c r="Z403" t="b">
        <f t="shared" si="204"/>
        <v>1</v>
      </c>
      <c r="AB403" t="b">
        <f t="shared" si="213"/>
        <v>1</v>
      </c>
      <c r="AD403" t="str">
        <f t="shared" si="214"/>
        <v>513-556-3417</v>
      </c>
      <c r="AE403" t="b">
        <f t="shared" si="205"/>
        <v>1</v>
      </c>
      <c r="AG403" t="str">
        <f t="shared" si="215"/>
        <v>http://www.artsci.uc.edu/departments/math.html</v>
      </c>
      <c r="AH403" t="b">
        <f t="shared" si="206"/>
        <v>1</v>
      </c>
      <c r="AJ403">
        <f t="shared" si="216"/>
        <v>0</v>
      </c>
      <c r="AK403" t="b">
        <f t="shared" si="207"/>
        <v>0</v>
      </c>
      <c r="AM403" s="4" t="str">
        <f t="shared" si="227"/>
        <v>"name":"Scholarships - A&amp;S Mathematical Sciences"</v>
      </c>
      <c r="AN403" s="5" t="str">
        <f t="shared" si="217"/>
        <v>,"phone":"513-556-4053"</v>
      </c>
      <c r="AO403" s="5" t="str">
        <f t="shared" si="218"/>
        <v>,"location":{</v>
      </c>
      <c r="AP403" s="5" t="str">
        <f t="shared" si="219"/>
        <v>"ML":"25"</v>
      </c>
      <c r="AQ403" s="5" t="str">
        <f t="shared" si="208"/>
        <v/>
      </c>
      <c r="AR403" s="5" t="str">
        <f t="shared" si="220"/>
        <v>,"building":"FRENCH-WEST"</v>
      </c>
      <c r="AS403" s="5" t="str">
        <f t="shared" si="229"/>
        <v>}</v>
      </c>
      <c r="AT403" s="5" t="str">
        <f t="shared" si="221"/>
        <v>,"fax":"513-556-3417"</v>
      </c>
      <c r="AU403" s="5" t="str">
        <f t="shared" si="222"/>
        <v>,"website":"http://www.artsci.uc.edu/departments/math.html"</v>
      </c>
      <c r="AV403" s="10" t="str">
        <f t="shared" si="223"/>
        <v/>
      </c>
      <c r="AW403" s="6" t="str">
        <f t="shared" si="224"/>
        <v>{"name":"Scholarships - A&amp;S Mathematical Sciences","phone":"513-556-4053","location":{"ML":"25","building":"FRENCH-WEST"},"fax":"513-556-3417","website":"http://www.artsci.uc.edu/departments/math.html"}</v>
      </c>
      <c r="AX403" t="str">
        <f t="shared" si="225"/>
        <v>db.directory.insert({"name":"Scholarships - A&amp;S Mathematical Sciences","phone":"513-556-4053","location":{"ML":"25","building":"FRENCH-WEST"},"fax":"513-556-3417","website":"http://www.artsci.uc.edu/departments/math.html"})</v>
      </c>
      <c r="AY403">
        <f t="shared" si="228"/>
        <v>400</v>
      </c>
      <c r="AZ403" t="str">
        <f t="shared" si="226"/>
        <v>400 -  Scholarships - A&amp;S  Mathematical Sciences</v>
      </c>
      <c r="BA403" t="str">
        <f t="shared" si="209"/>
        <v>{"name":"Scholarships - A&amp;S Mathematical Sciences","phone":"513-556-4053","location":{"ML":"25","building":"FRENCH-WEST"},"fax":"513-556-3417","website":"http://www.artsci.uc.edu/departments/math.html"},</v>
      </c>
    </row>
    <row r="404" spans="1:53" x14ac:dyDescent="0.25">
      <c r="A404" t="s">
        <v>1746</v>
      </c>
      <c r="B404" t="s">
        <v>1747</v>
      </c>
      <c r="C404" t="s">
        <v>41</v>
      </c>
      <c r="D404">
        <v>24</v>
      </c>
      <c r="F404" t="s">
        <v>42</v>
      </c>
      <c r="G404" t="s">
        <v>43</v>
      </c>
      <c r="H404" t="s">
        <v>1121</v>
      </c>
      <c r="I404" t="s">
        <v>45</v>
      </c>
      <c r="K404" t="s">
        <v>5264</v>
      </c>
      <c r="M404">
        <f t="shared" si="198"/>
        <v>0</v>
      </c>
      <c r="N404" t="str">
        <f t="shared" si="201"/>
        <v xml:space="preserve"> Alumin - Regional Alumni Network Scholarship</v>
      </c>
      <c r="P404" t="s">
        <v>5264</v>
      </c>
      <c r="Q404" t="str">
        <f t="shared" si="202"/>
        <v>513-556-4344</v>
      </c>
      <c r="S404" s="3">
        <f t="shared" si="200"/>
        <v>24</v>
      </c>
      <c r="T404" t="b">
        <f t="shared" si="210"/>
        <v>1</v>
      </c>
      <c r="V404" s="3">
        <f t="shared" si="211"/>
        <v>0</v>
      </c>
      <c r="W404" t="b">
        <f t="shared" si="203"/>
        <v>0</v>
      </c>
      <c r="Y404" t="str">
        <f t="shared" si="212"/>
        <v>ALUMNICTR</v>
      </c>
      <c r="Z404" t="b">
        <f t="shared" si="204"/>
        <v>1</v>
      </c>
      <c r="AB404" t="b">
        <f t="shared" si="213"/>
        <v>1</v>
      </c>
      <c r="AD404" t="str">
        <f t="shared" si="214"/>
        <v>513-556-3011</v>
      </c>
      <c r="AE404" t="b">
        <f t="shared" si="205"/>
        <v>1</v>
      </c>
      <c r="AG404" t="str">
        <f t="shared" si="215"/>
        <v>http://www.uc.edu/alumni/resources/scholarships.html</v>
      </c>
      <c r="AH404" t="b">
        <f t="shared" si="206"/>
        <v>1</v>
      </c>
      <c r="AJ404" t="str">
        <f t="shared" si="216"/>
        <v>alumni.association@uc.edu</v>
      </c>
      <c r="AK404" t="b">
        <f t="shared" si="207"/>
        <v>1</v>
      </c>
      <c r="AM404" s="4" t="str">
        <f t="shared" si="227"/>
        <v>"name":"Alumin - Regional Alumni Network Scholarship"</v>
      </c>
      <c r="AN404" s="5" t="str">
        <f t="shared" si="217"/>
        <v>,"phone":"513-556-4344"</v>
      </c>
      <c r="AO404" s="5" t="str">
        <f t="shared" si="218"/>
        <v>,"location":{</v>
      </c>
      <c r="AP404" s="5" t="str">
        <f t="shared" si="219"/>
        <v>"ML":"24"</v>
      </c>
      <c r="AQ404" s="5" t="str">
        <f t="shared" si="208"/>
        <v/>
      </c>
      <c r="AR404" s="5" t="str">
        <f t="shared" si="220"/>
        <v>,"building":"ALUMNICTR"</v>
      </c>
      <c r="AS404" s="5" t="str">
        <f t="shared" si="229"/>
        <v>}</v>
      </c>
      <c r="AT404" s="5" t="str">
        <f t="shared" si="221"/>
        <v>,"fax":"513-556-3011"</v>
      </c>
      <c r="AU404" s="5" t="str">
        <f t="shared" si="222"/>
        <v>,"website":"http://www.uc.edu/alumni/resources/scholarships.html"</v>
      </c>
      <c r="AV404" s="10" t="str">
        <f t="shared" si="223"/>
        <v>,"email":"alumni.association@uc.edu"</v>
      </c>
      <c r="AW404" s="6" t="str">
        <f t="shared" si="224"/>
        <v>{"name":"Alumin - Regional Alumni Network Scholarship","phone":"513-556-4344","location":{"ML":"24","building":"ALUMNICTR"},"fax":"513-556-3011","website":"http://www.uc.edu/alumni/resources/scholarships.html","email":"alumni.association@uc.edu"}</v>
      </c>
      <c r="AX404" t="str">
        <f t="shared" si="225"/>
        <v>db.directory.insert({"name":"Alumin - Regional Alumni Network Scholarship","phone":"513-556-4344","location":{"ML":"24","building":"ALUMNICTR"},"fax":"513-556-3011","website":"http://www.uc.edu/alumni/resources/scholarships.html","email":"alumni.association@uc.edu"})</v>
      </c>
      <c r="AY404">
        <f t="shared" si="228"/>
        <v>401</v>
      </c>
      <c r="AZ404" t="str">
        <f t="shared" si="226"/>
        <v>401 -  Alumin - Regional Alumni Network Scholarship</v>
      </c>
      <c r="BA404" t="str">
        <f t="shared" si="209"/>
        <v>{"name":"Alumin - Regional Alumni Network Scholarship","phone":"513-556-4344","location":{"ML":"24","building":"ALUMNICTR"},"fax":"513-556-3011","website":"http://www.uc.edu/alumni/resources/scholarships.html","email":"alumni.association@uc.edu"},</v>
      </c>
    </row>
    <row r="405" spans="1:53" x14ac:dyDescent="0.25">
      <c r="A405" t="s">
        <v>1748</v>
      </c>
      <c r="B405" t="s">
        <v>1749</v>
      </c>
      <c r="C405" t="s">
        <v>1750</v>
      </c>
      <c r="D405" t="s">
        <v>201</v>
      </c>
      <c r="E405">
        <v>125</v>
      </c>
      <c r="F405">
        <v>440</v>
      </c>
      <c r="G405" t="s">
        <v>23</v>
      </c>
      <c r="K405" t="s">
        <v>5264</v>
      </c>
      <c r="L405" t="b">
        <v>1</v>
      </c>
      <c r="M405">
        <f t="shared" si="198"/>
        <v>1</v>
      </c>
      <c r="N405" t="str">
        <f t="shared" si="201"/>
        <v>Scholarships  Search (Financial Aid/One Stop) (Enrollment Mgmt)</v>
      </c>
      <c r="O405" t="str">
        <f t="shared" si="199"/>
        <v>Scholarships  Search (Financial Aid/One Stop) (Enrollment Mgmt)</v>
      </c>
      <c r="P405" t="s">
        <v>5264</v>
      </c>
      <c r="Q405" t="str">
        <f t="shared" si="202"/>
        <v>513-556-1000</v>
      </c>
      <c r="S405" s="3">
        <f t="shared" si="200"/>
        <v>125</v>
      </c>
      <c r="T405" t="b">
        <f t="shared" si="210"/>
        <v>1</v>
      </c>
      <c r="V405" s="3">
        <f t="shared" si="211"/>
        <v>440</v>
      </c>
      <c r="W405" t="b">
        <f t="shared" si="203"/>
        <v>1</v>
      </c>
      <c r="Y405" t="str">
        <f t="shared" si="212"/>
        <v>UNIVPAV</v>
      </c>
      <c r="Z405" t="b">
        <f t="shared" si="204"/>
        <v>1</v>
      </c>
      <c r="AB405" t="b">
        <f t="shared" si="213"/>
        <v>1</v>
      </c>
      <c r="AD405">
        <f t="shared" si="214"/>
        <v>0</v>
      </c>
      <c r="AE405" t="b">
        <f t="shared" si="205"/>
        <v>0</v>
      </c>
      <c r="AG405">
        <f t="shared" si="215"/>
        <v>0</v>
      </c>
      <c r="AH405" t="b">
        <f t="shared" si="206"/>
        <v>0</v>
      </c>
      <c r="AJ405">
        <f t="shared" si="216"/>
        <v>0</v>
      </c>
      <c r="AK405" t="b">
        <f t="shared" si="207"/>
        <v>0</v>
      </c>
      <c r="AM405" s="4" t="str">
        <f t="shared" si="227"/>
        <v>"name":"Scholarships Search (Financial Aid/One Stop) (Enrollment Mgmt)"</v>
      </c>
      <c r="AN405" s="5" t="str">
        <f t="shared" si="217"/>
        <v>,"phone":"513-556-1000"</v>
      </c>
      <c r="AO405" s="5" t="str">
        <f t="shared" si="218"/>
        <v>,"location":{</v>
      </c>
      <c r="AP405" s="5" t="str">
        <f t="shared" si="219"/>
        <v>"ML":"125"</v>
      </c>
      <c r="AQ405" s="5" t="str">
        <f t="shared" si="208"/>
        <v>,"RM":"440"</v>
      </c>
      <c r="AR405" s="5" t="str">
        <f t="shared" si="220"/>
        <v>,"building":"UNIVPAV"</v>
      </c>
      <c r="AS405" s="5" t="str">
        <f t="shared" si="229"/>
        <v>}</v>
      </c>
      <c r="AT405" s="5" t="str">
        <f t="shared" si="221"/>
        <v/>
      </c>
      <c r="AU405" s="5" t="str">
        <f t="shared" si="222"/>
        <v/>
      </c>
      <c r="AV405" s="10" t="str">
        <f t="shared" si="223"/>
        <v/>
      </c>
      <c r="AW405" s="6" t="str">
        <f t="shared" si="224"/>
        <v>{"name":"Scholarships Search (Financial Aid/One Stop) (Enrollment Mgmt)","phone":"513-556-1000","location":{"ML":"125","RM":"440","building":"UNIVPAV"}}</v>
      </c>
      <c r="AX405" t="str">
        <f t="shared" si="225"/>
        <v>db.directory.insert({"name":"Scholarships Search (Financial Aid/One Stop) (Enrollment Mgmt)","phone":"513-556-1000","location":{"ML":"125","RM":"440","building":"UNIVPAV"}})</v>
      </c>
      <c r="AY405">
        <f t="shared" si="228"/>
        <v>402</v>
      </c>
      <c r="AZ405" t="str">
        <f t="shared" si="226"/>
        <v>402 - Scholarships  Search (Financial Aid/One Stop) (Enrollment Mgmt)</v>
      </c>
      <c r="BA405" t="str">
        <f t="shared" si="209"/>
        <v>{"name":"Scholarships Search (Financial Aid/One Stop) (Enrollment Mgmt)","phone":"513-556-1000","location":{"ML":"125","RM":"440","building":"UNIVPAV"}},</v>
      </c>
    </row>
    <row r="406" spans="1:53" x14ac:dyDescent="0.25">
      <c r="A406" t="s">
        <v>1751</v>
      </c>
      <c r="B406" t="s">
        <v>1752</v>
      </c>
      <c r="C406" t="s">
        <v>1753</v>
      </c>
      <c r="D406">
        <v>16</v>
      </c>
      <c r="E406">
        <v>7210</v>
      </c>
      <c r="F406" t="s">
        <v>385</v>
      </c>
      <c r="G406" t="s">
        <v>176</v>
      </c>
      <c r="H406" t="s">
        <v>1754</v>
      </c>
      <c r="K406" t="s">
        <v>5264</v>
      </c>
      <c r="M406">
        <f t="shared" si="198"/>
        <v>0</v>
      </c>
      <c r="N406" t="str">
        <f t="shared" si="201"/>
        <v>School of Architecture &amp; Interior Design (DAAP)</v>
      </c>
      <c r="P406" t="s">
        <v>5264</v>
      </c>
      <c r="Q406" t="str">
        <f t="shared" si="202"/>
        <v>513-556-6426</v>
      </c>
      <c r="S406" s="3">
        <f t="shared" si="200"/>
        <v>16</v>
      </c>
      <c r="T406" t="b">
        <f t="shared" si="210"/>
        <v>1</v>
      </c>
      <c r="V406" s="3">
        <f t="shared" si="211"/>
        <v>7210</v>
      </c>
      <c r="W406" t="b">
        <f t="shared" si="203"/>
        <v>1</v>
      </c>
      <c r="Y406" t="str">
        <f t="shared" si="212"/>
        <v>DAAP</v>
      </c>
      <c r="Z406" t="b">
        <f t="shared" si="204"/>
        <v>1</v>
      </c>
      <c r="AB406" t="b">
        <f t="shared" si="213"/>
        <v>1</v>
      </c>
      <c r="AD406" t="str">
        <f t="shared" si="214"/>
        <v>513-556-3288</v>
      </c>
      <c r="AE406" t="b">
        <f t="shared" si="205"/>
        <v>1</v>
      </c>
      <c r="AG406" t="str">
        <f t="shared" si="215"/>
        <v>http://daap.uc.edu/academics/said.html</v>
      </c>
      <c r="AH406" t="b">
        <f t="shared" si="206"/>
        <v>1</v>
      </c>
      <c r="AJ406">
        <f t="shared" si="216"/>
        <v>0</v>
      </c>
      <c r="AK406" t="b">
        <f t="shared" si="207"/>
        <v>0</v>
      </c>
      <c r="AM406" s="4" t="str">
        <f t="shared" si="227"/>
        <v>"name":"School of Architecture &amp; Interior Design (DAAP)"</v>
      </c>
      <c r="AN406" s="5" t="str">
        <f t="shared" si="217"/>
        <v>,"phone":"513-556-6426"</v>
      </c>
      <c r="AO406" s="5" t="str">
        <f t="shared" si="218"/>
        <v>,"location":{</v>
      </c>
      <c r="AP406" s="5" t="str">
        <f t="shared" si="219"/>
        <v>"ML":"16"</v>
      </c>
      <c r="AQ406" s="5" t="str">
        <f t="shared" si="208"/>
        <v>,"RM":"7210"</v>
      </c>
      <c r="AR406" s="5" t="str">
        <f t="shared" si="220"/>
        <v>,"building":"DAAP"</v>
      </c>
      <c r="AS406" s="5" t="str">
        <f t="shared" si="229"/>
        <v>}</v>
      </c>
      <c r="AT406" s="5" t="str">
        <f t="shared" si="221"/>
        <v>,"fax":"513-556-3288"</v>
      </c>
      <c r="AU406" s="5" t="str">
        <f t="shared" si="222"/>
        <v>,"website":"http://daap.uc.edu/academics/said.html"</v>
      </c>
      <c r="AV406" s="10" t="str">
        <f t="shared" si="223"/>
        <v/>
      </c>
      <c r="AW406" s="6" t="str">
        <f t="shared" si="224"/>
        <v>{"name":"School of Architecture &amp; Interior Design (DAAP)","phone":"513-556-6426","location":{"ML":"16","RM":"7210","building":"DAAP"},"fax":"513-556-3288","website":"http://daap.uc.edu/academics/said.html"}</v>
      </c>
      <c r="AX406" t="str">
        <f t="shared" si="225"/>
        <v>db.directory.insert({"name":"School of Architecture &amp; Interior Design (DAAP)","phone":"513-556-6426","location":{"ML":"16","RM":"7210","building":"DAAP"},"fax":"513-556-3288","website":"http://daap.uc.edu/academics/said.html"})</v>
      </c>
      <c r="AY406">
        <f t="shared" si="228"/>
        <v>403</v>
      </c>
      <c r="AZ406" t="str">
        <f t="shared" si="226"/>
        <v>403 - School of Architecture &amp; Interior Design (DAAP)</v>
      </c>
      <c r="BA406" t="str">
        <f t="shared" si="209"/>
        <v>{"name":"School of Architecture &amp; Interior Design (DAAP)","phone":"513-556-6426","location":{"ML":"16","RM":"7210","building":"DAAP"},"fax":"513-556-3288","website":"http://daap.uc.edu/academics/said.html"},</v>
      </c>
    </row>
    <row r="407" spans="1:53" x14ac:dyDescent="0.25">
      <c r="A407" t="s">
        <v>1755</v>
      </c>
      <c r="B407" t="s">
        <v>1756</v>
      </c>
      <c r="C407" t="s">
        <v>1757</v>
      </c>
      <c r="D407" t="s">
        <v>1758</v>
      </c>
      <c r="E407">
        <v>16</v>
      </c>
      <c r="F407">
        <v>6450</v>
      </c>
      <c r="G407" t="s">
        <v>1125</v>
      </c>
      <c r="H407" t="s">
        <v>176</v>
      </c>
      <c r="I407" t="s">
        <v>1759</v>
      </c>
      <c r="K407" t="s">
        <v>5264</v>
      </c>
      <c r="L407" t="b">
        <v>1</v>
      </c>
      <c r="M407">
        <f t="shared" si="198"/>
        <v>1</v>
      </c>
      <c r="N407" t="str">
        <f t="shared" si="201"/>
        <v>Art  School of (DAAP)</v>
      </c>
      <c r="O407" t="str">
        <f t="shared" si="199"/>
        <v>Art  School of (DAAP)</v>
      </c>
      <c r="P407" t="s">
        <v>5264</v>
      </c>
      <c r="Q407" t="str">
        <f t="shared" si="202"/>
        <v>513-556-2962</v>
      </c>
      <c r="S407" s="3">
        <f t="shared" si="200"/>
        <v>16</v>
      </c>
      <c r="T407" t="b">
        <f t="shared" si="210"/>
        <v>1</v>
      </c>
      <c r="V407" s="3">
        <f t="shared" si="211"/>
        <v>6450</v>
      </c>
      <c r="W407" t="b">
        <f t="shared" si="203"/>
        <v>1</v>
      </c>
      <c r="Y407" t="str">
        <f t="shared" si="212"/>
        <v>ARONOFF</v>
      </c>
      <c r="Z407" t="b">
        <f t="shared" si="204"/>
        <v>1</v>
      </c>
      <c r="AB407" t="b">
        <f t="shared" si="213"/>
        <v>1</v>
      </c>
      <c r="AD407" t="str">
        <f t="shared" si="214"/>
        <v>513-556-3288</v>
      </c>
      <c r="AE407" t="b">
        <f t="shared" si="205"/>
        <v>1</v>
      </c>
      <c r="AG407" t="str">
        <f t="shared" si="215"/>
        <v>http://daap.uc.edu/academics/art.html</v>
      </c>
      <c r="AH407" t="b">
        <f t="shared" si="206"/>
        <v>1</v>
      </c>
      <c r="AJ407">
        <f t="shared" si="216"/>
        <v>0</v>
      </c>
      <c r="AK407" t="b">
        <f t="shared" si="207"/>
        <v>0</v>
      </c>
      <c r="AM407" s="4" t="str">
        <f t="shared" si="227"/>
        <v>"name":"Art School of (DAAP)"</v>
      </c>
      <c r="AN407" s="5" t="str">
        <f t="shared" si="217"/>
        <v>,"phone":"513-556-2962"</v>
      </c>
      <c r="AO407" s="5" t="str">
        <f t="shared" si="218"/>
        <v>,"location":{</v>
      </c>
      <c r="AP407" s="5" t="str">
        <f t="shared" si="219"/>
        <v>"ML":"16"</v>
      </c>
      <c r="AQ407" s="5" t="str">
        <f t="shared" si="208"/>
        <v>,"RM":"6450"</v>
      </c>
      <c r="AR407" s="5" t="str">
        <f t="shared" si="220"/>
        <v>,"building":"ARONOFF"</v>
      </c>
      <c r="AS407" s="5" t="str">
        <f t="shared" si="229"/>
        <v>}</v>
      </c>
      <c r="AT407" s="5" t="str">
        <f t="shared" si="221"/>
        <v>,"fax":"513-556-3288"</v>
      </c>
      <c r="AU407" s="5" t="str">
        <f t="shared" si="222"/>
        <v>,"website":"http://daap.uc.edu/academics/art.html"</v>
      </c>
      <c r="AV407" s="10" t="str">
        <f t="shared" si="223"/>
        <v/>
      </c>
      <c r="AW407" s="6" t="str">
        <f t="shared" si="224"/>
        <v>{"name":"Art School of (DAAP)","phone":"513-556-2962","location":{"ML":"16","RM":"6450","building":"ARONOFF"},"fax":"513-556-3288","website":"http://daap.uc.edu/academics/art.html"}</v>
      </c>
      <c r="AX407" t="str">
        <f t="shared" si="225"/>
        <v>db.directory.insert({"name":"Art School of (DAAP)","phone":"513-556-2962","location":{"ML":"16","RM":"6450","building":"ARONOFF"},"fax":"513-556-3288","website":"http://daap.uc.edu/academics/art.html"})</v>
      </c>
      <c r="AY407">
        <f t="shared" si="228"/>
        <v>404</v>
      </c>
      <c r="AZ407" t="str">
        <f t="shared" si="226"/>
        <v>404 - Art  School of (DAAP)</v>
      </c>
      <c r="BA407" t="str">
        <f t="shared" si="209"/>
        <v>{"name":"Art School of (DAAP)","phone":"513-556-2962","location":{"ML":"16","RM":"6450","building":"ARONOFF"},"fax":"513-556-3288","website":"http://daap.uc.edu/academics/art.html"},</v>
      </c>
    </row>
    <row r="408" spans="1:53" x14ac:dyDescent="0.25">
      <c r="A408" t="s">
        <v>1760</v>
      </c>
      <c r="B408" t="s">
        <v>1761</v>
      </c>
      <c r="C408" t="s">
        <v>1758</v>
      </c>
      <c r="D408">
        <v>16</v>
      </c>
      <c r="E408">
        <v>6450</v>
      </c>
      <c r="F408" t="s">
        <v>1125</v>
      </c>
      <c r="G408" t="s">
        <v>1762</v>
      </c>
      <c r="H408" t="s">
        <v>1759</v>
      </c>
      <c r="K408" t="s">
        <v>5264</v>
      </c>
      <c r="M408">
        <f t="shared" si="198"/>
        <v>0</v>
      </c>
      <c r="N408" t="str">
        <f t="shared" si="201"/>
        <v>School of Art (Graduate)(DAAP)</v>
      </c>
      <c r="P408" t="s">
        <v>5264</v>
      </c>
      <c r="Q408" t="str">
        <f t="shared" si="202"/>
        <v>513-556-2962</v>
      </c>
      <c r="S408" s="3">
        <f t="shared" si="200"/>
        <v>16</v>
      </c>
      <c r="T408" t="b">
        <f t="shared" si="210"/>
        <v>1</v>
      </c>
      <c r="V408" s="3">
        <f t="shared" si="211"/>
        <v>6450</v>
      </c>
      <c r="W408" t="b">
        <f t="shared" si="203"/>
        <v>1</v>
      </c>
      <c r="Y408" t="str">
        <f t="shared" si="212"/>
        <v>ARONOFF</v>
      </c>
      <c r="Z408" t="b">
        <f t="shared" si="204"/>
        <v>1</v>
      </c>
      <c r="AB408" t="b">
        <f t="shared" si="213"/>
        <v>1</v>
      </c>
      <c r="AD408" t="str">
        <f t="shared" si="214"/>
        <v>513-556-2887</v>
      </c>
      <c r="AE408" t="b">
        <f t="shared" si="205"/>
        <v>1</v>
      </c>
      <c r="AG408" t="str">
        <f t="shared" si="215"/>
        <v>http://daap.uc.edu/academics/art.html</v>
      </c>
      <c r="AH408" t="b">
        <f t="shared" si="206"/>
        <v>1</v>
      </c>
      <c r="AJ408">
        <f t="shared" si="216"/>
        <v>0</v>
      </c>
      <c r="AK408" t="b">
        <f t="shared" si="207"/>
        <v>0</v>
      </c>
      <c r="AM408" s="4" t="str">
        <f t="shared" si="227"/>
        <v>"name":"School of Art (Graduate)(DAAP)"</v>
      </c>
      <c r="AN408" s="5" t="str">
        <f t="shared" si="217"/>
        <v>,"phone":"513-556-2962"</v>
      </c>
      <c r="AO408" s="5" t="str">
        <f t="shared" si="218"/>
        <v>,"location":{</v>
      </c>
      <c r="AP408" s="5" t="str">
        <f t="shared" si="219"/>
        <v>"ML":"16"</v>
      </c>
      <c r="AQ408" s="5" t="str">
        <f t="shared" si="208"/>
        <v>,"RM":"6450"</v>
      </c>
      <c r="AR408" s="5" t="str">
        <f t="shared" si="220"/>
        <v>,"building":"ARONOFF"</v>
      </c>
      <c r="AS408" s="5" t="str">
        <f t="shared" si="229"/>
        <v>}</v>
      </c>
      <c r="AT408" s="5" t="str">
        <f t="shared" si="221"/>
        <v>,"fax":"513-556-2887"</v>
      </c>
      <c r="AU408" s="5" t="str">
        <f t="shared" si="222"/>
        <v>,"website":"http://daap.uc.edu/academics/art.html"</v>
      </c>
      <c r="AV408" s="10" t="str">
        <f t="shared" si="223"/>
        <v/>
      </c>
      <c r="AW408" s="6" t="str">
        <f t="shared" si="224"/>
        <v>{"name":"School of Art (Graduate)(DAAP)","phone":"513-556-2962","location":{"ML":"16","RM":"6450","building":"ARONOFF"},"fax":"513-556-2887","website":"http://daap.uc.edu/academics/art.html"}</v>
      </c>
      <c r="AX408" t="str">
        <f t="shared" si="225"/>
        <v>db.directory.insert({"name":"School of Art (Graduate)(DAAP)","phone":"513-556-2962","location":{"ML":"16","RM":"6450","building":"ARONOFF"},"fax":"513-556-2887","website":"http://daap.uc.edu/academics/art.html"})</v>
      </c>
      <c r="AY408">
        <f t="shared" si="228"/>
        <v>405</v>
      </c>
      <c r="AZ408" t="str">
        <f t="shared" si="226"/>
        <v>405 - School of Art (Graduate)(DAAP)</v>
      </c>
      <c r="BA408" t="str">
        <f t="shared" si="209"/>
        <v>{"name":"School of Art (Graduate)(DAAP)","phone":"513-556-2962","location":{"ML":"16","RM":"6450","building":"ARONOFF"},"fax":"513-556-2887","website":"http://daap.uc.edu/academics/art.html"},</v>
      </c>
    </row>
    <row r="409" spans="1:53" x14ac:dyDescent="0.25">
      <c r="A409" t="s">
        <v>1763</v>
      </c>
      <c r="B409" t="s">
        <v>1764</v>
      </c>
      <c r="C409" t="s">
        <v>1765</v>
      </c>
      <c r="D409">
        <v>16</v>
      </c>
      <c r="E409">
        <v>6415</v>
      </c>
      <c r="F409" t="s">
        <v>1125</v>
      </c>
      <c r="G409" t="s">
        <v>176</v>
      </c>
      <c r="H409" t="s">
        <v>1766</v>
      </c>
      <c r="K409" t="s">
        <v>5264</v>
      </c>
      <c r="M409">
        <f t="shared" si="198"/>
        <v>0</v>
      </c>
      <c r="N409" t="str">
        <f t="shared" si="201"/>
        <v>School of Design (DAAP)</v>
      </c>
      <c r="P409" t="s">
        <v>5264</v>
      </c>
      <c r="Q409" t="str">
        <f t="shared" si="202"/>
        <v>513-556-4298</v>
      </c>
      <c r="S409" s="3">
        <f t="shared" si="200"/>
        <v>16</v>
      </c>
      <c r="T409" t="b">
        <f t="shared" si="210"/>
        <v>1</v>
      </c>
      <c r="V409" s="3">
        <f t="shared" si="211"/>
        <v>6415</v>
      </c>
      <c r="W409" t="b">
        <f t="shared" si="203"/>
        <v>1</v>
      </c>
      <c r="Y409" t="str">
        <f t="shared" si="212"/>
        <v>ARONOFF</v>
      </c>
      <c r="Z409" t="b">
        <f t="shared" si="204"/>
        <v>1</v>
      </c>
      <c r="AB409" t="b">
        <f t="shared" si="213"/>
        <v>1</v>
      </c>
      <c r="AD409" t="str">
        <f t="shared" si="214"/>
        <v>513-556-3288</v>
      </c>
      <c r="AE409" t="b">
        <f t="shared" si="205"/>
        <v>1</v>
      </c>
      <c r="AG409" t="str">
        <f t="shared" si="215"/>
        <v>http://daap.uc.edu/academics/design.html</v>
      </c>
      <c r="AH409" t="b">
        <f t="shared" si="206"/>
        <v>1</v>
      </c>
      <c r="AJ409">
        <f t="shared" si="216"/>
        <v>0</v>
      </c>
      <c r="AK409" t="b">
        <f t="shared" si="207"/>
        <v>0</v>
      </c>
      <c r="AM409" s="4" t="str">
        <f t="shared" si="227"/>
        <v>"name":"School of Design (DAAP)"</v>
      </c>
      <c r="AN409" s="5" t="str">
        <f t="shared" si="217"/>
        <v>,"phone":"513-556-4298"</v>
      </c>
      <c r="AO409" s="5" t="str">
        <f t="shared" si="218"/>
        <v>,"location":{</v>
      </c>
      <c r="AP409" s="5" t="str">
        <f t="shared" si="219"/>
        <v>"ML":"16"</v>
      </c>
      <c r="AQ409" s="5" t="str">
        <f t="shared" si="208"/>
        <v>,"RM":"6415"</v>
      </c>
      <c r="AR409" s="5" t="str">
        <f t="shared" si="220"/>
        <v>,"building":"ARONOFF"</v>
      </c>
      <c r="AS409" s="5" t="str">
        <f t="shared" si="229"/>
        <v>}</v>
      </c>
      <c r="AT409" s="5" t="str">
        <f t="shared" si="221"/>
        <v>,"fax":"513-556-3288"</v>
      </c>
      <c r="AU409" s="5" t="str">
        <f t="shared" si="222"/>
        <v>,"website":"http://daap.uc.edu/academics/design.html"</v>
      </c>
      <c r="AV409" s="10" t="str">
        <f t="shared" si="223"/>
        <v/>
      </c>
      <c r="AW409" s="6" t="str">
        <f t="shared" si="224"/>
        <v>{"name":"School of Design (DAAP)","phone":"513-556-4298","location":{"ML":"16","RM":"6415","building":"ARONOFF"},"fax":"513-556-3288","website":"http://daap.uc.edu/academics/design.html"}</v>
      </c>
      <c r="AX409" t="str">
        <f t="shared" si="225"/>
        <v>db.directory.insert({"name":"School of Design (DAAP)","phone":"513-556-4298","location":{"ML":"16","RM":"6415","building":"ARONOFF"},"fax":"513-556-3288","website":"http://daap.uc.edu/academics/design.html"})</v>
      </c>
      <c r="AY409">
        <f t="shared" si="228"/>
        <v>406</v>
      </c>
      <c r="AZ409" t="str">
        <f t="shared" si="226"/>
        <v>406 - School of Design (DAAP)</v>
      </c>
      <c r="BA409" t="str">
        <f t="shared" si="209"/>
        <v>{"name":"School of Design (DAAP)","phone":"513-556-4298","location":{"ML":"16","RM":"6415","building":"ARONOFF"},"fax":"513-556-3288","website":"http://daap.uc.edu/academics/design.html"},</v>
      </c>
    </row>
    <row r="410" spans="1:53" x14ac:dyDescent="0.25">
      <c r="A410" t="s">
        <v>1767</v>
      </c>
      <c r="B410" t="s">
        <v>1768</v>
      </c>
      <c r="C410" t="s">
        <v>1765</v>
      </c>
      <c r="D410">
        <v>16</v>
      </c>
      <c r="E410">
        <v>6415</v>
      </c>
      <c r="F410" t="s">
        <v>1125</v>
      </c>
      <c r="G410" t="s">
        <v>176</v>
      </c>
      <c r="H410" t="s">
        <v>1769</v>
      </c>
      <c r="K410" t="s">
        <v>5264</v>
      </c>
      <c r="M410">
        <f t="shared" si="198"/>
        <v>0</v>
      </c>
      <c r="N410" t="str">
        <f t="shared" si="201"/>
        <v>School of Design (Graduate)(DAAP)</v>
      </c>
      <c r="P410" t="s">
        <v>5264</v>
      </c>
      <c r="Q410" t="str">
        <f t="shared" si="202"/>
        <v>513-556-4298</v>
      </c>
      <c r="S410" s="3">
        <f t="shared" si="200"/>
        <v>16</v>
      </c>
      <c r="T410" t="b">
        <f t="shared" si="210"/>
        <v>1</v>
      </c>
      <c r="V410" s="3">
        <f t="shared" si="211"/>
        <v>6415</v>
      </c>
      <c r="W410" t="b">
        <f t="shared" si="203"/>
        <v>1</v>
      </c>
      <c r="Y410" t="str">
        <f t="shared" si="212"/>
        <v>ARONOFF</v>
      </c>
      <c r="Z410" t="b">
        <f t="shared" si="204"/>
        <v>1</v>
      </c>
      <c r="AB410" t="b">
        <f t="shared" si="213"/>
        <v>1</v>
      </c>
      <c r="AD410" t="str">
        <f t="shared" si="214"/>
        <v>513-556-3288</v>
      </c>
      <c r="AE410" t="b">
        <f t="shared" si="205"/>
        <v>1</v>
      </c>
      <c r="AG410" t="str">
        <f t="shared" si="215"/>
        <v>http://daap.uc.edu/admissions/graduate.html</v>
      </c>
      <c r="AH410" t="b">
        <f t="shared" si="206"/>
        <v>1</v>
      </c>
      <c r="AJ410">
        <f t="shared" si="216"/>
        <v>0</v>
      </c>
      <c r="AK410" t="b">
        <f t="shared" si="207"/>
        <v>0</v>
      </c>
      <c r="AM410" s="4" t="str">
        <f t="shared" si="227"/>
        <v>"name":"School of Design (Graduate)(DAAP)"</v>
      </c>
      <c r="AN410" s="5" t="str">
        <f t="shared" si="217"/>
        <v>,"phone":"513-556-4298"</v>
      </c>
      <c r="AO410" s="5" t="str">
        <f t="shared" si="218"/>
        <v>,"location":{</v>
      </c>
      <c r="AP410" s="5" t="str">
        <f t="shared" si="219"/>
        <v>"ML":"16"</v>
      </c>
      <c r="AQ410" s="5" t="str">
        <f t="shared" si="208"/>
        <v>,"RM":"6415"</v>
      </c>
      <c r="AR410" s="5" t="str">
        <f t="shared" si="220"/>
        <v>,"building":"ARONOFF"</v>
      </c>
      <c r="AS410" s="5" t="str">
        <f t="shared" si="229"/>
        <v>}</v>
      </c>
      <c r="AT410" s="5" t="str">
        <f t="shared" si="221"/>
        <v>,"fax":"513-556-3288"</v>
      </c>
      <c r="AU410" s="5" t="str">
        <f t="shared" si="222"/>
        <v>,"website":"http://daap.uc.edu/admissions/graduate.html"</v>
      </c>
      <c r="AV410" s="10" t="str">
        <f t="shared" si="223"/>
        <v/>
      </c>
      <c r="AW410" s="6" t="str">
        <f t="shared" si="224"/>
        <v>{"name":"School of Design (Graduate)(DAAP)","phone":"513-556-4298","location":{"ML":"16","RM":"6415","building":"ARONOFF"},"fax":"513-556-3288","website":"http://daap.uc.edu/admissions/graduate.html"}</v>
      </c>
      <c r="AX410" t="str">
        <f t="shared" si="225"/>
        <v>db.directory.insert({"name":"School of Design (Graduate)(DAAP)","phone":"513-556-4298","location":{"ML":"16","RM":"6415","building":"ARONOFF"},"fax":"513-556-3288","website":"http://daap.uc.edu/admissions/graduate.html"})</v>
      </c>
      <c r="AY410">
        <f t="shared" si="228"/>
        <v>407</v>
      </c>
      <c r="AZ410" t="str">
        <f t="shared" si="226"/>
        <v>407 - School of Design (Graduate)(DAAP)</v>
      </c>
      <c r="BA410" t="str">
        <f t="shared" si="209"/>
        <v>{"name":"School of Design (Graduate)(DAAP)","phone":"513-556-4298","location":{"ML":"16","RM":"6415","building":"ARONOFF"},"fax":"513-556-3288","website":"http://daap.uc.edu/admissions/graduate.html"},</v>
      </c>
    </row>
    <row r="411" spans="1:53" x14ac:dyDescent="0.25">
      <c r="A411" t="s">
        <v>1770</v>
      </c>
      <c r="B411" t="s">
        <v>1771</v>
      </c>
      <c r="C411" t="s">
        <v>1304</v>
      </c>
      <c r="D411">
        <v>22</v>
      </c>
      <c r="E411">
        <v>615</v>
      </c>
      <c r="F411" t="s">
        <v>1232</v>
      </c>
      <c r="G411" t="s">
        <v>1772</v>
      </c>
      <c r="H411" t="s">
        <v>1773</v>
      </c>
      <c r="K411" t="s">
        <v>5264</v>
      </c>
      <c r="M411">
        <f t="shared" si="198"/>
        <v>0</v>
      </c>
      <c r="N411" t="str">
        <f t="shared" si="201"/>
        <v>School of Education (CECH)</v>
      </c>
      <c r="P411" t="s">
        <v>5264</v>
      </c>
      <c r="Q411" t="str">
        <f t="shared" si="202"/>
        <v>513-556-3600</v>
      </c>
      <c r="S411" s="3">
        <f t="shared" si="200"/>
        <v>22</v>
      </c>
      <c r="T411" t="b">
        <f t="shared" si="210"/>
        <v>1</v>
      </c>
      <c r="V411" s="3">
        <f t="shared" si="211"/>
        <v>615</v>
      </c>
      <c r="W411" t="b">
        <f t="shared" si="203"/>
        <v>1</v>
      </c>
      <c r="Y411" t="str">
        <f t="shared" si="212"/>
        <v>TEACHERS</v>
      </c>
      <c r="Z411" t="b">
        <f t="shared" si="204"/>
        <v>1</v>
      </c>
      <c r="AB411" t="b">
        <f t="shared" si="213"/>
        <v>1</v>
      </c>
      <c r="AD411" t="str">
        <f t="shared" si="214"/>
        <v>513-556-1001</v>
      </c>
      <c r="AE411" t="b">
        <f t="shared" si="205"/>
        <v>1</v>
      </c>
      <c r="AG411" t="str">
        <f t="shared" si="215"/>
        <v>http://cech.uc.edu/education.html</v>
      </c>
      <c r="AH411" t="b">
        <f t="shared" si="206"/>
        <v>1</v>
      </c>
      <c r="AJ411">
        <f t="shared" si="216"/>
        <v>0</v>
      </c>
      <c r="AK411" t="b">
        <f t="shared" si="207"/>
        <v>0</v>
      </c>
      <c r="AM411" s="4" t="str">
        <f t="shared" si="227"/>
        <v>"name":"School of Education (CECH)"</v>
      </c>
      <c r="AN411" s="5" t="str">
        <f t="shared" si="217"/>
        <v>,"phone":"513-556-3600"</v>
      </c>
      <c r="AO411" s="5" t="str">
        <f t="shared" si="218"/>
        <v>,"location":{</v>
      </c>
      <c r="AP411" s="5" t="str">
        <f t="shared" si="219"/>
        <v>"ML":"22"</v>
      </c>
      <c r="AQ411" s="5" t="str">
        <f t="shared" si="208"/>
        <v>,"RM":"615"</v>
      </c>
      <c r="AR411" s="5" t="str">
        <f t="shared" si="220"/>
        <v>,"building":"TEACHERS"</v>
      </c>
      <c r="AS411" s="5" t="str">
        <f t="shared" si="229"/>
        <v>}</v>
      </c>
      <c r="AT411" s="5" t="str">
        <f t="shared" si="221"/>
        <v>,"fax":"513-556-1001"</v>
      </c>
      <c r="AU411" s="5" t="str">
        <f t="shared" si="222"/>
        <v>,"website":"http://cech.uc.edu/education.html"</v>
      </c>
      <c r="AV411" s="10" t="str">
        <f t="shared" si="223"/>
        <v/>
      </c>
      <c r="AW411" s="6" t="str">
        <f t="shared" si="224"/>
        <v>{"name":"School of Education (CECH)","phone":"513-556-3600","location":{"ML":"22","RM":"615","building":"TEACHERS"},"fax":"513-556-1001","website":"http://cech.uc.edu/education.html"}</v>
      </c>
      <c r="AX411" t="str">
        <f t="shared" si="225"/>
        <v>db.directory.insert({"name":"School of Education (CECH)","phone":"513-556-3600","location":{"ML":"22","RM":"615","building":"TEACHERS"},"fax":"513-556-1001","website":"http://cech.uc.edu/education.html"})</v>
      </c>
      <c r="AY411">
        <f t="shared" si="228"/>
        <v>408</v>
      </c>
      <c r="AZ411" t="str">
        <f t="shared" si="226"/>
        <v>408 - School of Education (CECH)</v>
      </c>
      <c r="BA411" t="str">
        <f t="shared" si="209"/>
        <v>{"name":"School of Education (CECH)","phone":"513-556-3600","location":{"ML":"22","RM":"615","building":"TEACHERS"},"fax":"513-556-1001","website":"http://cech.uc.edu/education.html"},</v>
      </c>
    </row>
    <row r="412" spans="1:53" x14ac:dyDescent="0.25">
      <c r="A412" t="s">
        <v>1774</v>
      </c>
      <c r="B412" t="s">
        <v>1775</v>
      </c>
      <c r="C412" t="s">
        <v>1776</v>
      </c>
      <c r="D412">
        <v>2</v>
      </c>
      <c r="E412">
        <v>354</v>
      </c>
      <c r="F412" t="s">
        <v>1232</v>
      </c>
      <c r="H412" t="s">
        <v>1777</v>
      </c>
      <c r="K412" t="s">
        <v>5264</v>
      </c>
      <c r="M412">
        <f t="shared" si="198"/>
        <v>0</v>
      </c>
      <c r="N412" t="str">
        <f t="shared" si="201"/>
        <v>Information Technology Program (CECH)</v>
      </c>
      <c r="P412" t="s">
        <v>5264</v>
      </c>
      <c r="Q412" t="str">
        <f t="shared" si="202"/>
        <v>513-556-2336</v>
      </c>
      <c r="S412" s="3">
        <f t="shared" si="200"/>
        <v>2</v>
      </c>
      <c r="T412" t="b">
        <f t="shared" si="210"/>
        <v>1</v>
      </c>
      <c r="V412" s="3">
        <f t="shared" si="211"/>
        <v>354</v>
      </c>
      <c r="W412" t="b">
        <f t="shared" si="203"/>
        <v>1</v>
      </c>
      <c r="Y412" t="str">
        <f t="shared" si="212"/>
        <v>TEACHERS</v>
      </c>
      <c r="Z412" t="b">
        <f t="shared" si="204"/>
        <v>1</v>
      </c>
      <c r="AB412" t="b">
        <f t="shared" si="213"/>
        <v>1</v>
      </c>
      <c r="AD412">
        <f t="shared" si="214"/>
        <v>0</v>
      </c>
      <c r="AE412" t="b">
        <f t="shared" si="205"/>
        <v>0</v>
      </c>
      <c r="AG412" t="str">
        <f t="shared" si="215"/>
        <v>http://cech.uc.edu/it.html</v>
      </c>
      <c r="AH412" t="b">
        <f t="shared" si="206"/>
        <v>1</v>
      </c>
      <c r="AJ412">
        <f t="shared" si="216"/>
        <v>0</v>
      </c>
      <c r="AK412" t="b">
        <f t="shared" si="207"/>
        <v>0</v>
      </c>
      <c r="AM412" s="4" t="str">
        <f t="shared" si="227"/>
        <v>"name":"Information Technology Program (CECH)"</v>
      </c>
      <c r="AN412" s="5" t="str">
        <f t="shared" si="217"/>
        <v>,"phone":"513-556-2336"</v>
      </c>
      <c r="AO412" s="5" t="str">
        <f t="shared" si="218"/>
        <v>,"location":{</v>
      </c>
      <c r="AP412" s="5" t="str">
        <f t="shared" si="219"/>
        <v>"ML":"2"</v>
      </c>
      <c r="AQ412" s="5" t="str">
        <f t="shared" si="208"/>
        <v>,"RM":"354"</v>
      </c>
      <c r="AR412" s="5" t="str">
        <f t="shared" si="220"/>
        <v>,"building":"TEACHERS"</v>
      </c>
      <c r="AS412" s="5" t="str">
        <f t="shared" si="229"/>
        <v>}</v>
      </c>
      <c r="AT412" s="5" t="str">
        <f t="shared" si="221"/>
        <v/>
      </c>
      <c r="AU412" s="5" t="str">
        <f t="shared" si="222"/>
        <v>,"website":"http://cech.uc.edu/it.html"</v>
      </c>
      <c r="AV412" s="10" t="str">
        <f t="shared" si="223"/>
        <v/>
      </c>
      <c r="AW412" s="6" t="str">
        <f t="shared" si="224"/>
        <v>{"name":"Information Technology Program (CECH)","phone":"513-556-2336","location":{"ML":"2","RM":"354","building":"TEACHERS"},"website":"http://cech.uc.edu/it.html"}</v>
      </c>
      <c r="AX412" t="str">
        <f t="shared" si="225"/>
        <v>db.directory.insert({"name":"Information Technology Program (CECH)","phone":"513-556-2336","location":{"ML":"2","RM":"354","building":"TEACHERS"},"website":"http://cech.uc.edu/it.html"})</v>
      </c>
      <c r="AY412">
        <f t="shared" si="228"/>
        <v>409</v>
      </c>
      <c r="AZ412" t="str">
        <f t="shared" si="226"/>
        <v>409 - Information Technology Program (CECH)</v>
      </c>
      <c r="BA412" t="str">
        <f t="shared" si="209"/>
        <v>{"name":"Information Technology Program (CECH)","phone":"513-556-2336","location":{"ML":"2","RM":"354","building":"TEACHERS"},"website":"http://cech.uc.edu/it.html"},</v>
      </c>
    </row>
    <row r="413" spans="1:53" x14ac:dyDescent="0.25">
      <c r="A413" t="s">
        <v>1778</v>
      </c>
      <c r="B413" t="s">
        <v>1779</v>
      </c>
      <c r="C413" t="s">
        <v>1780</v>
      </c>
      <c r="D413" t="s">
        <v>1781</v>
      </c>
      <c r="E413">
        <v>38</v>
      </c>
      <c r="F413">
        <v>271</v>
      </c>
      <c r="G413" t="s">
        <v>1782</v>
      </c>
      <c r="H413" t="s">
        <v>1783</v>
      </c>
      <c r="I413" t="s">
        <v>1784</v>
      </c>
      <c r="K413" t="s">
        <v>5264</v>
      </c>
      <c r="L413" t="b">
        <v>1</v>
      </c>
      <c r="M413">
        <f t="shared" si="198"/>
        <v>1</v>
      </c>
      <c r="N413" t="str">
        <f t="shared" si="201"/>
        <v xml:space="preserve"> Nursing - COLLEGE  Colg of (See CoN)</v>
      </c>
      <c r="O413" t="str">
        <f t="shared" si="199"/>
        <v xml:space="preserve"> Nursing - COLLEGE  Colg of (See CoN)</v>
      </c>
      <c r="P413" t="s">
        <v>5264</v>
      </c>
      <c r="Q413" t="str">
        <f t="shared" si="202"/>
        <v>513-558-5500</v>
      </c>
      <c r="S413" s="3">
        <f t="shared" si="200"/>
        <v>38</v>
      </c>
      <c r="T413" t="b">
        <f t="shared" si="210"/>
        <v>1</v>
      </c>
      <c r="V413" s="3">
        <f t="shared" si="211"/>
        <v>271</v>
      </c>
      <c r="W413" t="b">
        <f t="shared" si="203"/>
        <v>1</v>
      </c>
      <c r="Y413" t="str">
        <f t="shared" si="212"/>
        <v>PROCTER</v>
      </c>
      <c r="Z413" t="b">
        <f t="shared" si="204"/>
        <v>1</v>
      </c>
      <c r="AB413" t="b">
        <f t="shared" si="213"/>
        <v>1</v>
      </c>
      <c r="AD413" t="str">
        <f t="shared" si="214"/>
        <v>513-558-7523</v>
      </c>
      <c r="AE413" t="b">
        <f t="shared" si="205"/>
        <v>1</v>
      </c>
      <c r="AG413" t="str">
        <f t="shared" si="215"/>
        <v>http://nursing.uc.edu/</v>
      </c>
      <c r="AH413" t="b">
        <f t="shared" si="206"/>
        <v>1</v>
      </c>
      <c r="AJ413">
        <f t="shared" si="216"/>
        <v>0</v>
      </c>
      <c r="AK413" t="b">
        <f t="shared" si="207"/>
        <v>0</v>
      </c>
      <c r="AM413" s="4" t="str">
        <f t="shared" si="227"/>
        <v>"name":"Nursing - COLLEGE Colg of (See CoN)"</v>
      </c>
      <c r="AN413" s="5" t="str">
        <f t="shared" si="217"/>
        <v>,"phone":"513-558-5500"</v>
      </c>
      <c r="AO413" s="5" t="str">
        <f t="shared" si="218"/>
        <v>,"location":{</v>
      </c>
      <c r="AP413" s="5" t="str">
        <f t="shared" si="219"/>
        <v>"ML":"38"</v>
      </c>
      <c r="AQ413" s="5" t="str">
        <f t="shared" si="208"/>
        <v>,"RM":"271"</v>
      </c>
      <c r="AR413" s="5" t="str">
        <f t="shared" si="220"/>
        <v>,"building":"PROCTER"</v>
      </c>
      <c r="AS413" s="5" t="str">
        <f t="shared" si="229"/>
        <v>}</v>
      </c>
      <c r="AT413" s="5" t="str">
        <f t="shared" si="221"/>
        <v>,"fax":"513-558-7523"</v>
      </c>
      <c r="AU413" s="5" t="str">
        <f t="shared" si="222"/>
        <v>,"website":"http://nursing.uc.edu/"</v>
      </c>
      <c r="AV413" s="10" t="str">
        <f t="shared" si="223"/>
        <v/>
      </c>
      <c r="AW413" s="6" t="str">
        <f t="shared" si="224"/>
        <v>{"name":"Nursing - COLLEGE Colg of (See CoN)","phone":"513-558-5500","location":{"ML":"38","RM":"271","building":"PROCTER"},"fax":"513-558-7523","website":"http://nursing.uc.edu/"}</v>
      </c>
      <c r="AX413" t="str">
        <f t="shared" si="225"/>
        <v>db.directory.insert({"name":"Nursing - COLLEGE Colg of (See CoN)","phone":"513-558-5500","location":{"ML":"38","RM":"271","building":"PROCTER"},"fax":"513-558-7523","website":"http://nursing.uc.edu/"})</v>
      </c>
      <c r="AY413">
        <f t="shared" si="228"/>
        <v>410</v>
      </c>
      <c r="AZ413" t="str">
        <f t="shared" si="226"/>
        <v>410 -  Nursing - COLLEGE  Colg of (See CoN)</v>
      </c>
      <c r="BA413" t="str">
        <f t="shared" si="209"/>
        <v>{"name":"Nursing - COLLEGE Colg of (See CoN)","phone":"513-558-5500","location":{"ML":"38","RM":"271","building":"PROCTER"},"fax":"513-558-7523","website":"http://nursing.uc.edu/"},</v>
      </c>
    </row>
    <row r="414" spans="1:53" x14ac:dyDescent="0.25">
      <c r="A414" t="s">
        <v>1785</v>
      </c>
      <c r="B414" t="s">
        <v>1786</v>
      </c>
      <c r="C414" t="s">
        <v>1248</v>
      </c>
      <c r="D414">
        <v>16</v>
      </c>
      <c r="E414">
        <v>6210</v>
      </c>
      <c r="F414" t="s">
        <v>385</v>
      </c>
      <c r="G414" t="s">
        <v>1249</v>
      </c>
      <c r="H414" t="s">
        <v>1787</v>
      </c>
      <c r="K414" t="s">
        <v>5264</v>
      </c>
      <c r="M414">
        <f t="shared" si="198"/>
        <v>0</v>
      </c>
      <c r="N414" t="str">
        <f t="shared" si="201"/>
        <v>School of Planning (DAAP)</v>
      </c>
      <c r="P414" t="s">
        <v>5264</v>
      </c>
      <c r="Q414" t="str">
        <f t="shared" si="202"/>
        <v>513-556-4943</v>
      </c>
      <c r="S414" s="3">
        <f t="shared" si="200"/>
        <v>16</v>
      </c>
      <c r="T414" t="b">
        <f t="shared" si="210"/>
        <v>1</v>
      </c>
      <c r="V414" s="3">
        <f t="shared" si="211"/>
        <v>6210</v>
      </c>
      <c r="W414" t="b">
        <f t="shared" si="203"/>
        <v>1</v>
      </c>
      <c r="Y414" t="str">
        <f t="shared" si="212"/>
        <v>DAAP</v>
      </c>
      <c r="Z414" t="b">
        <f t="shared" si="204"/>
        <v>1</v>
      </c>
      <c r="AB414" t="b">
        <f t="shared" si="213"/>
        <v>1</v>
      </c>
      <c r="AD414" t="str">
        <f t="shared" si="214"/>
        <v>513-556-1274</v>
      </c>
      <c r="AE414" t="b">
        <f t="shared" si="205"/>
        <v>1</v>
      </c>
      <c r="AG414" t="str">
        <f t="shared" si="215"/>
        <v>http://daap.uc.edu/academics/planning.html</v>
      </c>
      <c r="AH414" t="b">
        <f t="shared" si="206"/>
        <v>1</v>
      </c>
      <c r="AJ414">
        <f t="shared" si="216"/>
        <v>0</v>
      </c>
      <c r="AK414" t="b">
        <f t="shared" si="207"/>
        <v>0</v>
      </c>
      <c r="AM414" s="4" t="str">
        <f t="shared" si="227"/>
        <v>"name":"School of Planning (DAAP)"</v>
      </c>
      <c r="AN414" s="5" t="str">
        <f t="shared" si="217"/>
        <v>,"phone":"513-556-4943"</v>
      </c>
      <c r="AO414" s="5" t="str">
        <f t="shared" si="218"/>
        <v>,"location":{</v>
      </c>
      <c r="AP414" s="5" t="str">
        <f t="shared" si="219"/>
        <v>"ML":"16"</v>
      </c>
      <c r="AQ414" s="5" t="str">
        <f t="shared" si="208"/>
        <v>,"RM":"6210"</v>
      </c>
      <c r="AR414" s="5" t="str">
        <f t="shared" si="220"/>
        <v>,"building":"DAAP"</v>
      </c>
      <c r="AS414" s="5" t="str">
        <f t="shared" si="229"/>
        <v>}</v>
      </c>
      <c r="AT414" s="5" t="str">
        <f t="shared" si="221"/>
        <v>,"fax":"513-556-1274"</v>
      </c>
      <c r="AU414" s="5" t="str">
        <f t="shared" si="222"/>
        <v>,"website":"http://daap.uc.edu/academics/planning.html"</v>
      </c>
      <c r="AV414" s="10" t="str">
        <f t="shared" si="223"/>
        <v/>
      </c>
      <c r="AW414" s="6" t="str">
        <f t="shared" si="224"/>
        <v>{"name":"School of Planning (DAAP)","phone":"513-556-4943","location":{"ML":"16","RM":"6210","building":"DAAP"},"fax":"513-556-1274","website":"http://daap.uc.edu/academics/planning.html"}</v>
      </c>
      <c r="AX414" t="str">
        <f t="shared" si="225"/>
        <v>db.directory.insert({"name":"School of Planning (DAAP)","phone":"513-556-4943","location":{"ML":"16","RM":"6210","building":"DAAP"},"fax":"513-556-1274","website":"http://daap.uc.edu/academics/planning.html"})</v>
      </c>
      <c r="AY414">
        <f t="shared" si="228"/>
        <v>411</v>
      </c>
      <c r="AZ414" t="str">
        <f t="shared" si="226"/>
        <v>411 - School of Planning (DAAP)</v>
      </c>
      <c r="BA414" t="str">
        <f t="shared" si="209"/>
        <v>{"name":"School of Planning (DAAP)","phone":"513-556-4943","location":{"ML":"16","RM":"6210","building":"DAAP"},"fax":"513-556-1274","website":"http://daap.uc.edu/academics/planning.html"},</v>
      </c>
    </row>
    <row r="415" spans="1:53" x14ac:dyDescent="0.25">
      <c r="A415" t="s">
        <v>1788</v>
      </c>
      <c r="B415" t="s">
        <v>1789</v>
      </c>
      <c r="C415" t="s">
        <v>1248</v>
      </c>
      <c r="D415">
        <v>16</v>
      </c>
      <c r="E415">
        <v>6210</v>
      </c>
      <c r="F415" t="s">
        <v>385</v>
      </c>
      <c r="G415" t="s">
        <v>1249</v>
      </c>
      <c r="H415" t="s">
        <v>1787</v>
      </c>
      <c r="K415" t="s">
        <v>5264</v>
      </c>
      <c r="M415">
        <f t="shared" si="198"/>
        <v>0</v>
      </c>
      <c r="N415" t="str">
        <f t="shared" si="201"/>
        <v>School of Planning (Graduate)(DAAP)</v>
      </c>
      <c r="P415" t="s">
        <v>5264</v>
      </c>
      <c r="Q415" t="str">
        <f t="shared" si="202"/>
        <v>513-556-4943</v>
      </c>
      <c r="S415" s="3">
        <f t="shared" si="200"/>
        <v>16</v>
      </c>
      <c r="T415" t="b">
        <f t="shared" si="210"/>
        <v>1</v>
      </c>
      <c r="V415" s="3">
        <f t="shared" si="211"/>
        <v>6210</v>
      </c>
      <c r="W415" t="b">
        <f t="shared" si="203"/>
        <v>1</v>
      </c>
      <c r="Y415" t="str">
        <f t="shared" si="212"/>
        <v>DAAP</v>
      </c>
      <c r="Z415" t="b">
        <f t="shared" si="204"/>
        <v>1</v>
      </c>
      <c r="AB415" t="b">
        <f t="shared" si="213"/>
        <v>1</v>
      </c>
      <c r="AD415" t="str">
        <f t="shared" si="214"/>
        <v>513-556-1274</v>
      </c>
      <c r="AE415" t="b">
        <f t="shared" si="205"/>
        <v>1</v>
      </c>
      <c r="AG415" t="str">
        <f t="shared" si="215"/>
        <v>http://daap.uc.edu/academics/planning.html</v>
      </c>
      <c r="AH415" t="b">
        <f t="shared" si="206"/>
        <v>1</v>
      </c>
      <c r="AJ415">
        <f t="shared" si="216"/>
        <v>0</v>
      </c>
      <c r="AK415" t="b">
        <f t="shared" si="207"/>
        <v>0</v>
      </c>
      <c r="AM415" s="4" t="str">
        <f t="shared" si="227"/>
        <v>"name":"School of Planning (Graduate)(DAAP)"</v>
      </c>
      <c r="AN415" s="5" t="str">
        <f t="shared" si="217"/>
        <v>,"phone":"513-556-4943"</v>
      </c>
      <c r="AO415" s="5" t="str">
        <f t="shared" si="218"/>
        <v>,"location":{</v>
      </c>
      <c r="AP415" s="5" t="str">
        <f t="shared" si="219"/>
        <v>"ML":"16"</v>
      </c>
      <c r="AQ415" s="5" t="str">
        <f t="shared" si="208"/>
        <v>,"RM":"6210"</v>
      </c>
      <c r="AR415" s="5" t="str">
        <f t="shared" si="220"/>
        <v>,"building":"DAAP"</v>
      </c>
      <c r="AS415" s="5" t="str">
        <f t="shared" si="229"/>
        <v>}</v>
      </c>
      <c r="AT415" s="5" t="str">
        <f t="shared" si="221"/>
        <v>,"fax":"513-556-1274"</v>
      </c>
      <c r="AU415" s="5" t="str">
        <f t="shared" si="222"/>
        <v>,"website":"http://daap.uc.edu/academics/planning.html"</v>
      </c>
      <c r="AV415" s="10" t="str">
        <f t="shared" si="223"/>
        <v/>
      </c>
      <c r="AW415" s="6" t="str">
        <f t="shared" si="224"/>
        <v>{"name":"School of Planning (Graduate)(DAAP)","phone":"513-556-4943","location":{"ML":"16","RM":"6210","building":"DAAP"},"fax":"513-556-1274","website":"http://daap.uc.edu/academics/planning.html"}</v>
      </c>
      <c r="AX415" t="str">
        <f t="shared" si="225"/>
        <v>db.directory.insert({"name":"School of Planning (Graduate)(DAAP)","phone":"513-556-4943","location":{"ML":"16","RM":"6210","building":"DAAP"},"fax":"513-556-1274","website":"http://daap.uc.edu/academics/planning.html"})</v>
      </c>
      <c r="AY415">
        <f t="shared" si="228"/>
        <v>412</v>
      </c>
      <c r="AZ415" t="str">
        <f t="shared" si="226"/>
        <v>412 - School of Planning (Graduate)(DAAP)</v>
      </c>
      <c r="BA415" t="str">
        <f t="shared" si="209"/>
        <v>{"name":"School of Planning (Graduate)(DAAP)","phone":"513-556-4943","location":{"ML":"16","RM":"6210","building":"DAAP"},"fax":"513-556-1274","website":"http://daap.uc.edu/academics/planning.html"},</v>
      </c>
    </row>
    <row r="416" spans="1:53" x14ac:dyDescent="0.25">
      <c r="A416" t="s">
        <v>1790</v>
      </c>
      <c r="B416" t="s">
        <v>1791</v>
      </c>
      <c r="C416" t="s">
        <v>1792</v>
      </c>
      <c r="D416">
        <v>108</v>
      </c>
      <c r="E416" t="s">
        <v>402</v>
      </c>
      <c r="F416" t="s">
        <v>115</v>
      </c>
      <c r="G416" t="s">
        <v>1793</v>
      </c>
      <c r="H416" t="s">
        <v>1794</v>
      </c>
      <c r="K416" t="s">
        <v>5264</v>
      </c>
      <c r="M416">
        <f t="shared" si="198"/>
        <v>0</v>
      </c>
      <c r="N416" t="str">
        <f t="shared" si="201"/>
        <v>School of Social Work (CAHS)</v>
      </c>
      <c r="P416" t="s">
        <v>5264</v>
      </c>
      <c r="Q416" t="str">
        <f t="shared" si="202"/>
        <v>513-556-4615</v>
      </c>
      <c r="S416" s="3">
        <f t="shared" si="200"/>
        <v>108</v>
      </c>
      <c r="T416" t="b">
        <f t="shared" si="210"/>
        <v>1</v>
      </c>
      <c r="V416" s="3" t="str">
        <f t="shared" si="211"/>
        <v>1stFl</v>
      </c>
      <c r="W416" t="b">
        <f t="shared" si="203"/>
        <v>1</v>
      </c>
      <c r="Y416" t="str">
        <f t="shared" si="212"/>
        <v>FRENCH-WEST</v>
      </c>
      <c r="Z416" t="b">
        <f t="shared" si="204"/>
        <v>1</v>
      </c>
      <c r="AB416" t="b">
        <f t="shared" si="213"/>
        <v>1</v>
      </c>
      <c r="AD416" t="str">
        <f t="shared" si="214"/>
        <v>513-556-2077</v>
      </c>
      <c r="AE416" t="b">
        <f t="shared" si="205"/>
        <v>1</v>
      </c>
      <c r="AG416" t="str">
        <f t="shared" si="215"/>
        <v>http://cahs.uc.edu/departments/socialwork/general/about.aspx</v>
      </c>
      <c r="AH416" t="b">
        <f t="shared" si="206"/>
        <v>1</v>
      </c>
      <c r="AJ416">
        <f t="shared" si="216"/>
        <v>0</v>
      </c>
      <c r="AK416" t="b">
        <f t="shared" si="207"/>
        <v>0</v>
      </c>
      <c r="AM416" s="4" t="str">
        <f t="shared" si="227"/>
        <v>"name":"School of Social Work (CAHS)"</v>
      </c>
      <c r="AN416" s="5" t="str">
        <f t="shared" si="217"/>
        <v>,"phone":"513-556-4615"</v>
      </c>
      <c r="AO416" s="5" t="str">
        <f t="shared" si="218"/>
        <v>,"location":{</v>
      </c>
      <c r="AP416" s="5" t="str">
        <f t="shared" si="219"/>
        <v>"ML":"108"</v>
      </c>
      <c r="AQ416" s="5" t="str">
        <f t="shared" si="208"/>
        <v>,"RM":"1stFl"</v>
      </c>
      <c r="AR416" s="5" t="str">
        <f t="shared" si="220"/>
        <v>,"building":"FRENCH-WEST"</v>
      </c>
      <c r="AS416" s="5" t="str">
        <f t="shared" si="229"/>
        <v>}</v>
      </c>
      <c r="AT416" s="5" t="str">
        <f t="shared" si="221"/>
        <v>,"fax":"513-556-2077"</v>
      </c>
      <c r="AU416" s="5" t="str">
        <f t="shared" si="222"/>
        <v>,"website":"http://cahs.uc.edu/departments/socialwork/general/about.aspx"</v>
      </c>
      <c r="AV416" s="10" t="str">
        <f t="shared" si="223"/>
        <v/>
      </c>
      <c r="AW416" s="6" t="str">
        <f t="shared" si="224"/>
        <v>{"name":"School of Social Work (CAHS)","phone":"513-556-4615","location":{"ML":"108","RM":"1stFl","building":"FRENCH-WEST"},"fax":"513-556-2077","website":"http://cahs.uc.edu/departments/socialwork/general/about.aspx"}</v>
      </c>
      <c r="AX416" t="str">
        <f t="shared" si="225"/>
        <v>db.directory.insert({"name":"School of Social Work (CAHS)","phone":"513-556-4615","location":{"ML":"108","RM":"1stFl","building":"FRENCH-WEST"},"fax":"513-556-2077","website":"http://cahs.uc.edu/departments/socialwork/general/about.aspx"})</v>
      </c>
      <c r="AY416">
        <f t="shared" si="228"/>
        <v>413</v>
      </c>
      <c r="AZ416" t="str">
        <f t="shared" si="226"/>
        <v>413 - School of Social Work (CAHS)</v>
      </c>
      <c r="BA416" t="str">
        <f t="shared" si="209"/>
        <v>{"name":"School of Social Work (CAHS)","phone":"513-556-4615","location":{"ML":"108","RM":"1stFl","building":"FRENCH-WEST"},"fax":"513-556-2077","website":"http://cahs.uc.edu/departments/socialwork/general/about.aspx"},</v>
      </c>
    </row>
    <row r="417" spans="1:53" x14ac:dyDescent="0.25">
      <c r="A417" t="s">
        <v>1795</v>
      </c>
      <c r="B417" t="s">
        <v>1796</v>
      </c>
      <c r="C417" t="s">
        <v>1797</v>
      </c>
      <c r="D417">
        <v>68</v>
      </c>
      <c r="E417">
        <v>526</v>
      </c>
      <c r="F417" t="s">
        <v>1232</v>
      </c>
      <c r="G417" t="s">
        <v>1798</v>
      </c>
      <c r="H417" t="s">
        <v>1799</v>
      </c>
      <c r="K417" t="s">
        <v>5264</v>
      </c>
      <c r="M417">
        <f t="shared" si="198"/>
        <v>0</v>
      </c>
      <c r="N417" t="str">
        <f t="shared" si="201"/>
        <v>School Psychology Program (CECH)</v>
      </c>
      <c r="P417" t="s">
        <v>5264</v>
      </c>
      <c r="Q417" t="str">
        <f t="shared" si="202"/>
        <v>513-556-3335</v>
      </c>
      <c r="S417" s="3">
        <f t="shared" si="200"/>
        <v>68</v>
      </c>
      <c r="T417" t="b">
        <f t="shared" si="210"/>
        <v>1</v>
      </c>
      <c r="V417" s="3">
        <f t="shared" si="211"/>
        <v>526</v>
      </c>
      <c r="W417" t="b">
        <f t="shared" si="203"/>
        <v>1</v>
      </c>
      <c r="Y417" t="str">
        <f t="shared" si="212"/>
        <v>TEACHERS</v>
      </c>
      <c r="Z417" t="b">
        <f t="shared" si="204"/>
        <v>1</v>
      </c>
      <c r="AB417" t="b">
        <f t="shared" si="213"/>
        <v>1</v>
      </c>
      <c r="AD417" t="str">
        <f t="shared" si="214"/>
        <v>513-556-3898</v>
      </c>
      <c r="AE417" t="b">
        <f t="shared" si="205"/>
        <v>1</v>
      </c>
      <c r="AG417" t="str">
        <f t="shared" si="215"/>
        <v>http://cech.uc.edu/programs/school_psychology.html</v>
      </c>
      <c r="AH417" t="b">
        <f t="shared" si="206"/>
        <v>1</v>
      </c>
      <c r="AJ417">
        <f t="shared" si="216"/>
        <v>0</v>
      </c>
      <c r="AK417" t="b">
        <f t="shared" si="207"/>
        <v>0</v>
      </c>
      <c r="AM417" s="4" t="str">
        <f t="shared" si="227"/>
        <v>"name":"School Psychology Program (CECH)"</v>
      </c>
      <c r="AN417" s="5" t="str">
        <f t="shared" si="217"/>
        <v>,"phone":"513-556-3335"</v>
      </c>
      <c r="AO417" s="5" t="str">
        <f t="shared" si="218"/>
        <v>,"location":{</v>
      </c>
      <c r="AP417" s="5" t="str">
        <f t="shared" si="219"/>
        <v>"ML":"68"</v>
      </c>
      <c r="AQ417" s="5" t="str">
        <f t="shared" si="208"/>
        <v>,"RM":"526"</v>
      </c>
      <c r="AR417" s="5" t="str">
        <f t="shared" si="220"/>
        <v>,"building":"TEACHERS"</v>
      </c>
      <c r="AS417" s="5" t="str">
        <f t="shared" si="229"/>
        <v>}</v>
      </c>
      <c r="AT417" s="5" t="str">
        <f t="shared" si="221"/>
        <v>,"fax":"513-556-3898"</v>
      </c>
      <c r="AU417" s="5" t="str">
        <f t="shared" si="222"/>
        <v>,"website":"http://cech.uc.edu/programs/school_psychology.html"</v>
      </c>
      <c r="AV417" s="10" t="str">
        <f t="shared" si="223"/>
        <v/>
      </c>
      <c r="AW417" s="6" t="str">
        <f t="shared" si="224"/>
        <v>{"name":"School Psychology Program (CECH)","phone":"513-556-3335","location":{"ML":"68","RM":"526","building":"TEACHERS"},"fax":"513-556-3898","website":"http://cech.uc.edu/programs/school_psychology.html"}</v>
      </c>
      <c r="AX417" t="str">
        <f t="shared" si="225"/>
        <v>db.directory.insert({"name":"School Psychology Program (CECH)","phone":"513-556-3335","location":{"ML":"68","RM":"526","building":"TEACHERS"},"fax":"513-556-3898","website":"http://cech.uc.edu/programs/school_psychology.html"})</v>
      </c>
      <c r="AY417">
        <f t="shared" si="228"/>
        <v>414</v>
      </c>
      <c r="AZ417" t="str">
        <f t="shared" si="226"/>
        <v>414 - School Psychology Program (CECH)</v>
      </c>
      <c r="BA417" t="str">
        <f t="shared" si="209"/>
        <v>{"name":"School Psychology Program (CECH)","phone":"513-556-3335","location":{"ML":"68","RM":"526","building":"TEACHERS"},"fax":"513-556-3898","website":"http://cech.uc.edu/programs/school_psychology.html"},</v>
      </c>
    </row>
    <row r="418" spans="1:53" x14ac:dyDescent="0.25">
      <c r="A418" t="s">
        <v>1800</v>
      </c>
      <c r="B418" t="s">
        <v>1801</v>
      </c>
      <c r="C418" t="s">
        <v>1802</v>
      </c>
      <c r="D418">
        <v>161</v>
      </c>
      <c r="E418" t="s">
        <v>1803</v>
      </c>
      <c r="F418" t="s">
        <v>1238</v>
      </c>
      <c r="G418" t="s">
        <v>1804</v>
      </c>
      <c r="H418" t="s">
        <v>1805</v>
      </c>
      <c r="K418" t="s">
        <v>5264</v>
      </c>
      <c r="M418">
        <f t="shared" si="198"/>
        <v>0</v>
      </c>
      <c r="N418" t="str">
        <f t="shared" si="201"/>
        <v>Science &amp; Health (CLER)</v>
      </c>
      <c r="P418" t="s">
        <v>5264</v>
      </c>
      <c r="Q418" t="str">
        <f t="shared" si="202"/>
        <v>513-732-5339</v>
      </c>
      <c r="S418" s="3">
        <f t="shared" si="200"/>
        <v>161</v>
      </c>
      <c r="T418" t="b">
        <f t="shared" si="210"/>
        <v>1</v>
      </c>
      <c r="V418" s="3" t="str">
        <f t="shared" si="211"/>
        <v>112-D</v>
      </c>
      <c r="W418" t="b">
        <f t="shared" si="203"/>
        <v>1</v>
      </c>
      <c r="Y418" t="str">
        <f t="shared" si="212"/>
        <v>CLERUCEAST1</v>
      </c>
      <c r="Z418" t="b">
        <f t="shared" si="204"/>
        <v>1</v>
      </c>
      <c r="AB418" t="b">
        <f t="shared" si="213"/>
        <v>1</v>
      </c>
      <c r="AD418" t="str">
        <f t="shared" si="214"/>
        <v>513-732-1525</v>
      </c>
      <c r="AE418" t="b">
        <f t="shared" si="205"/>
        <v>1</v>
      </c>
      <c r="AG418" t="str">
        <f t="shared" si="215"/>
        <v>http://www.ucclermont.edu/academics/Science_health_Department.html</v>
      </c>
      <c r="AH418" t="b">
        <f t="shared" si="206"/>
        <v>1</v>
      </c>
      <c r="AJ418">
        <f t="shared" si="216"/>
        <v>0</v>
      </c>
      <c r="AK418" t="b">
        <f t="shared" si="207"/>
        <v>0</v>
      </c>
      <c r="AM418" s="4" t="str">
        <f t="shared" si="227"/>
        <v>"name":"Science &amp; Health (CLER)"</v>
      </c>
      <c r="AN418" s="5" t="str">
        <f t="shared" si="217"/>
        <v>,"phone":"513-732-5339"</v>
      </c>
      <c r="AO418" s="5" t="str">
        <f t="shared" si="218"/>
        <v>,"location":{</v>
      </c>
      <c r="AP418" s="5" t="str">
        <f t="shared" si="219"/>
        <v>"ML":"161"</v>
      </c>
      <c r="AQ418" s="5" t="str">
        <f t="shared" si="208"/>
        <v>,"RM":"112-D"</v>
      </c>
      <c r="AR418" s="5" t="str">
        <f t="shared" si="220"/>
        <v>,"building":"CLERUCEAST1"</v>
      </c>
      <c r="AS418" s="5" t="str">
        <f t="shared" si="229"/>
        <v>}</v>
      </c>
      <c r="AT418" s="5" t="str">
        <f t="shared" si="221"/>
        <v>,"fax":"513-732-1525"</v>
      </c>
      <c r="AU418" s="5" t="str">
        <f t="shared" si="222"/>
        <v>,"website":"http://www.ucclermont.edu/academics/Science_health_Department.html"</v>
      </c>
      <c r="AV418" s="10" t="str">
        <f t="shared" si="223"/>
        <v/>
      </c>
      <c r="AW418" s="6" t="str">
        <f t="shared" si="224"/>
        <v>{"name":"Science &amp; Health (CLER)","phone":"513-732-5339","location":{"ML":"161","RM":"112-D","building":"CLERUCEAST1"},"fax":"513-732-1525","website":"http://www.ucclermont.edu/academics/Science_health_Department.html"}</v>
      </c>
      <c r="AX418" t="str">
        <f t="shared" si="225"/>
        <v>db.directory.insert({"name":"Science &amp; Health (CLER)","phone":"513-732-5339","location":{"ML":"161","RM":"112-D","building":"CLERUCEAST1"},"fax":"513-732-1525","website":"http://www.ucclermont.edu/academics/Science_health_Department.html"})</v>
      </c>
      <c r="AY418">
        <f t="shared" si="228"/>
        <v>415</v>
      </c>
      <c r="AZ418" t="str">
        <f t="shared" si="226"/>
        <v>415 - Science &amp; Health (CLER)</v>
      </c>
      <c r="BA418" t="str">
        <f t="shared" si="209"/>
        <v>{"name":"Science &amp; Health (CLER)","phone":"513-732-5339","location":{"ML":"161","RM":"112-D","building":"CLERUCEAST1"},"fax":"513-732-1525","website":"http://www.ucclermont.edu/academics/Science_health_Department.html"},</v>
      </c>
    </row>
    <row r="419" spans="1:53" x14ac:dyDescent="0.25">
      <c r="A419" t="s">
        <v>1806</v>
      </c>
      <c r="B419" t="s">
        <v>1807</v>
      </c>
      <c r="C419" t="s">
        <v>1808</v>
      </c>
      <c r="D419">
        <v>96</v>
      </c>
      <c r="E419" t="s">
        <v>1809</v>
      </c>
      <c r="F419" t="s">
        <v>16</v>
      </c>
      <c r="G419" t="s">
        <v>307</v>
      </c>
      <c r="H419" t="s">
        <v>1810</v>
      </c>
      <c r="I419" t="s">
        <v>1811</v>
      </c>
      <c r="K419" t="s">
        <v>5264</v>
      </c>
      <c r="M419">
        <f t="shared" ref="M419:M482" si="230">IF(L419, 1,0)</f>
        <v>0</v>
      </c>
      <c r="N419" t="str">
        <f t="shared" si="201"/>
        <v>Science and Engineering Expo/Science Fair</v>
      </c>
      <c r="P419" t="s">
        <v>5264</v>
      </c>
      <c r="Q419" t="str">
        <f t="shared" si="202"/>
        <v>513-556-9311</v>
      </c>
      <c r="S419" s="3">
        <f t="shared" si="200"/>
        <v>96</v>
      </c>
      <c r="T419" t="b">
        <f t="shared" si="210"/>
        <v>1</v>
      </c>
      <c r="V419" s="3" t="str">
        <f t="shared" si="211"/>
        <v>310A</v>
      </c>
      <c r="W419" t="b">
        <f t="shared" si="203"/>
        <v>1</v>
      </c>
      <c r="Y419" t="str">
        <f t="shared" si="212"/>
        <v>VANWORMR</v>
      </c>
      <c r="Z419" t="b">
        <f t="shared" si="204"/>
        <v>1</v>
      </c>
      <c r="AB419" t="b">
        <f t="shared" si="213"/>
        <v>1</v>
      </c>
      <c r="AD419" t="str">
        <f t="shared" si="214"/>
        <v>513-558-0549</v>
      </c>
      <c r="AE419" t="b">
        <f t="shared" si="205"/>
        <v>1</v>
      </c>
      <c r="AG419" t="str">
        <f t="shared" si="215"/>
        <v>http://research.uc.edu/sciencefair/home.aspx</v>
      </c>
      <c r="AH419" t="b">
        <f t="shared" si="206"/>
        <v>1</v>
      </c>
      <c r="AJ419" t="str">
        <f t="shared" si="216"/>
        <v>ucseniorfair@uc.edu</v>
      </c>
      <c r="AK419" t="b">
        <f t="shared" si="207"/>
        <v>1</v>
      </c>
      <c r="AM419" s="4" t="str">
        <f t="shared" si="227"/>
        <v>"name":"Science and Engineering Expo/Science Fair"</v>
      </c>
      <c r="AN419" s="5" t="str">
        <f t="shared" si="217"/>
        <v>,"phone":"513-556-9311"</v>
      </c>
      <c r="AO419" s="5" t="str">
        <f t="shared" si="218"/>
        <v>,"location":{</v>
      </c>
      <c r="AP419" s="5" t="str">
        <f t="shared" si="219"/>
        <v>"ML":"96"</v>
      </c>
      <c r="AQ419" s="5" t="str">
        <f t="shared" si="208"/>
        <v>,"RM":"310A"</v>
      </c>
      <c r="AR419" s="5" t="str">
        <f t="shared" si="220"/>
        <v>,"building":"VANWORMR"</v>
      </c>
      <c r="AS419" s="5" t="str">
        <f t="shared" si="229"/>
        <v>}</v>
      </c>
      <c r="AT419" s="5" t="str">
        <f t="shared" si="221"/>
        <v>,"fax":"513-558-0549"</v>
      </c>
      <c r="AU419" s="5" t="str">
        <f t="shared" si="222"/>
        <v>,"website":"http://research.uc.edu/sciencefair/home.aspx"</v>
      </c>
      <c r="AV419" s="10" t="str">
        <f t="shared" si="223"/>
        <v>,"email":"ucseniorfair@uc.edu"</v>
      </c>
      <c r="AW419" s="6" t="str">
        <f t="shared" si="224"/>
        <v>{"name":"Science and Engineering Expo/Science Fair","phone":"513-556-9311","location":{"ML":"96","RM":"310A","building":"VANWORMR"},"fax":"513-558-0549","website":"http://research.uc.edu/sciencefair/home.aspx","email":"ucseniorfair@uc.edu"}</v>
      </c>
      <c r="AX419" t="str">
        <f t="shared" si="225"/>
        <v>db.directory.insert({"name":"Science and Engineering Expo/Science Fair","phone":"513-556-9311","location":{"ML":"96","RM":"310A","building":"VANWORMR"},"fax":"513-558-0549","website":"http://research.uc.edu/sciencefair/home.aspx","email":"ucseniorfair@uc.edu"})</v>
      </c>
      <c r="AY419">
        <f t="shared" si="228"/>
        <v>416</v>
      </c>
      <c r="AZ419" t="str">
        <f t="shared" si="226"/>
        <v>416 - Science and Engineering Expo/Science Fair</v>
      </c>
      <c r="BA419" t="str">
        <f t="shared" si="209"/>
        <v>{"name":"Science and Engineering Expo/Science Fair","phone":"513-556-9311","location":{"ML":"96","RM":"310A","building":"VANWORMR"},"fax":"513-558-0549","website":"http://research.uc.edu/sciencefair/home.aspx","email":"ucseniorfair@uc.edu"},</v>
      </c>
    </row>
    <row r="420" spans="1:53" x14ac:dyDescent="0.25">
      <c r="A420" t="s">
        <v>1812</v>
      </c>
      <c r="B420" t="s">
        <v>1813</v>
      </c>
      <c r="C420" t="s">
        <v>1758</v>
      </c>
      <c r="D420">
        <v>16</v>
      </c>
      <c r="E420">
        <v>6450</v>
      </c>
      <c r="F420" t="s">
        <v>1125</v>
      </c>
      <c r="G420" t="s">
        <v>1762</v>
      </c>
      <c r="K420" t="s">
        <v>5264</v>
      </c>
      <c r="M420">
        <f t="shared" si="230"/>
        <v>0</v>
      </c>
      <c r="N420" t="str">
        <f t="shared" si="201"/>
        <v>Sculpture (DAAP)</v>
      </c>
      <c r="P420" t="s">
        <v>5264</v>
      </c>
      <c r="Q420" t="str">
        <f t="shared" si="202"/>
        <v>513-556-2962</v>
      </c>
      <c r="S420" s="3">
        <f t="shared" si="200"/>
        <v>16</v>
      </c>
      <c r="T420" t="b">
        <f t="shared" si="210"/>
        <v>1</v>
      </c>
      <c r="V420" s="3">
        <f t="shared" si="211"/>
        <v>6450</v>
      </c>
      <c r="W420" t="b">
        <f t="shared" si="203"/>
        <v>1</v>
      </c>
      <c r="Y420" t="str">
        <f t="shared" si="212"/>
        <v>ARONOFF</v>
      </c>
      <c r="Z420" t="b">
        <f t="shared" si="204"/>
        <v>1</v>
      </c>
      <c r="AB420" t="b">
        <f t="shared" si="213"/>
        <v>1</v>
      </c>
      <c r="AD420" t="str">
        <f t="shared" si="214"/>
        <v>513-556-2887</v>
      </c>
      <c r="AE420" t="b">
        <f t="shared" si="205"/>
        <v>1</v>
      </c>
      <c r="AG420">
        <f t="shared" si="215"/>
        <v>0</v>
      </c>
      <c r="AH420" t="b">
        <f t="shared" si="206"/>
        <v>0</v>
      </c>
      <c r="AJ420">
        <f t="shared" si="216"/>
        <v>0</v>
      </c>
      <c r="AK420" t="b">
        <f t="shared" si="207"/>
        <v>0</v>
      </c>
      <c r="AM420" s="4" t="str">
        <f t="shared" si="227"/>
        <v>"name":"Sculpture (DAAP)"</v>
      </c>
      <c r="AN420" s="5" t="str">
        <f t="shared" si="217"/>
        <v>,"phone":"513-556-2962"</v>
      </c>
      <c r="AO420" s="5" t="str">
        <f t="shared" si="218"/>
        <v>,"location":{</v>
      </c>
      <c r="AP420" s="5" t="str">
        <f t="shared" si="219"/>
        <v>"ML":"16"</v>
      </c>
      <c r="AQ420" s="5" t="str">
        <f t="shared" si="208"/>
        <v>,"RM":"6450"</v>
      </c>
      <c r="AR420" s="5" t="str">
        <f t="shared" si="220"/>
        <v>,"building":"ARONOFF"</v>
      </c>
      <c r="AS420" s="5" t="str">
        <f t="shared" si="229"/>
        <v>}</v>
      </c>
      <c r="AT420" s="5" t="str">
        <f t="shared" si="221"/>
        <v>,"fax":"513-556-2887"</v>
      </c>
      <c r="AU420" s="5" t="str">
        <f t="shared" si="222"/>
        <v/>
      </c>
      <c r="AV420" s="10" t="str">
        <f t="shared" si="223"/>
        <v/>
      </c>
      <c r="AW420" s="6" t="str">
        <f t="shared" si="224"/>
        <v>{"name":"Sculpture (DAAP)","phone":"513-556-2962","location":{"ML":"16","RM":"6450","building":"ARONOFF"},"fax":"513-556-2887"}</v>
      </c>
      <c r="AX420" t="str">
        <f t="shared" si="225"/>
        <v>db.directory.insert({"name":"Sculpture (DAAP)","phone":"513-556-2962","location":{"ML":"16","RM":"6450","building":"ARONOFF"},"fax":"513-556-2887"})</v>
      </c>
      <c r="AY420">
        <f t="shared" si="228"/>
        <v>417</v>
      </c>
      <c r="AZ420" t="str">
        <f t="shared" si="226"/>
        <v>417 - Sculpture (DAAP)</v>
      </c>
      <c r="BA420" t="str">
        <f t="shared" si="209"/>
        <v>{"name":"Sculpture (DAAP)","phone":"513-556-2962","location":{"ML":"16","RM":"6450","building":"ARONOFF"},"fax":"513-556-2887"},</v>
      </c>
    </row>
    <row r="421" spans="1:53" x14ac:dyDescent="0.25">
      <c r="A421" t="s">
        <v>1814</v>
      </c>
      <c r="B421" t="s">
        <v>1815</v>
      </c>
      <c r="C421" t="s">
        <v>1816</v>
      </c>
      <c r="D421">
        <v>16</v>
      </c>
      <c r="E421">
        <v>3330</v>
      </c>
      <c r="F421" t="s">
        <v>175</v>
      </c>
      <c r="G421" t="s">
        <v>1762</v>
      </c>
      <c r="K421" t="s">
        <v>5264</v>
      </c>
      <c r="M421">
        <f t="shared" si="230"/>
        <v>0</v>
      </c>
      <c r="N421" t="str">
        <f t="shared" si="201"/>
        <v>Sculpture Studio (Graduate) (DAAP)</v>
      </c>
      <c r="P421" t="s">
        <v>5264</v>
      </c>
      <c r="Q421" t="str">
        <f t="shared" si="202"/>
        <v>513-556-0236</v>
      </c>
      <c r="S421" s="3">
        <f t="shared" si="200"/>
        <v>16</v>
      </c>
      <c r="T421" t="b">
        <f t="shared" si="210"/>
        <v>1</v>
      </c>
      <c r="V421" s="3">
        <f t="shared" si="211"/>
        <v>3330</v>
      </c>
      <c r="W421" t="b">
        <f t="shared" si="203"/>
        <v>1</v>
      </c>
      <c r="Y421" t="str">
        <f t="shared" si="212"/>
        <v>WOLFSON</v>
      </c>
      <c r="Z421" t="b">
        <f t="shared" si="204"/>
        <v>1</v>
      </c>
      <c r="AB421" t="b">
        <f t="shared" si="213"/>
        <v>1</v>
      </c>
      <c r="AD421" t="str">
        <f t="shared" si="214"/>
        <v>513-556-2887</v>
      </c>
      <c r="AE421" t="b">
        <f t="shared" si="205"/>
        <v>1</v>
      </c>
      <c r="AG421">
        <f t="shared" si="215"/>
        <v>0</v>
      </c>
      <c r="AH421" t="b">
        <f t="shared" si="206"/>
        <v>0</v>
      </c>
      <c r="AJ421">
        <f t="shared" si="216"/>
        <v>0</v>
      </c>
      <c r="AK421" t="b">
        <f t="shared" si="207"/>
        <v>0</v>
      </c>
      <c r="AM421" s="4" t="str">
        <f t="shared" si="227"/>
        <v>"name":"Sculpture Studio (Graduate) (DAAP)"</v>
      </c>
      <c r="AN421" s="5" t="str">
        <f t="shared" si="217"/>
        <v>,"phone":"513-556-0236"</v>
      </c>
      <c r="AO421" s="5" t="str">
        <f t="shared" si="218"/>
        <v>,"location":{</v>
      </c>
      <c r="AP421" s="5" t="str">
        <f t="shared" si="219"/>
        <v>"ML":"16"</v>
      </c>
      <c r="AQ421" s="5" t="str">
        <f t="shared" si="208"/>
        <v>,"RM":"3330"</v>
      </c>
      <c r="AR421" s="5" t="str">
        <f t="shared" si="220"/>
        <v>,"building":"WOLFSON"</v>
      </c>
      <c r="AS421" s="5" t="str">
        <f t="shared" si="229"/>
        <v>}</v>
      </c>
      <c r="AT421" s="5" t="str">
        <f t="shared" si="221"/>
        <v>,"fax":"513-556-2887"</v>
      </c>
      <c r="AU421" s="5" t="str">
        <f t="shared" si="222"/>
        <v/>
      </c>
      <c r="AV421" s="10" t="str">
        <f t="shared" si="223"/>
        <v/>
      </c>
      <c r="AW421" s="6" t="str">
        <f t="shared" si="224"/>
        <v>{"name":"Sculpture Studio (Graduate) (DAAP)","phone":"513-556-0236","location":{"ML":"16","RM":"3330","building":"WOLFSON"},"fax":"513-556-2887"}</v>
      </c>
      <c r="AX421" t="str">
        <f t="shared" si="225"/>
        <v>db.directory.insert({"name":"Sculpture Studio (Graduate) (DAAP)","phone":"513-556-0236","location":{"ML":"16","RM":"3330","building":"WOLFSON"},"fax":"513-556-2887"})</v>
      </c>
      <c r="AY421">
        <f t="shared" si="228"/>
        <v>418</v>
      </c>
      <c r="AZ421" t="str">
        <f t="shared" si="226"/>
        <v>418 - Sculpture Studio (Graduate) (DAAP)</v>
      </c>
      <c r="BA421" t="str">
        <f t="shared" si="209"/>
        <v>{"name":"Sculpture Studio (Graduate) (DAAP)","phone":"513-556-0236","location":{"ML":"16","RM":"3330","building":"WOLFSON"},"fax":"513-556-2887"},</v>
      </c>
    </row>
    <row r="422" spans="1:53" x14ac:dyDescent="0.25">
      <c r="A422" t="s">
        <v>1817</v>
      </c>
      <c r="B422" t="s">
        <v>1818</v>
      </c>
      <c r="C422" t="s">
        <v>1819</v>
      </c>
      <c r="D422">
        <v>72</v>
      </c>
      <c r="E422" t="s">
        <v>1820</v>
      </c>
      <c r="F422" t="s">
        <v>121</v>
      </c>
      <c r="G422" t="s">
        <v>1821</v>
      </c>
      <c r="H422" t="s">
        <v>1822</v>
      </c>
      <c r="I422" t="s">
        <v>1823</v>
      </c>
      <c r="K422" t="s">
        <v>5264</v>
      </c>
      <c r="M422">
        <f t="shared" si="230"/>
        <v>0</v>
      </c>
      <c r="N422" t="str">
        <f t="shared" si="201"/>
        <v>Structural Dynamics Research Lab (SDRL)(CEAS)</v>
      </c>
      <c r="P422" t="s">
        <v>5264</v>
      </c>
      <c r="Q422" t="str">
        <f t="shared" si="202"/>
        <v>513-556-2725</v>
      </c>
      <c r="S422" s="3">
        <f t="shared" si="200"/>
        <v>72</v>
      </c>
      <c r="T422" t="b">
        <f t="shared" si="210"/>
        <v>1</v>
      </c>
      <c r="V422" s="3" t="str">
        <f t="shared" si="211"/>
        <v>584-B</v>
      </c>
      <c r="W422" t="b">
        <f t="shared" si="203"/>
        <v>1</v>
      </c>
      <c r="Y422" t="str">
        <f t="shared" si="212"/>
        <v>RHODES</v>
      </c>
      <c r="Z422" t="b">
        <f t="shared" si="204"/>
        <v>1</v>
      </c>
      <c r="AB422" t="b">
        <f t="shared" si="213"/>
        <v>1</v>
      </c>
      <c r="AD422" t="str">
        <f t="shared" si="214"/>
        <v>513-556-3390</v>
      </c>
      <c r="AE422" t="b">
        <f t="shared" si="205"/>
        <v>1</v>
      </c>
      <c r="AG422" t="str">
        <f t="shared" si="215"/>
        <v>http://sdrl.uc.edu/</v>
      </c>
      <c r="AH422" t="b">
        <f t="shared" si="206"/>
        <v>1</v>
      </c>
      <c r="AJ422" t="str">
        <f t="shared" si="216"/>
        <v>sdrl@uc.edu</v>
      </c>
      <c r="AK422" t="b">
        <f t="shared" si="207"/>
        <v>1</v>
      </c>
      <c r="AM422" s="4" t="str">
        <f t="shared" si="227"/>
        <v>"name":"Structural Dynamics Research Lab (SDRL)(CEAS)"</v>
      </c>
      <c r="AN422" s="5" t="str">
        <f t="shared" si="217"/>
        <v>,"phone":"513-556-2725"</v>
      </c>
      <c r="AO422" s="5" t="str">
        <f t="shared" si="218"/>
        <v>,"location":{</v>
      </c>
      <c r="AP422" s="5" t="str">
        <f t="shared" si="219"/>
        <v>"ML":"72"</v>
      </c>
      <c r="AQ422" s="5" t="str">
        <f t="shared" si="208"/>
        <v>,"RM":"584-B"</v>
      </c>
      <c r="AR422" s="5" t="str">
        <f t="shared" si="220"/>
        <v>,"building":"RHODES"</v>
      </c>
      <c r="AS422" s="5" t="str">
        <f t="shared" si="229"/>
        <v>}</v>
      </c>
      <c r="AT422" s="5" t="str">
        <f t="shared" si="221"/>
        <v>,"fax":"513-556-3390"</v>
      </c>
      <c r="AU422" s="5" t="str">
        <f t="shared" si="222"/>
        <v>,"website":"http://sdrl.uc.edu/"</v>
      </c>
      <c r="AV422" s="10" t="str">
        <f t="shared" si="223"/>
        <v>,"email":"sdrl@uc.edu"</v>
      </c>
      <c r="AW422" s="6" t="str">
        <f t="shared" si="224"/>
        <v>{"name":"Structural Dynamics Research Lab (SDRL)(CEAS)","phone":"513-556-2725","location":{"ML":"72","RM":"584-B","building":"RHODES"},"fax":"513-556-3390","website":"http://sdrl.uc.edu/","email":"sdrl@uc.edu"}</v>
      </c>
      <c r="AX422" t="str">
        <f t="shared" si="225"/>
        <v>db.directory.insert({"name":"Structural Dynamics Research Lab (SDRL)(CEAS)","phone":"513-556-2725","location":{"ML":"72","RM":"584-B","building":"RHODES"},"fax":"513-556-3390","website":"http://sdrl.uc.edu/","email":"sdrl@uc.edu"})</v>
      </c>
      <c r="AY422">
        <f t="shared" si="228"/>
        <v>419</v>
      </c>
      <c r="AZ422" t="str">
        <f t="shared" si="226"/>
        <v>419 - Structural Dynamics Research Lab (SDRL)(CEAS)</v>
      </c>
      <c r="BA422" t="str">
        <f t="shared" si="209"/>
        <v>{"name":"Structural Dynamics Research Lab (SDRL)(CEAS)","phone":"513-556-2725","location":{"ML":"72","RM":"584-B","building":"RHODES"},"fax":"513-556-3390","website":"http://sdrl.uc.edu/","email":"sdrl@uc.edu"},</v>
      </c>
    </row>
    <row r="423" spans="1:53" x14ac:dyDescent="0.25">
      <c r="A423" t="s">
        <v>1824</v>
      </c>
      <c r="B423" t="s">
        <v>1825</v>
      </c>
      <c r="C423" t="s">
        <v>1826</v>
      </c>
      <c r="D423">
        <v>22</v>
      </c>
      <c r="E423">
        <v>610</v>
      </c>
      <c r="F423" t="s">
        <v>1232</v>
      </c>
      <c r="G423" t="s">
        <v>1827</v>
      </c>
      <c r="H423" t="s">
        <v>1828</v>
      </c>
      <c r="K423" t="s">
        <v>5264</v>
      </c>
      <c r="M423">
        <f t="shared" si="230"/>
        <v>0</v>
      </c>
      <c r="N423" t="str">
        <f t="shared" si="201"/>
        <v>Center for English as a Second Language (CESL)(CECH)</v>
      </c>
      <c r="P423" t="s">
        <v>5264</v>
      </c>
      <c r="Q423" t="str">
        <f t="shared" si="202"/>
        <v>513-556-3590</v>
      </c>
      <c r="S423" s="3">
        <f t="shared" si="200"/>
        <v>22</v>
      </c>
      <c r="T423" t="b">
        <f t="shared" si="210"/>
        <v>1</v>
      </c>
      <c r="V423" s="3">
        <f t="shared" si="211"/>
        <v>610</v>
      </c>
      <c r="W423" t="b">
        <f t="shared" si="203"/>
        <v>1</v>
      </c>
      <c r="Y423" t="str">
        <f t="shared" si="212"/>
        <v>TEACHERS</v>
      </c>
      <c r="Z423" t="b">
        <f t="shared" si="204"/>
        <v>1</v>
      </c>
      <c r="AB423" t="b">
        <f t="shared" si="213"/>
        <v>1</v>
      </c>
      <c r="AD423" t="str">
        <f t="shared" si="214"/>
        <v>513-556-2483</v>
      </c>
      <c r="AE423" t="b">
        <f t="shared" si="205"/>
        <v>1</v>
      </c>
      <c r="AG423" t="str">
        <f t="shared" si="215"/>
        <v>http://cech.uc.edu/centers/cesl.html</v>
      </c>
      <c r="AH423" t="b">
        <f t="shared" si="206"/>
        <v>1</v>
      </c>
      <c r="AJ423">
        <f t="shared" si="216"/>
        <v>0</v>
      </c>
      <c r="AK423" t="b">
        <f t="shared" si="207"/>
        <v>0</v>
      </c>
      <c r="AM423" s="4" t="str">
        <f t="shared" si="227"/>
        <v>"name":"Center for English as a Second Language (CESL)(CECH)"</v>
      </c>
      <c r="AN423" s="5" t="str">
        <f t="shared" si="217"/>
        <v>,"phone":"513-556-3590"</v>
      </c>
      <c r="AO423" s="5" t="str">
        <f t="shared" si="218"/>
        <v>,"location":{</v>
      </c>
      <c r="AP423" s="5" t="str">
        <f t="shared" si="219"/>
        <v>"ML":"22"</v>
      </c>
      <c r="AQ423" s="5" t="str">
        <f t="shared" si="208"/>
        <v>,"RM":"610"</v>
      </c>
      <c r="AR423" s="5" t="str">
        <f t="shared" si="220"/>
        <v>,"building":"TEACHERS"</v>
      </c>
      <c r="AS423" s="5" t="str">
        <f t="shared" si="229"/>
        <v>}</v>
      </c>
      <c r="AT423" s="5" t="str">
        <f t="shared" si="221"/>
        <v>,"fax":"513-556-2483"</v>
      </c>
      <c r="AU423" s="5" t="str">
        <f t="shared" si="222"/>
        <v>,"website":"http://cech.uc.edu/centers/cesl.html"</v>
      </c>
      <c r="AV423" s="10" t="str">
        <f t="shared" si="223"/>
        <v/>
      </c>
      <c r="AW423" s="6" t="str">
        <f t="shared" si="224"/>
        <v>{"name":"Center for English as a Second Language (CESL)(CECH)","phone":"513-556-3590","location":{"ML":"22","RM":"610","building":"TEACHERS"},"fax":"513-556-2483","website":"http://cech.uc.edu/centers/cesl.html"}</v>
      </c>
      <c r="AX423" t="str">
        <f t="shared" si="225"/>
        <v>db.directory.insert({"name":"Center for English as a Second Language (CESL)(CECH)","phone":"513-556-3590","location":{"ML":"22","RM":"610","building":"TEACHERS"},"fax":"513-556-2483","website":"http://cech.uc.edu/centers/cesl.html"})</v>
      </c>
      <c r="AY423">
        <f t="shared" si="228"/>
        <v>420</v>
      </c>
      <c r="AZ423" t="str">
        <f t="shared" si="226"/>
        <v>420 - Center for English as a Second Language (CESL)(CECH)</v>
      </c>
      <c r="BA423" t="str">
        <f t="shared" si="209"/>
        <v>{"name":"Center for English as a Second Language (CESL)(CECH)","phone":"513-556-3590","location":{"ML":"22","RM":"610","building":"TEACHERS"},"fax":"513-556-2483","website":"http://cech.uc.edu/centers/cesl.html"},</v>
      </c>
    </row>
    <row r="424" spans="1:53" x14ac:dyDescent="0.25">
      <c r="A424" t="s">
        <v>1829</v>
      </c>
      <c r="B424" t="s">
        <v>1830</v>
      </c>
      <c r="C424" t="s">
        <v>1304</v>
      </c>
      <c r="D424">
        <v>22</v>
      </c>
      <c r="E424">
        <v>615</v>
      </c>
      <c r="F424" t="s">
        <v>1232</v>
      </c>
      <c r="G424" t="s">
        <v>1772</v>
      </c>
      <c r="H424" t="s">
        <v>1831</v>
      </c>
      <c r="K424" t="s">
        <v>5264</v>
      </c>
      <c r="M424">
        <f t="shared" si="230"/>
        <v>0</v>
      </c>
      <c r="N424" t="str">
        <f t="shared" si="201"/>
        <v>Secondary Education (CECH)</v>
      </c>
      <c r="P424" t="s">
        <v>5264</v>
      </c>
      <c r="Q424" t="str">
        <f t="shared" si="202"/>
        <v>513-556-3600</v>
      </c>
      <c r="S424" s="3">
        <f t="shared" si="200"/>
        <v>22</v>
      </c>
      <c r="T424" t="b">
        <f t="shared" si="210"/>
        <v>1</v>
      </c>
      <c r="V424" s="3">
        <f t="shared" si="211"/>
        <v>615</v>
      </c>
      <c r="W424" t="b">
        <f t="shared" si="203"/>
        <v>1</v>
      </c>
      <c r="Y424" t="str">
        <f t="shared" si="212"/>
        <v>TEACHERS</v>
      </c>
      <c r="Z424" t="b">
        <f t="shared" si="204"/>
        <v>1</v>
      </c>
      <c r="AB424" t="b">
        <f t="shared" si="213"/>
        <v>1</v>
      </c>
      <c r="AD424" t="str">
        <f t="shared" si="214"/>
        <v>513-556-1001</v>
      </c>
      <c r="AE424" t="b">
        <f t="shared" si="205"/>
        <v>1</v>
      </c>
      <c r="AG424" t="str">
        <f t="shared" si="215"/>
        <v>http://cech.uc.edu/programs/secondary_education.html</v>
      </c>
      <c r="AH424" t="b">
        <f t="shared" si="206"/>
        <v>1</v>
      </c>
      <c r="AJ424">
        <f t="shared" si="216"/>
        <v>0</v>
      </c>
      <c r="AK424" t="b">
        <f t="shared" si="207"/>
        <v>0</v>
      </c>
      <c r="AM424" s="4" t="str">
        <f t="shared" si="227"/>
        <v>"name":"Secondary Education (CECH)"</v>
      </c>
      <c r="AN424" s="5" t="str">
        <f t="shared" si="217"/>
        <v>,"phone":"513-556-3600"</v>
      </c>
      <c r="AO424" s="5" t="str">
        <f t="shared" si="218"/>
        <v>,"location":{</v>
      </c>
      <c r="AP424" s="5" t="str">
        <f t="shared" si="219"/>
        <v>"ML":"22"</v>
      </c>
      <c r="AQ424" s="5" t="str">
        <f t="shared" si="208"/>
        <v>,"RM":"615"</v>
      </c>
      <c r="AR424" s="5" t="str">
        <f t="shared" si="220"/>
        <v>,"building":"TEACHERS"</v>
      </c>
      <c r="AS424" s="5" t="str">
        <f t="shared" si="229"/>
        <v>}</v>
      </c>
      <c r="AT424" s="5" t="str">
        <f t="shared" si="221"/>
        <v>,"fax":"513-556-1001"</v>
      </c>
      <c r="AU424" s="5" t="str">
        <f t="shared" si="222"/>
        <v>,"website":"http://cech.uc.edu/programs/secondary_education.html"</v>
      </c>
      <c r="AV424" s="10" t="str">
        <f t="shared" si="223"/>
        <v/>
      </c>
      <c r="AW424" s="6" t="str">
        <f t="shared" si="224"/>
        <v>{"name":"Secondary Education (CECH)","phone":"513-556-3600","location":{"ML":"22","RM":"615","building":"TEACHERS"},"fax":"513-556-1001","website":"http://cech.uc.edu/programs/secondary_education.html"}</v>
      </c>
      <c r="AX424" t="str">
        <f t="shared" si="225"/>
        <v>db.directory.insert({"name":"Secondary Education (CECH)","phone":"513-556-3600","location":{"ML":"22","RM":"615","building":"TEACHERS"},"fax":"513-556-1001","website":"http://cech.uc.edu/programs/secondary_education.html"})</v>
      </c>
      <c r="AY424">
        <f t="shared" si="228"/>
        <v>421</v>
      </c>
      <c r="AZ424" t="str">
        <f t="shared" si="226"/>
        <v>421 - Secondary Education (CECH)</v>
      </c>
      <c r="BA424" t="str">
        <f t="shared" si="209"/>
        <v>{"name":"Secondary Education (CECH)","phone":"513-556-3600","location":{"ML":"22","RM":"615","building":"TEACHERS"},"fax":"513-556-1001","website":"http://cech.uc.edu/programs/secondary_education.html"},</v>
      </c>
    </row>
    <row r="425" spans="1:53" x14ac:dyDescent="0.25">
      <c r="A425" t="s">
        <v>1832</v>
      </c>
      <c r="B425" t="s">
        <v>1833</v>
      </c>
      <c r="C425" t="s">
        <v>1631</v>
      </c>
      <c r="D425">
        <v>215</v>
      </c>
      <c r="F425" t="s">
        <v>593</v>
      </c>
      <c r="G425" t="s">
        <v>1834</v>
      </c>
      <c r="H425" t="s">
        <v>595</v>
      </c>
      <c r="K425" t="s">
        <v>5264</v>
      </c>
      <c r="M425">
        <f t="shared" si="230"/>
        <v>0</v>
      </c>
      <c r="N425" t="str">
        <f t="shared" si="201"/>
        <v>Security (Public Safety)</v>
      </c>
      <c r="P425" t="s">
        <v>5264</v>
      </c>
      <c r="Q425" t="str">
        <f t="shared" si="202"/>
        <v>513-556-4900</v>
      </c>
      <c r="S425" s="3">
        <f t="shared" si="200"/>
        <v>215</v>
      </c>
      <c r="T425" t="b">
        <f t="shared" si="210"/>
        <v>1</v>
      </c>
      <c r="V425" s="3">
        <f t="shared" si="211"/>
        <v>0</v>
      </c>
      <c r="W425" t="b">
        <f t="shared" si="203"/>
        <v>0</v>
      </c>
      <c r="Y425" t="str">
        <f t="shared" si="212"/>
        <v>EDWARDS3</v>
      </c>
      <c r="Z425" t="b">
        <f t="shared" si="204"/>
        <v>1</v>
      </c>
      <c r="AB425" t="b">
        <f t="shared" si="213"/>
        <v>1</v>
      </c>
      <c r="AD425" t="str">
        <f t="shared" si="214"/>
        <v>513-556-4910</v>
      </c>
      <c r="AE425" t="b">
        <f t="shared" si="205"/>
        <v>1</v>
      </c>
      <c r="AG425" t="str">
        <f t="shared" si="215"/>
        <v>http://www.uc.edu/publicsafety/about/police.html</v>
      </c>
      <c r="AH425" t="b">
        <f t="shared" si="206"/>
        <v>1</v>
      </c>
      <c r="AJ425">
        <f t="shared" si="216"/>
        <v>0</v>
      </c>
      <c r="AK425" t="b">
        <f t="shared" si="207"/>
        <v>0</v>
      </c>
      <c r="AM425" s="4" t="str">
        <f t="shared" si="227"/>
        <v>"name":"Security (Public Safety)"</v>
      </c>
      <c r="AN425" s="5" t="str">
        <f t="shared" si="217"/>
        <v>,"phone":"513-556-4900"</v>
      </c>
      <c r="AO425" s="5" t="str">
        <f t="shared" si="218"/>
        <v>,"location":{</v>
      </c>
      <c r="AP425" s="5" t="str">
        <f t="shared" si="219"/>
        <v>"ML":"215"</v>
      </c>
      <c r="AQ425" s="5" t="str">
        <f t="shared" si="208"/>
        <v/>
      </c>
      <c r="AR425" s="5" t="str">
        <f t="shared" si="220"/>
        <v>,"building":"EDWARDS3"</v>
      </c>
      <c r="AS425" s="5" t="str">
        <f t="shared" si="229"/>
        <v>}</v>
      </c>
      <c r="AT425" s="5" t="str">
        <f t="shared" si="221"/>
        <v>,"fax":"513-556-4910"</v>
      </c>
      <c r="AU425" s="5" t="str">
        <f t="shared" si="222"/>
        <v>,"website":"http://www.uc.edu/publicsafety/about/police.html"</v>
      </c>
      <c r="AV425" s="10" t="str">
        <f t="shared" si="223"/>
        <v/>
      </c>
      <c r="AW425" s="6" t="str">
        <f t="shared" si="224"/>
        <v>{"name":"Security (Public Safety)","phone":"513-556-4900","location":{"ML":"215","building":"EDWARDS3"},"fax":"513-556-4910","website":"http://www.uc.edu/publicsafety/about/police.html"}</v>
      </c>
      <c r="AX425" t="str">
        <f t="shared" si="225"/>
        <v>db.directory.insert({"name":"Security (Public Safety)","phone":"513-556-4900","location":{"ML":"215","building":"EDWARDS3"},"fax":"513-556-4910","website":"http://www.uc.edu/publicsafety/about/police.html"})</v>
      </c>
      <c r="AY425">
        <f t="shared" si="228"/>
        <v>422</v>
      </c>
      <c r="AZ425" t="str">
        <f t="shared" si="226"/>
        <v>422 - Security (Public Safety)</v>
      </c>
      <c r="BA425" t="str">
        <f t="shared" si="209"/>
        <v>{"name":"Security (Public Safety)","phone":"513-556-4900","location":{"ML":"215","building":"EDWARDS3"},"fax":"513-556-4910","website":"http://www.uc.edu/publicsafety/about/police.html"},</v>
      </c>
    </row>
    <row r="426" spans="1:53" x14ac:dyDescent="0.25">
      <c r="A426" t="s">
        <v>1835</v>
      </c>
      <c r="B426" t="s">
        <v>1836</v>
      </c>
      <c r="C426" t="s">
        <v>1837</v>
      </c>
      <c r="D426">
        <v>82</v>
      </c>
      <c r="E426" t="s">
        <v>1838</v>
      </c>
      <c r="F426" t="s">
        <v>498</v>
      </c>
      <c r="H426" t="s">
        <v>1839</v>
      </c>
      <c r="I426" t="s">
        <v>1840</v>
      </c>
      <c r="K426" t="s">
        <v>5264</v>
      </c>
      <c r="M426">
        <f t="shared" si="230"/>
        <v>0</v>
      </c>
      <c r="N426" t="str">
        <f t="shared" si="201"/>
        <v>Faculty Senate</v>
      </c>
      <c r="P426" t="s">
        <v>5264</v>
      </c>
      <c r="Q426" t="str">
        <f t="shared" si="202"/>
        <v>513-556-0127</v>
      </c>
      <c r="S426" s="3">
        <f t="shared" si="200"/>
        <v>82</v>
      </c>
      <c r="T426" t="b">
        <f t="shared" si="210"/>
        <v>1</v>
      </c>
      <c r="V426" s="3" t="str">
        <f t="shared" si="211"/>
        <v>3120-G</v>
      </c>
      <c r="W426" t="b">
        <f t="shared" si="203"/>
        <v>1</v>
      </c>
      <c r="Y426" t="str">
        <f t="shared" si="212"/>
        <v>EDWARDS1</v>
      </c>
      <c r="Z426" t="b">
        <f t="shared" si="204"/>
        <v>1</v>
      </c>
      <c r="AB426" t="b">
        <f t="shared" si="213"/>
        <v>1</v>
      </c>
      <c r="AD426">
        <f t="shared" si="214"/>
        <v>0</v>
      </c>
      <c r="AE426" t="b">
        <f t="shared" si="205"/>
        <v>0</v>
      </c>
      <c r="AG426" t="str">
        <f t="shared" si="215"/>
        <v>http://www.uc.edu/facultysenate/</v>
      </c>
      <c r="AH426" t="b">
        <f t="shared" si="206"/>
        <v>1</v>
      </c>
      <c r="AJ426" t="str">
        <f t="shared" si="216"/>
        <v>tracy.herrmann@uc.edu</v>
      </c>
      <c r="AK426" t="b">
        <f t="shared" si="207"/>
        <v>1</v>
      </c>
      <c r="AM426" s="4" t="str">
        <f t="shared" si="227"/>
        <v>"name":"Faculty Senate"</v>
      </c>
      <c r="AN426" s="5" t="str">
        <f t="shared" si="217"/>
        <v>,"phone":"513-556-0127"</v>
      </c>
      <c r="AO426" s="5" t="str">
        <f t="shared" si="218"/>
        <v>,"location":{</v>
      </c>
      <c r="AP426" s="5" t="str">
        <f t="shared" si="219"/>
        <v>"ML":"82"</v>
      </c>
      <c r="AQ426" s="5" t="str">
        <f t="shared" si="208"/>
        <v>,"RM":"3120-G"</v>
      </c>
      <c r="AR426" s="5" t="str">
        <f t="shared" si="220"/>
        <v>,"building":"EDWARDS1"</v>
      </c>
      <c r="AS426" s="5" t="str">
        <f t="shared" si="229"/>
        <v>}</v>
      </c>
      <c r="AT426" s="5" t="str">
        <f t="shared" si="221"/>
        <v/>
      </c>
      <c r="AU426" s="5" t="str">
        <f t="shared" si="222"/>
        <v>,"website":"http://www.uc.edu/facultysenate/"</v>
      </c>
      <c r="AV426" s="10" t="str">
        <f t="shared" si="223"/>
        <v>,"email":"tracy.herrmann@uc.edu"</v>
      </c>
      <c r="AW426" s="6" t="str">
        <f t="shared" si="224"/>
        <v>{"name":"Faculty Senate","phone":"513-556-0127","location":{"ML":"82","RM":"3120-G","building":"EDWARDS1"},"website":"http://www.uc.edu/facultysenate/","email":"tracy.herrmann@uc.edu"}</v>
      </c>
      <c r="AX426" t="str">
        <f t="shared" si="225"/>
        <v>db.directory.insert({"name":"Faculty Senate","phone":"513-556-0127","location":{"ML":"82","RM":"3120-G","building":"EDWARDS1"},"website":"http://www.uc.edu/facultysenate/","email":"tracy.herrmann@uc.edu"})</v>
      </c>
      <c r="AY426">
        <f t="shared" si="228"/>
        <v>423</v>
      </c>
      <c r="AZ426" t="str">
        <f t="shared" si="226"/>
        <v>423 - Faculty Senate</v>
      </c>
      <c r="BA426" t="str">
        <f t="shared" si="209"/>
        <v>{"name":"Faculty Senate","phone":"513-556-0127","location":{"ML":"82","RM":"3120-G","building":"EDWARDS1"},"website":"http://www.uc.edu/facultysenate/","email":"tracy.herrmann@uc.edu"},</v>
      </c>
    </row>
    <row r="427" spans="1:53" x14ac:dyDescent="0.25">
      <c r="A427" t="s">
        <v>1841</v>
      </c>
      <c r="B427" t="s">
        <v>1842</v>
      </c>
      <c r="C427" t="s">
        <v>1843</v>
      </c>
      <c r="D427">
        <v>115</v>
      </c>
      <c r="E427" t="s">
        <v>1844</v>
      </c>
      <c r="F427" t="s">
        <v>110</v>
      </c>
      <c r="G427" t="s">
        <v>1845</v>
      </c>
      <c r="H427" t="s">
        <v>1846</v>
      </c>
      <c r="I427" t="s">
        <v>1847</v>
      </c>
      <c r="K427" t="s">
        <v>5264</v>
      </c>
      <c r="M427">
        <f t="shared" si="230"/>
        <v>0</v>
      </c>
      <c r="N427" t="str">
        <f t="shared" si="201"/>
        <v>Center for Service-Learning &amp; Civic Engagement (Professional Practice)</v>
      </c>
      <c r="P427" t="s">
        <v>5264</v>
      </c>
      <c r="Q427" t="str">
        <f t="shared" si="202"/>
        <v>513-556-1533</v>
      </c>
      <c r="S427" s="3">
        <f t="shared" si="200"/>
        <v>115</v>
      </c>
      <c r="T427" t="b">
        <f t="shared" si="210"/>
        <v>1</v>
      </c>
      <c r="V427" s="3" t="str">
        <f t="shared" si="211"/>
        <v>8thFl</v>
      </c>
      <c r="W427" t="b">
        <f t="shared" si="203"/>
        <v>1</v>
      </c>
      <c r="Y427" t="str">
        <f t="shared" si="212"/>
        <v>STEGER</v>
      </c>
      <c r="Z427" t="b">
        <f t="shared" si="204"/>
        <v>1</v>
      </c>
      <c r="AB427" t="b">
        <f t="shared" si="213"/>
        <v>1</v>
      </c>
      <c r="AD427" t="str">
        <f t="shared" si="214"/>
        <v>513-556-5061</v>
      </c>
      <c r="AE427" t="b">
        <f t="shared" si="205"/>
        <v>1</v>
      </c>
      <c r="AG427" t="str">
        <f t="shared" si="215"/>
        <v>http://www.uc.edu/propractice/service-learning.html</v>
      </c>
      <c r="AH427" t="b">
        <f t="shared" si="206"/>
        <v>1</v>
      </c>
      <c r="AJ427" t="str">
        <f t="shared" si="216"/>
        <v>michael.sharp@uc.edu</v>
      </c>
      <c r="AK427" t="b">
        <f t="shared" si="207"/>
        <v>1</v>
      </c>
      <c r="AM427" s="4" t="str">
        <f t="shared" si="227"/>
        <v>"name":"Center for Service-Learning &amp; Civic Engagement (Professional Practice)"</v>
      </c>
      <c r="AN427" s="5" t="str">
        <f t="shared" si="217"/>
        <v>,"phone":"513-556-1533"</v>
      </c>
      <c r="AO427" s="5" t="str">
        <f t="shared" si="218"/>
        <v>,"location":{</v>
      </c>
      <c r="AP427" s="5" t="str">
        <f t="shared" si="219"/>
        <v>"ML":"115"</v>
      </c>
      <c r="AQ427" s="5" t="str">
        <f t="shared" si="208"/>
        <v>,"RM":"8thFl"</v>
      </c>
      <c r="AR427" s="5" t="str">
        <f t="shared" si="220"/>
        <v>,"building":"STEGER"</v>
      </c>
      <c r="AS427" s="5" t="str">
        <f t="shared" si="229"/>
        <v>}</v>
      </c>
      <c r="AT427" s="5" t="str">
        <f t="shared" si="221"/>
        <v>,"fax":"513-556-5061"</v>
      </c>
      <c r="AU427" s="5" t="str">
        <f t="shared" si="222"/>
        <v>,"website":"http://www.uc.edu/propractice/service-learning.html"</v>
      </c>
      <c r="AV427" s="10" t="str">
        <f t="shared" si="223"/>
        <v>,"email":"michael.sharp@uc.edu"</v>
      </c>
      <c r="AW427" s="6" t="str">
        <f t="shared" si="224"/>
        <v>{"name":"Center for Service-Learning &amp; Civic Engagement (Professional Practice)","phone":"513-556-1533","location":{"ML":"115","RM":"8thFl","building":"STEGER"},"fax":"513-556-5061","website":"http://www.uc.edu/propractice/service-learning.html","email":"michael.sharp@uc.edu"}</v>
      </c>
      <c r="AX427" t="str">
        <f t="shared" si="225"/>
        <v>db.directory.insert({"name":"Center for Service-Learning &amp; Civic Engagement (Professional Practice)","phone":"513-556-1533","location":{"ML":"115","RM":"8thFl","building":"STEGER"},"fax":"513-556-5061","website":"http://www.uc.edu/propractice/service-learning.html","email":"michael.sharp@uc.edu"})</v>
      </c>
      <c r="AY427">
        <f t="shared" si="228"/>
        <v>424</v>
      </c>
      <c r="AZ427" t="str">
        <f t="shared" si="226"/>
        <v>424 - Center for Service-Learning &amp; Civic Engagement (Professional Practice)</v>
      </c>
      <c r="BA427" t="str">
        <f t="shared" si="209"/>
        <v>{"name":"Center for Service-Learning &amp; Civic Engagement (Professional Practice)","phone":"513-556-1533","location":{"ML":"115","RM":"8thFl","building":"STEGER"},"fax":"513-556-5061","website":"http://www.uc.edu/propractice/service-learning.html","email":"michael.sharp@uc.edu"},</v>
      </c>
    </row>
    <row r="428" spans="1:53" x14ac:dyDescent="0.25">
      <c r="A428" t="s">
        <v>1848</v>
      </c>
      <c r="B428" t="s">
        <v>1849</v>
      </c>
      <c r="C428" t="s">
        <v>1850</v>
      </c>
      <c r="H428" t="s">
        <v>1851</v>
      </c>
      <c r="K428" t="s">
        <v>5264</v>
      </c>
      <c r="M428">
        <f t="shared" si="230"/>
        <v>0</v>
      </c>
      <c r="N428" t="str">
        <f t="shared" si="201"/>
        <v>Sexual Violence Crisis Line (24 Hr / 7 Day)</v>
      </c>
      <c r="P428" t="s">
        <v>5264</v>
      </c>
      <c r="Q428" t="str">
        <f t="shared" si="202"/>
        <v>513-556-0648</v>
      </c>
      <c r="S428" s="3">
        <f t="shared" si="200"/>
        <v>0</v>
      </c>
      <c r="T428" t="b">
        <f t="shared" si="210"/>
        <v>0</v>
      </c>
      <c r="V428" s="3">
        <f t="shared" si="211"/>
        <v>0</v>
      </c>
      <c r="W428" t="b">
        <f t="shared" si="203"/>
        <v>0</v>
      </c>
      <c r="Y428">
        <f t="shared" si="212"/>
        <v>0</v>
      </c>
      <c r="Z428" t="b">
        <f t="shared" si="204"/>
        <v>0</v>
      </c>
      <c r="AB428" t="b">
        <f t="shared" si="213"/>
        <v>0</v>
      </c>
      <c r="AD428">
        <f t="shared" si="214"/>
        <v>0</v>
      </c>
      <c r="AE428" t="b">
        <f t="shared" si="205"/>
        <v>0</v>
      </c>
      <c r="AG428" t="str">
        <f t="shared" si="215"/>
        <v>http://www.uc.edu/counseling</v>
      </c>
      <c r="AH428" t="b">
        <f t="shared" si="206"/>
        <v>1</v>
      </c>
      <c r="AJ428">
        <f t="shared" si="216"/>
        <v>0</v>
      </c>
      <c r="AK428" t="b">
        <f t="shared" si="207"/>
        <v>0</v>
      </c>
      <c r="AM428" s="4" t="str">
        <f t="shared" si="227"/>
        <v>"name":"Sexual Violence Crisis Line (24 Hr / 7 Day)"</v>
      </c>
      <c r="AN428" s="5" t="str">
        <f t="shared" si="217"/>
        <v>,"phone":"513-556-0648"</v>
      </c>
      <c r="AO428" s="5" t="str">
        <f t="shared" si="218"/>
        <v/>
      </c>
      <c r="AP428" s="5" t="str">
        <f t="shared" si="219"/>
        <v/>
      </c>
      <c r="AQ428" s="5" t="str">
        <f t="shared" si="208"/>
        <v>"RM":"0"</v>
      </c>
      <c r="AR428" s="5" t="str">
        <f t="shared" si="220"/>
        <v/>
      </c>
      <c r="AS428" s="5" t="str">
        <f t="shared" si="229"/>
        <v/>
      </c>
      <c r="AT428" s="5" t="str">
        <f t="shared" si="221"/>
        <v/>
      </c>
      <c r="AU428" s="5" t="str">
        <f t="shared" si="222"/>
        <v>,"website":"http://www.uc.edu/counseling"</v>
      </c>
      <c r="AV428" s="10" t="str">
        <f t="shared" si="223"/>
        <v/>
      </c>
      <c r="AW428" s="6" t="str">
        <f t="shared" si="224"/>
        <v>{"name":"Sexual Violence Crisis Line (24 Hr / 7 Day)","phone":"513-556-0648""RM":"0","website":"http://www.uc.edu/counseling"}</v>
      </c>
      <c r="AX428" t="str">
        <f t="shared" si="225"/>
        <v>db.directory.insert({"name":"Sexual Violence Crisis Line (24 Hr / 7 Day)","phone":"513-556-0648""RM":"0","website":"http://www.uc.edu/counseling"})</v>
      </c>
      <c r="AY428">
        <f t="shared" si="228"/>
        <v>425</v>
      </c>
      <c r="AZ428" t="str">
        <f t="shared" si="226"/>
        <v>425 - Sexual Violence Crisis Line (24 Hr / 7 Day)</v>
      </c>
      <c r="BA428" t="str">
        <f t="shared" si="209"/>
        <v>{"name":"Sexual Violence Crisis Line (24 Hr / 7 Day)","phone":"513-556-0648""RM":"0","website":"http://www.uc.edu/counseling"},</v>
      </c>
    </row>
    <row r="429" spans="1:53" x14ac:dyDescent="0.25">
      <c r="A429" t="s">
        <v>1852</v>
      </c>
      <c r="B429" t="s">
        <v>1853</v>
      </c>
      <c r="C429" t="s">
        <v>1854</v>
      </c>
      <c r="D429">
        <v>192</v>
      </c>
      <c r="F429" t="s">
        <v>1855</v>
      </c>
      <c r="G429" t="s">
        <v>1856</v>
      </c>
      <c r="H429" t="s">
        <v>1857</v>
      </c>
      <c r="I429" t="s">
        <v>1858</v>
      </c>
      <c r="K429" t="s">
        <v>5264</v>
      </c>
      <c r="M429">
        <f t="shared" si="230"/>
        <v>0</v>
      </c>
      <c r="N429" t="str">
        <f t="shared" si="201"/>
        <v xml:space="preserve"> Facilities Management - Central Receiving</v>
      </c>
      <c r="P429" t="s">
        <v>5264</v>
      </c>
      <c r="Q429" t="str">
        <f t="shared" si="202"/>
        <v>513-556-5655</v>
      </c>
      <c r="S429" s="3">
        <f t="shared" si="200"/>
        <v>192</v>
      </c>
      <c r="T429" t="b">
        <f t="shared" si="210"/>
        <v>1</v>
      </c>
      <c r="V429" s="3">
        <f t="shared" si="211"/>
        <v>0</v>
      </c>
      <c r="W429" t="b">
        <f t="shared" si="203"/>
        <v>0</v>
      </c>
      <c r="Y429" t="str">
        <f t="shared" si="212"/>
        <v>CENTREC</v>
      </c>
      <c r="Z429" t="b">
        <f t="shared" si="204"/>
        <v>1</v>
      </c>
      <c r="AB429" t="b">
        <f t="shared" si="213"/>
        <v>1</v>
      </c>
      <c r="AD429" t="str">
        <f t="shared" si="214"/>
        <v>(513-556-3408</v>
      </c>
      <c r="AE429" t="b">
        <f t="shared" si="205"/>
        <v>1</v>
      </c>
      <c r="AG429" t="str">
        <f t="shared" si="215"/>
        <v>http://www.uc.edu/af/facilities/services/centralreceiving.html</v>
      </c>
      <c r="AH429" t="b">
        <f t="shared" si="206"/>
        <v>1</v>
      </c>
      <c r="AJ429" t="str">
        <f t="shared" si="216"/>
        <v>david.breen@uc.edu</v>
      </c>
      <c r="AK429" t="b">
        <f t="shared" si="207"/>
        <v>1</v>
      </c>
      <c r="AM429" s="4" t="str">
        <f t="shared" si="227"/>
        <v>"name":"Facilities Management - Central Receiving"</v>
      </c>
      <c r="AN429" s="5" t="str">
        <f t="shared" si="217"/>
        <v>,"phone":"513-556-5655"</v>
      </c>
      <c r="AO429" s="5" t="str">
        <f t="shared" si="218"/>
        <v>,"location":{</v>
      </c>
      <c r="AP429" s="5" t="str">
        <f t="shared" si="219"/>
        <v>"ML":"192"</v>
      </c>
      <c r="AQ429" s="5" t="str">
        <f t="shared" si="208"/>
        <v/>
      </c>
      <c r="AR429" s="5" t="str">
        <f t="shared" si="220"/>
        <v>,"building":"CENTREC"</v>
      </c>
      <c r="AS429" s="5" t="str">
        <f t="shared" si="229"/>
        <v>}</v>
      </c>
      <c r="AT429" s="5" t="str">
        <f t="shared" si="221"/>
        <v>,"fax":"(513-556-3408"</v>
      </c>
      <c r="AU429" s="5" t="str">
        <f t="shared" si="222"/>
        <v>,"website":"http://www.uc.edu/af/facilities/services/centralreceiving.html"</v>
      </c>
      <c r="AV429" s="10" t="str">
        <f t="shared" si="223"/>
        <v>,"email":"david.breen@uc.edu"</v>
      </c>
      <c r="AW429" s="6" t="str">
        <f t="shared" si="224"/>
        <v>{"name":"Facilities Management - Central Receiving","phone":"513-556-5655","location":{"ML":"192","building":"CENTREC"},"fax":"(513-556-3408","website":"http://www.uc.edu/af/facilities/services/centralreceiving.html","email":"david.breen@uc.edu"}</v>
      </c>
      <c r="AX429" t="str">
        <f t="shared" si="225"/>
        <v>db.directory.insert({"name":"Facilities Management - Central Receiving","phone":"513-556-5655","location":{"ML":"192","building":"CENTREC"},"fax":"(513-556-3408","website":"http://www.uc.edu/af/facilities/services/centralreceiving.html","email":"david.breen@uc.edu"})</v>
      </c>
      <c r="AY429">
        <f t="shared" si="228"/>
        <v>426</v>
      </c>
      <c r="AZ429" t="str">
        <f t="shared" si="226"/>
        <v>426 -  Facilities Management - Central Receiving</v>
      </c>
      <c r="BA429" t="str">
        <f t="shared" si="209"/>
        <v>{"name":"Facilities Management - Central Receiving","phone":"513-556-5655","location":{"ML":"192","building":"CENTREC"},"fax":"(513-556-3408","website":"http://www.uc.edu/af/facilities/services/centralreceiving.html","email":"david.breen@uc.edu"},</v>
      </c>
    </row>
    <row r="430" spans="1:53" x14ac:dyDescent="0.25">
      <c r="A430" t="s">
        <v>1859</v>
      </c>
      <c r="B430" t="s">
        <v>1860</v>
      </c>
      <c r="C430" t="s">
        <v>412</v>
      </c>
      <c r="D430" t="s">
        <v>1861</v>
      </c>
      <c r="E430">
        <v>21</v>
      </c>
      <c r="F430">
        <v>329</v>
      </c>
      <c r="G430" t="s">
        <v>640</v>
      </c>
      <c r="H430" t="s">
        <v>1862</v>
      </c>
      <c r="K430" t="s">
        <v>5264</v>
      </c>
      <c r="L430" t="b">
        <v>1</v>
      </c>
      <c r="M430">
        <f t="shared" si="230"/>
        <v>1</v>
      </c>
      <c r="N430" t="str">
        <f t="shared" si="201"/>
        <v>Operations and Facilities  Athletics</v>
      </c>
      <c r="O430" t="str">
        <f t="shared" ref="O430:O482" si="231">CONCATENATE(B430," ",C430)</f>
        <v>Operations and Facilities  Athletics</v>
      </c>
      <c r="P430" t="s">
        <v>5264</v>
      </c>
      <c r="Q430" t="str">
        <f t="shared" si="202"/>
        <v>513-556-2141</v>
      </c>
      <c r="S430" s="3">
        <f t="shared" si="200"/>
        <v>21</v>
      </c>
      <c r="T430" t="b">
        <f t="shared" si="210"/>
        <v>1</v>
      </c>
      <c r="V430" s="3">
        <f t="shared" si="211"/>
        <v>329</v>
      </c>
      <c r="W430" t="b">
        <f t="shared" si="203"/>
        <v>1</v>
      </c>
      <c r="Y430" t="str">
        <f t="shared" si="212"/>
        <v>FIFTHTHIRD</v>
      </c>
      <c r="Z430" t="b">
        <f t="shared" si="204"/>
        <v>1</v>
      </c>
      <c r="AB430" t="b">
        <f t="shared" si="213"/>
        <v>1</v>
      </c>
      <c r="AD430" t="str">
        <f t="shared" si="214"/>
        <v>513-556-4897</v>
      </c>
      <c r="AE430" t="b">
        <f t="shared" si="205"/>
        <v>1</v>
      </c>
      <c r="AG430">
        <f t="shared" si="215"/>
        <v>0</v>
      </c>
      <c r="AH430" t="b">
        <f t="shared" si="206"/>
        <v>0</v>
      </c>
      <c r="AJ430">
        <f t="shared" si="216"/>
        <v>0</v>
      </c>
      <c r="AK430" t="b">
        <f t="shared" si="207"/>
        <v>0</v>
      </c>
      <c r="AM430" s="4" t="str">
        <f t="shared" si="227"/>
        <v>"name":"Operations and Facilities Athletics"</v>
      </c>
      <c r="AN430" s="5" t="str">
        <f t="shared" si="217"/>
        <v>,"phone":"513-556-2141"</v>
      </c>
      <c r="AO430" s="5" t="str">
        <f t="shared" si="218"/>
        <v>,"location":{</v>
      </c>
      <c r="AP430" s="5" t="str">
        <f t="shared" si="219"/>
        <v>"ML":"21"</v>
      </c>
      <c r="AQ430" s="5" t="str">
        <f t="shared" si="208"/>
        <v>,"RM":"329"</v>
      </c>
      <c r="AR430" s="5" t="str">
        <f t="shared" si="220"/>
        <v>,"building":"FIFTHTHIRD"</v>
      </c>
      <c r="AS430" s="5" t="str">
        <f t="shared" si="229"/>
        <v>}</v>
      </c>
      <c r="AT430" s="5" t="str">
        <f t="shared" si="221"/>
        <v>,"fax":"513-556-4897"</v>
      </c>
      <c r="AU430" s="5" t="str">
        <f t="shared" si="222"/>
        <v/>
      </c>
      <c r="AV430" s="10" t="str">
        <f t="shared" si="223"/>
        <v/>
      </c>
      <c r="AW430" s="6" t="str">
        <f t="shared" si="224"/>
        <v>{"name":"Operations and Facilities Athletics","phone":"513-556-2141","location":{"ML":"21","RM":"329","building":"FIFTHTHIRD"},"fax":"513-556-4897"}</v>
      </c>
      <c r="AX430" t="str">
        <f t="shared" si="225"/>
        <v>db.directory.insert({"name":"Operations and Facilities Athletics","phone":"513-556-2141","location":{"ML":"21","RM":"329","building":"FIFTHTHIRD"},"fax":"513-556-4897"})</v>
      </c>
      <c r="AY430">
        <f t="shared" si="228"/>
        <v>427</v>
      </c>
      <c r="AZ430" t="str">
        <f t="shared" si="226"/>
        <v>427 - Operations and Facilities  Athletics</v>
      </c>
      <c r="BA430" t="str">
        <f t="shared" si="209"/>
        <v>{"name":"Operations and Facilities Athletics","phone":"513-556-2141","location":{"ML":"21","RM":"329","building":"FIFTHTHIRD"},"fax":"513-556-4897"},</v>
      </c>
    </row>
    <row r="431" spans="1:53" x14ac:dyDescent="0.25">
      <c r="A431" t="s">
        <v>1863</v>
      </c>
      <c r="B431" t="s">
        <v>1864</v>
      </c>
      <c r="C431" t="s">
        <v>412</v>
      </c>
      <c r="D431" t="s">
        <v>1865</v>
      </c>
      <c r="E431">
        <v>21</v>
      </c>
      <c r="F431">
        <v>305</v>
      </c>
      <c r="G431" t="s">
        <v>640</v>
      </c>
      <c r="K431" t="s">
        <v>5264</v>
      </c>
      <c r="L431" t="b">
        <v>1</v>
      </c>
      <c r="M431">
        <f t="shared" si="230"/>
        <v>1</v>
      </c>
      <c r="N431" t="str">
        <f t="shared" si="201"/>
        <v>Fifth Third Arena Concessions  Athletics</v>
      </c>
      <c r="O431" t="str">
        <f t="shared" si="231"/>
        <v>Fifth Third Arena Concessions  Athletics</v>
      </c>
      <c r="P431" t="s">
        <v>5264</v>
      </c>
      <c r="Q431" t="str">
        <f t="shared" si="202"/>
        <v>513-556-6100</v>
      </c>
      <c r="S431" s="3">
        <f t="shared" si="200"/>
        <v>21</v>
      </c>
      <c r="T431" t="b">
        <f t="shared" si="210"/>
        <v>1</v>
      </c>
      <c r="V431" s="3">
        <f t="shared" si="211"/>
        <v>305</v>
      </c>
      <c r="W431" t="b">
        <f t="shared" si="203"/>
        <v>1</v>
      </c>
      <c r="Y431" t="str">
        <f t="shared" si="212"/>
        <v>FIFTHTHIRD</v>
      </c>
      <c r="Z431" t="b">
        <f t="shared" si="204"/>
        <v>1</v>
      </c>
      <c r="AB431" t="b">
        <f t="shared" si="213"/>
        <v>1</v>
      </c>
      <c r="AD431">
        <f t="shared" si="214"/>
        <v>0</v>
      </c>
      <c r="AE431" t="b">
        <f t="shared" si="205"/>
        <v>0</v>
      </c>
      <c r="AG431">
        <f t="shared" si="215"/>
        <v>0</v>
      </c>
      <c r="AH431" t="b">
        <f t="shared" si="206"/>
        <v>0</v>
      </c>
      <c r="AJ431">
        <f t="shared" si="216"/>
        <v>0</v>
      </c>
      <c r="AK431" t="b">
        <f t="shared" si="207"/>
        <v>0</v>
      </c>
      <c r="AM431" s="4" t="str">
        <f t="shared" si="227"/>
        <v>"name":"Fifth Third Arena Concessions Athletics"</v>
      </c>
      <c r="AN431" s="5" t="str">
        <f t="shared" si="217"/>
        <v>,"phone":"513-556-6100"</v>
      </c>
      <c r="AO431" s="5" t="str">
        <f t="shared" si="218"/>
        <v>,"location":{</v>
      </c>
      <c r="AP431" s="5" t="str">
        <f t="shared" si="219"/>
        <v>"ML":"21"</v>
      </c>
      <c r="AQ431" s="5" t="str">
        <f t="shared" si="208"/>
        <v>,"RM":"305"</v>
      </c>
      <c r="AR431" s="5" t="str">
        <f t="shared" si="220"/>
        <v>,"building":"FIFTHTHIRD"</v>
      </c>
      <c r="AS431" s="5" t="str">
        <f t="shared" si="229"/>
        <v>}</v>
      </c>
      <c r="AT431" s="5" t="str">
        <f t="shared" si="221"/>
        <v/>
      </c>
      <c r="AU431" s="5" t="str">
        <f t="shared" si="222"/>
        <v/>
      </c>
      <c r="AV431" s="10" t="str">
        <f t="shared" si="223"/>
        <v/>
      </c>
      <c r="AW431" s="6" t="str">
        <f t="shared" si="224"/>
        <v>{"name":"Fifth Third Arena Concessions Athletics","phone":"513-556-6100","location":{"ML":"21","RM":"305","building":"FIFTHTHIRD"}}</v>
      </c>
      <c r="AX431" t="str">
        <f t="shared" si="225"/>
        <v>db.directory.insert({"name":"Fifth Third Arena Concessions Athletics","phone":"513-556-6100","location":{"ML":"21","RM":"305","building":"FIFTHTHIRD"}})</v>
      </c>
      <c r="AY431">
        <f t="shared" si="228"/>
        <v>428</v>
      </c>
      <c r="AZ431" t="str">
        <f t="shared" si="226"/>
        <v>428 - Fifth Third Arena Concessions  Athletics</v>
      </c>
      <c r="BA431" t="str">
        <f t="shared" si="209"/>
        <v>{"name":"Fifth Third Arena Concessions Athletics","phone":"513-556-6100","location":{"ML":"21","RM":"305","building":"FIFTHTHIRD"}},</v>
      </c>
    </row>
    <row r="432" spans="1:53" x14ac:dyDescent="0.25">
      <c r="A432" t="s">
        <v>1866</v>
      </c>
      <c r="B432" t="s">
        <v>1867</v>
      </c>
      <c r="C432" t="s">
        <v>1868</v>
      </c>
      <c r="D432">
        <v>21</v>
      </c>
      <c r="E432" t="s">
        <v>639</v>
      </c>
      <c r="F432" t="s">
        <v>640</v>
      </c>
      <c r="G432" t="s">
        <v>641</v>
      </c>
      <c r="K432" t="s">
        <v>5264</v>
      </c>
      <c r="M432">
        <f t="shared" si="230"/>
        <v>0</v>
      </c>
      <c r="N432" t="str">
        <f t="shared" si="201"/>
        <v>Herschede Lounge</v>
      </c>
      <c r="P432" t="s">
        <v>5264</v>
      </c>
      <c r="Q432" t="str">
        <f t="shared" si="202"/>
        <v>513-556-5187</v>
      </c>
      <c r="S432" s="3">
        <f t="shared" si="200"/>
        <v>21</v>
      </c>
      <c r="T432" t="b">
        <f t="shared" si="210"/>
        <v>1</v>
      </c>
      <c r="V432" s="3" t="str">
        <f t="shared" si="211"/>
        <v>6thFl</v>
      </c>
      <c r="W432" t="b">
        <f t="shared" si="203"/>
        <v>1</v>
      </c>
      <c r="Y432" t="str">
        <f t="shared" si="212"/>
        <v>FIFTHTHIRD</v>
      </c>
      <c r="Z432" t="b">
        <f t="shared" si="204"/>
        <v>1</v>
      </c>
      <c r="AB432" t="b">
        <f t="shared" si="213"/>
        <v>1</v>
      </c>
      <c r="AD432" t="str">
        <f t="shared" si="214"/>
        <v>513-556-0629</v>
      </c>
      <c r="AE432" t="b">
        <f t="shared" si="205"/>
        <v>1</v>
      </c>
      <c r="AG432">
        <f t="shared" si="215"/>
        <v>0</v>
      </c>
      <c r="AH432" t="b">
        <f t="shared" si="206"/>
        <v>0</v>
      </c>
      <c r="AJ432">
        <f t="shared" si="216"/>
        <v>0</v>
      </c>
      <c r="AK432" t="b">
        <f t="shared" si="207"/>
        <v>0</v>
      </c>
      <c r="AM432" s="4" t="str">
        <f t="shared" si="227"/>
        <v>"name":"Herschede Lounge"</v>
      </c>
      <c r="AN432" s="5" t="str">
        <f t="shared" si="217"/>
        <v>,"phone":"513-556-5187"</v>
      </c>
      <c r="AO432" s="5" t="str">
        <f t="shared" si="218"/>
        <v>,"location":{</v>
      </c>
      <c r="AP432" s="5" t="str">
        <f t="shared" si="219"/>
        <v>"ML":"21"</v>
      </c>
      <c r="AQ432" s="5" t="str">
        <f t="shared" si="208"/>
        <v>,"RM":"6thFl"</v>
      </c>
      <c r="AR432" s="5" t="str">
        <f t="shared" si="220"/>
        <v>,"building":"FIFTHTHIRD"</v>
      </c>
      <c r="AS432" s="5" t="str">
        <f t="shared" si="229"/>
        <v>}</v>
      </c>
      <c r="AT432" s="5" t="str">
        <f t="shared" si="221"/>
        <v>,"fax":"513-556-0629"</v>
      </c>
      <c r="AU432" s="5" t="str">
        <f t="shared" si="222"/>
        <v/>
      </c>
      <c r="AV432" s="10" t="str">
        <f t="shared" si="223"/>
        <v/>
      </c>
      <c r="AW432" s="6" t="str">
        <f t="shared" si="224"/>
        <v>{"name":"Herschede Lounge","phone":"513-556-5187","location":{"ML":"21","RM":"6thFl","building":"FIFTHTHIRD"},"fax":"513-556-0629"}</v>
      </c>
      <c r="AX432" t="str">
        <f t="shared" si="225"/>
        <v>db.directory.insert({"name":"Herschede Lounge","phone":"513-556-5187","location":{"ML":"21","RM":"6thFl","building":"FIFTHTHIRD"},"fax":"513-556-0629"})</v>
      </c>
      <c r="AY432">
        <f t="shared" si="228"/>
        <v>429</v>
      </c>
      <c r="AZ432" t="str">
        <f t="shared" si="226"/>
        <v>429 - Herschede Lounge</v>
      </c>
      <c r="BA432" t="str">
        <f t="shared" si="209"/>
        <v>{"name":"Herschede Lounge","phone":"513-556-5187","location":{"ML":"21","RM":"6thFl","building":"FIFTHTHIRD"},"fax":"513-556-0629"},</v>
      </c>
    </row>
    <row r="433" spans="1:53" x14ac:dyDescent="0.25">
      <c r="A433" t="s">
        <v>1869</v>
      </c>
      <c r="B433" t="s">
        <v>1870</v>
      </c>
      <c r="C433" t="s">
        <v>558</v>
      </c>
      <c r="D433">
        <v>658</v>
      </c>
      <c r="F433" t="s">
        <v>68</v>
      </c>
      <c r="H433" t="s">
        <v>1871</v>
      </c>
      <c r="I433" t="s">
        <v>560</v>
      </c>
      <c r="K433" t="s">
        <v>5264</v>
      </c>
      <c r="M433">
        <f t="shared" si="230"/>
        <v>0</v>
      </c>
      <c r="N433" t="str">
        <f t="shared" si="201"/>
        <v>Paper Shredding (OIS)</v>
      </c>
      <c r="P433" t="s">
        <v>5264</v>
      </c>
      <c r="Q433" t="str">
        <f t="shared" si="202"/>
        <v>513-558-4732</v>
      </c>
      <c r="S433" s="3">
        <f t="shared" si="200"/>
        <v>658</v>
      </c>
      <c r="T433" t="b">
        <f t="shared" si="210"/>
        <v>1</v>
      </c>
      <c r="V433" s="3">
        <f t="shared" si="211"/>
        <v>0</v>
      </c>
      <c r="W433" t="b">
        <f t="shared" si="203"/>
        <v>0</v>
      </c>
      <c r="Y433" t="str">
        <f t="shared" si="212"/>
        <v>UNIVHALL</v>
      </c>
      <c r="Z433" t="b">
        <f t="shared" si="204"/>
        <v>1</v>
      </c>
      <c r="AB433" t="b">
        <f t="shared" si="213"/>
        <v>1</v>
      </c>
      <c r="AD433">
        <f t="shared" si="214"/>
        <v>0</v>
      </c>
      <c r="AE433" t="b">
        <f t="shared" si="205"/>
        <v>0</v>
      </c>
      <c r="AG433" t="str">
        <f t="shared" si="215"/>
        <v>http://www.uc.edu/infosec/services/shredding.html</v>
      </c>
      <c r="AH433" t="b">
        <f t="shared" si="206"/>
        <v>1</v>
      </c>
      <c r="AJ433" t="str">
        <f t="shared" si="216"/>
        <v>infosec@uc.edu</v>
      </c>
      <c r="AK433" t="b">
        <f t="shared" si="207"/>
        <v>1</v>
      </c>
      <c r="AM433" s="4" t="str">
        <f t="shared" si="227"/>
        <v>"name":"Paper Shredding (OIS)"</v>
      </c>
      <c r="AN433" s="5" t="str">
        <f t="shared" si="217"/>
        <v>,"phone":"513-558-4732"</v>
      </c>
      <c r="AO433" s="5" t="str">
        <f t="shared" si="218"/>
        <v>,"location":{</v>
      </c>
      <c r="AP433" s="5" t="str">
        <f t="shared" si="219"/>
        <v>"ML":"658"</v>
      </c>
      <c r="AQ433" s="5" t="str">
        <f t="shared" si="208"/>
        <v/>
      </c>
      <c r="AR433" s="5" t="str">
        <f t="shared" si="220"/>
        <v>,"building":"UNIVHALL"</v>
      </c>
      <c r="AS433" s="5" t="str">
        <f t="shared" si="229"/>
        <v>}</v>
      </c>
      <c r="AT433" s="5" t="str">
        <f t="shared" si="221"/>
        <v/>
      </c>
      <c r="AU433" s="5" t="str">
        <f t="shared" si="222"/>
        <v>,"website":"http://www.uc.edu/infosec/services/shredding.html"</v>
      </c>
      <c r="AV433" s="10" t="str">
        <f t="shared" si="223"/>
        <v>,"email":"infosec@uc.edu"</v>
      </c>
      <c r="AW433" s="6" t="str">
        <f t="shared" si="224"/>
        <v>{"name":"Paper Shredding (OIS)","phone":"513-558-4732","location":{"ML":"658","building":"UNIVHALL"},"website":"http://www.uc.edu/infosec/services/shredding.html","email":"infosec@uc.edu"}</v>
      </c>
      <c r="AX433" t="str">
        <f t="shared" si="225"/>
        <v>db.directory.insert({"name":"Paper Shredding (OIS)","phone":"513-558-4732","location":{"ML":"658","building":"UNIVHALL"},"website":"http://www.uc.edu/infosec/services/shredding.html","email":"infosec@uc.edu"})</v>
      </c>
      <c r="AY433">
        <f t="shared" si="228"/>
        <v>430</v>
      </c>
      <c r="AZ433" t="str">
        <f t="shared" si="226"/>
        <v>430 - Paper Shredding (OIS)</v>
      </c>
      <c r="BA433" t="str">
        <f t="shared" si="209"/>
        <v>{"name":"Paper Shredding (OIS)","phone":"513-558-4732","location":{"ML":"658","building":"UNIVHALL"},"website":"http://www.uc.edu/infosec/services/shredding.html","email":"infosec@uc.edu"},</v>
      </c>
    </row>
    <row r="434" spans="1:53" x14ac:dyDescent="0.25">
      <c r="A434" t="s">
        <v>1872</v>
      </c>
      <c r="B434" t="s">
        <v>1873</v>
      </c>
      <c r="C434" t="s">
        <v>1874</v>
      </c>
      <c r="F434" t="s">
        <v>1875</v>
      </c>
      <c r="H434" t="s">
        <v>1876</v>
      </c>
      <c r="K434" t="s">
        <v>5264</v>
      </c>
      <c r="M434">
        <f t="shared" si="230"/>
        <v>0</v>
      </c>
      <c r="N434" t="str">
        <f t="shared" si="201"/>
        <v>Shriners Hospitals For Children</v>
      </c>
      <c r="P434" t="s">
        <v>5264</v>
      </c>
      <c r="Q434" t="str">
        <f t="shared" si="202"/>
        <v>513-872-6000</v>
      </c>
      <c r="S434" s="3">
        <f t="shared" si="200"/>
        <v>0</v>
      </c>
      <c r="T434" t="b">
        <f t="shared" si="210"/>
        <v>0</v>
      </c>
      <c r="V434" s="3">
        <f t="shared" si="211"/>
        <v>0</v>
      </c>
      <c r="W434" t="b">
        <f t="shared" si="203"/>
        <v>0</v>
      </c>
      <c r="Y434" t="str">
        <f t="shared" si="212"/>
        <v>SHRINERS</v>
      </c>
      <c r="Z434" t="b">
        <f t="shared" si="204"/>
        <v>1</v>
      </c>
      <c r="AB434" t="b">
        <f t="shared" si="213"/>
        <v>1</v>
      </c>
      <c r="AD434">
        <f t="shared" si="214"/>
        <v>0</v>
      </c>
      <c r="AE434" t="b">
        <f t="shared" si="205"/>
        <v>0</v>
      </c>
      <c r="AG434" t="str">
        <f t="shared" si="215"/>
        <v>http://www.shrinershq.org/Hospitals/Cincinnati/</v>
      </c>
      <c r="AH434" t="b">
        <f t="shared" si="206"/>
        <v>1</v>
      </c>
      <c r="AJ434">
        <f t="shared" si="216"/>
        <v>0</v>
      </c>
      <c r="AK434" t="b">
        <f t="shared" si="207"/>
        <v>0</v>
      </c>
      <c r="AM434" s="4" t="str">
        <f t="shared" si="227"/>
        <v>"name":"Shriners Hospitals For Children"</v>
      </c>
      <c r="AN434" s="5" t="str">
        <f t="shared" si="217"/>
        <v>,"phone":"513-872-6000"</v>
      </c>
      <c r="AO434" s="5" t="str">
        <f t="shared" si="218"/>
        <v>,"location":{</v>
      </c>
      <c r="AP434" s="5" t="str">
        <f t="shared" si="219"/>
        <v/>
      </c>
      <c r="AQ434" s="5" t="str">
        <f t="shared" si="208"/>
        <v>"RM":"0"</v>
      </c>
      <c r="AR434" s="5" t="str">
        <f t="shared" si="220"/>
        <v>,"building":"SHRINERS"</v>
      </c>
      <c r="AS434" s="5" t="str">
        <f t="shared" si="229"/>
        <v>}</v>
      </c>
      <c r="AT434" s="5" t="str">
        <f t="shared" si="221"/>
        <v/>
      </c>
      <c r="AU434" s="5" t="str">
        <f t="shared" si="222"/>
        <v>,"website":"http://www.shrinershq.org/Hospitals/Cincinnati/"</v>
      </c>
      <c r="AV434" s="10" t="str">
        <f t="shared" si="223"/>
        <v/>
      </c>
      <c r="AW434" s="6" t="str">
        <f t="shared" si="224"/>
        <v>{"name":"Shriners Hospitals For Children","phone":"513-872-6000","location":{"RM":"0","building":"SHRINERS"},"website":"http://www.shrinershq.org/Hospitals/Cincinnati/"}</v>
      </c>
      <c r="AX434" t="s">
        <v>5316</v>
      </c>
      <c r="AY434">
        <f t="shared" si="228"/>
        <v>431</v>
      </c>
      <c r="AZ434" t="str">
        <f t="shared" si="226"/>
        <v>431 - Shriners Hospitals For Children</v>
      </c>
      <c r="BA434" t="str">
        <f t="shared" si="209"/>
        <v>{"name":"Shriners Hospitals For Children","phone":"513-872-6000","location":{"RM":"0","building":"SHRINERS"},"website":"http://www.shrinershq.org/Hospitals/Cincinnati/"},</v>
      </c>
    </row>
    <row r="435" spans="1:53" x14ac:dyDescent="0.25">
      <c r="A435" t="s">
        <v>1877</v>
      </c>
      <c r="B435" t="s">
        <v>1878</v>
      </c>
      <c r="C435" t="s">
        <v>191</v>
      </c>
      <c r="D435" t="s">
        <v>254</v>
      </c>
      <c r="E435">
        <v>185</v>
      </c>
      <c r="G435" t="s">
        <v>255</v>
      </c>
      <c r="H435" t="s">
        <v>256</v>
      </c>
      <c r="I435" t="s">
        <v>1879</v>
      </c>
      <c r="K435" t="s">
        <v>5264</v>
      </c>
      <c r="L435" t="b">
        <v>1</v>
      </c>
      <c r="M435">
        <f t="shared" si="230"/>
        <v>1</v>
      </c>
      <c r="N435" t="str">
        <f t="shared" si="201"/>
        <v>Shuttle Services  Facilities Management</v>
      </c>
      <c r="O435" t="str">
        <f t="shared" si="231"/>
        <v>Shuttle Services  Facilities Management</v>
      </c>
      <c r="P435" t="s">
        <v>5264</v>
      </c>
      <c r="Q435" t="str">
        <f t="shared" si="202"/>
        <v>513-556-4424</v>
      </c>
      <c r="S435" s="3">
        <f t="shared" si="200"/>
        <v>185</v>
      </c>
      <c r="T435" t="b">
        <f t="shared" si="210"/>
        <v>1</v>
      </c>
      <c r="V435" s="3">
        <f t="shared" si="211"/>
        <v>0</v>
      </c>
      <c r="W435" t="b">
        <f t="shared" si="203"/>
        <v>0</v>
      </c>
      <c r="Y435" t="str">
        <f t="shared" si="212"/>
        <v>SERVGARAGE</v>
      </c>
      <c r="Z435" t="b">
        <f t="shared" si="204"/>
        <v>1</v>
      </c>
      <c r="AB435" t="b">
        <f t="shared" si="213"/>
        <v>1</v>
      </c>
      <c r="AD435" t="str">
        <f t="shared" si="214"/>
        <v>513-556-5173</v>
      </c>
      <c r="AE435" t="b">
        <f t="shared" si="205"/>
        <v>1</v>
      </c>
      <c r="AG435" t="str">
        <f t="shared" si="215"/>
        <v>http://www.uc.edu/af/facilities/services/shuttle.html</v>
      </c>
      <c r="AH435" t="b">
        <f t="shared" si="206"/>
        <v>1</v>
      </c>
      <c r="AJ435">
        <f t="shared" si="216"/>
        <v>0</v>
      </c>
      <c r="AK435" t="b">
        <f t="shared" si="207"/>
        <v>0</v>
      </c>
      <c r="AM435" s="4" t="str">
        <f t="shared" si="227"/>
        <v>"name":"Shuttle Services Facilities Management"</v>
      </c>
      <c r="AN435" s="5" t="str">
        <f t="shared" si="217"/>
        <v>,"phone":"513-556-4424"</v>
      </c>
      <c r="AO435" s="5" t="str">
        <f t="shared" si="218"/>
        <v>,"location":{</v>
      </c>
      <c r="AP435" s="5" t="str">
        <f t="shared" si="219"/>
        <v>"ML":"185"</v>
      </c>
      <c r="AQ435" s="5" t="str">
        <f t="shared" si="208"/>
        <v/>
      </c>
      <c r="AR435" s="5" t="str">
        <f t="shared" si="220"/>
        <v>,"building":"SERVGARAGE"</v>
      </c>
      <c r="AS435" s="5" t="str">
        <f t="shared" si="229"/>
        <v>}</v>
      </c>
      <c r="AT435" s="5" t="str">
        <f t="shared" si="221"/>
        <v>,"fax":"513-556-5173"</v>
      </c>
      <c r="AU435" s="5" t="str">
        <f t="shared" si="222"/>
        <v>,"website":"http://www.uc.edu/af/facilities/services/shuttle.html"</v>
      </c>
      <c r="AV435" s="10" t="str">
        <f t="shared" si="223"/>
        <v/>
      </c>
      <c r="AW435" s="6" t="str">
        <f t="shared" si="224"/>
        <v>{"name":"Shuttle Services Facilities Management","phone":"513-556-4424","location":{"ML":"185","building":"SERVGARAGE"},"fax":"513-556-5173","website":"http://www.uc.edu/af/facilities/services/shuttle.html"}</v>
      </c>
      <c r="AX435" t="str">
        <f t="shared" si="225"/>
        <v>db.directory.insert({"name":"Shuttle Services Facilities Management","phone":"513-556-4424","location":{"ML":"185","building":"SERVGARAGE"},"fax":"513-556-5173","website":"http://www.uc.edu/af/facilities/services/shuttle.html"})</v>
      </c>
      <c r="AY435">
        <f t="shared" si="228"/>
        <v>432</v>
      </c>
      <c r="AZ435" t="str">
        <f t="shared" si="226"/>
        <v>432 - Shuttle Services  Facilities Management</v>
      </c>
      <c r="BA435" t="str">
        <f t="shared" si="209"/>
        <v>{"name":"Shuttle Services Facilities Management","phone":"513-556-4424","location":{"ML":"185","building":"SERVGARAGE"},"fax":"513-556-5173","website":"http://www.uc.edu/af/facilities/services/shuttle.html"},</v>
      </c>
    </row>
    <row r="436" spans="1:53" x14ac:dyDescent="0.25">
      <c r="A436" t="s">
        <v>1880</v>
      </c>
      <c r="B436" t="s">
        <v>1881</v>
      </c>
      <c r="C436" t="s">
        <v>1882</v>
      </c>
      <c r="D436">
        <v>45</v>
      </c>
      <c r="E436" t="s">
        <v>1883</v>
      </c>
      <c r="F436" t="s">
        <v>1197</v>
      </c>
      <c r="G436" t="s">
        <v>1610</v>
      </c>
      <c r="H436" t="s">
        <v>1884</v>
      </c>
      <c r="I436" t="s">
        <v>1612</v>
      </c>
      <c r="K436" t="s">
        <v>5264</v>
      </c>
      <c r="M436">
        <f t="shared" si="230"/>
        <v>0</v>
      </c>
      <c r="N436" t="str">
        <f t="shared" si="201"/>
        <v>Siddall Hall (Residence Hall)</v>
      </c>
      <c r="P436" t="s">
        <v>5264</v>
      </c>
      <c r="Q436" t="str">
        <f t="shared" si="202"/>
        <v>513-556-8281</v>
      </c>
      <c r="S436" s="3">
        <f t="shared" si="200"/>
        <v>45</v>
      </c>
      <c r="T436" t="b">
        <f t="shared" si="210"/>
        <v>1</v>
      </c>
      <c r="V436" s="3" t="str">
        <f t="shared" si="211"/>
        <v>LOBBY</v>
      </c>
      <c r="W436" t="b">
        <f t="shared" si="203"/>
        <v>1</v>
      </c>
      <c r="Y436" t="str">
        <f t="shared" si="212"/>
        <v>SIDDALL</v>
      </c>
      <c r="Z436" t="b">
        <f t="shared" si="204"/>
        <v>1</v>
      </c>
      <c r="AB436" t="b">
        <f t="shared" si="213"/>
        <v>1</v>
      </c>
      <c r="AD436" t="str">
        <f t="shared" si="214"/>
        <v>513-861-6816</v>
      </c>
      <c r="AE436" t="b">
        <f t="shared" si="205"/>
        <v>1</v>
      </c>
      <c r="AG436" t="str">
        <f t="shared" si="215"/>
        <v>http://www.uc.edu/uchousing/residence_halls/siddall.html</v>
      </c>
      <c r="AH436" t="b">
        <f t="shared" si="206"/>
        <v>1</v>
      </c>
      <c r="AJ436" t="str">
        <f t="shared" si="216"/>
        <v>UCHousing@uc.edu</v>
      </c>
      <c r="AK436" t="b">
        <f t="shared" si="207"/>
        <v>1</v>
      </c>
      <c r="AM436" s="4" t="str">
        <f t="shared" si="227"/>
        <v>"name":"Siddall Hall (Residence Hall)"</v>
      </c>
      <c r="AN436" s="5" t="str">
        <f t="shared" si="217"/>
        <v>,"phone":"513-556-8281"</v>
      </c>
      <c r="AO436" s="5" t="str">
        <f t="shared" si="218"/>
        <v>,"location":{</v>
      </c>
      <c r="AP436" s="5" t="str">
        <f t="shared" si="219"/>
        <v>"ML":"45"</v>
      </c>
      <c r="AQ436" s="5" t="str">
        <f t="shared" si="208"/>
        <v>,"RM":"LOBBY"</v>
      </c>
      <c r="AR436" s="5" t="str">
        <f t="shared" si="220"/>
        <v>,"building":"SIDDALL"</v>
      </c>
      <c r="AS436" s="5" t="str">
        <f t="shared" si="229"/>
        <v>}</v>
      </c>
      <c r="AT436" s="5" t="str">
        <f t="shared" si="221"/>
        <v>,"fax":"513-861-6816"</v>
      </c>
      <c r="AU436" s="5" t="str">
        <f t="shared" si="222"/>
        <v>,"website":"http://www.uc.edu/uchousing/residence_halls/siddall.html"</v>
      </c>
      <c r="AV436" s="10" t="str">
        <f t="shared" si="223"/>
        <v>,"email":"UCHousing@uc.edu"</v>
      </c>
      <c r="AW436" s="6" t="str">
        <f t="shared" si="224"/>
        <v>{"name":"Siddall Hall (Residence Hall)","phone":"513-556-8281","location":{"ML":"45","RM":"LOBBY","building":"SIDDALL"},"fax":"513-861-6816","website":"http://www.uc.edu/uchousing/residence_halls/siddall.html","email":"UCHousing@uc.edu"}</v>
      </c>
      <c r="AX436" t="str">
        <f t="shared" si="225"/>
        <v>db.directory.insert({"name":"Siddall Hall (Residence Hall)","phone":"513-556-8281","location":{"ML":"45","RM":"LOBBY","building":"SIDDALL"},"fax":"513-861-6816","website":"http://www.uc.edu/uchousing/residence_halls/siddall.html","email":"UCHousing@uc.edu"})</v>
      </c>
      <c r="AY436">
        <f t="shared" si="228"/>
        <v>433</v>
      </c>
      <c r="AZ436" t="str">
        <f t="shared" si="226"/>
        <v>433 - Siddall Hall (Residence Hall)</v>
      </c>
      <c r="BA436" t="str">
        <f t="shared" si="209"/>
        <v>{"name":"Siddall Hall (Residence Hall)","phone":"513-556-8281","location":{"ML":"45","RM":"LOBBY","building":"SIDDALL"},"fax":"513-861-6816","website":"http://www.uc.edu/uchousing/residence_halls/siddall.html","email":"UCHousing@uc.edu"},</v>
      </c>
    </row>
    <row r="437" spans="1:53" x14ac:dyDescent="0.25">
      <c r="A437" t="s">
        <v>1885</v>
      </c>
      <c r="B437" t="s">
        <v>1886</v>
      </c>
      <c r="C437" t="s">
        <v>1887</v>
      </c>
      <c r="D437">
        <v>2</v>
      </c>
      <c r="E437">
        <v>635</v>
      </c>
      <c r="F437" t="s">
        <v>1232</v>
      </c>
      <c r="H437" t="s">
        <v>1888</v>
      </c>
      <c r="K437" t="s">
        <v>5264</v>
      </c>
      <c r="M437">
        <f t="shared" si="230"/>
        <v>0</v>
      </c>
      <c r="N437" t="str">
        <f t="shared" si="201"/>
        <v>Signed Language Interpreting (CECH)</v>
      </c>
      <c r="P437" t="s">
        <v>5264</v>
      </c>
      <c r="Q437" t="str">
        <f t="shared" si="202"/>
        <v>513-556-6161</v>
      </c>
      <c r="S437" s="3">
        <f t="shared" si="200"/>
        <v>2</v>
      </c>
      <c r="T437" t="b">
        <f t="shared" si="210"/>
        <v>1</v>
      </c>
      <c r="V437" s="3">
        <f t="shared" si="211"/>
        <v>635</v>
      </c>
      <c r="W437" t="b">
        <f t="shared" si="203"/>
        <v>1</v>
      </c>
      <c r="Y437" t="str">
        <f t="shared" si="212"/>
        <v>TEACHERS</v>
      </c>
      <c r="Z437" t="b">
        <f t="shared" si="204"/>
        <v>1</v>
      </c>
      <c r="AB437" t="b">
        <f t="shared" si="213"/>
        <v>1</v>
      </c>
      <c r="AD437">
        <f t="shared" si="214"/>
        <v>0</v>
      </c>
      <c r="AE437" t="b">
        <f t="shared" si="205"/>
        <v>0</v>
      </c>
      <c r="AG437" t="str">
        <f t="shared" si="215"/>
        <v>http://cech.uc.edu/programs/interpreting.html</v>
      </c>
      <c r="AH437" t="b">
        <f t="shared" si="206"/>
        <v>1</v>
      </c>
      <c r="AJ437">
        <f t="shared" si="216"/>
        <v>0</v>
      </c>
      <c r="AK437" t="b">
        <f t="shared" si="207"/>
        <v>0</v>
      </c>
      <c r="AM437" s="4" t="str">
        <f t="shared" si="227"/>
        <v>"name":"Signed Language Interpreting (CECH)"</v>
      </c>
      <c r="AN437" s="5" t="str">
        <f t="shared" si="217"/>
        <v>,"phone":"513-556-6161"</v>
      </c>
      <c r="AO437" s="5" t="str">
        <f t="shared" si="218"/>
        <v>,"location":{</v>
      </c>
      <c r="AP437" s="5" t="str">
        <f t="shared" si="219"/>
        <v>"ML":"2"</v>
      </c>
      <c r="AQ437" s="5" t="str">
        <f t="shared" si="208"/>
        <v>,"RM":"635"</v>
      </c>
      <c r="AR437" s="5" t="str">
        <f t="shared" si="220"/>
        <v>,"building":"TEACHERS"</v>
      </c>
      <c r="AS437" s="5" t="str">
        <f t="shared" si="229"/>
        <v>}</v>
      </c>
      <c r="AT437" s="5" t="str">
        <f t="shared" si="221"/>
        <v/>
      </c>
      <c r="AU437" s="5" t="str">
        <f t="shared" si="222"/>
        <v>,"website":"http://cech.uc.edu/programs/interpreting.html"</v>
      </c>
      <c r="AV437" s="10" t="str">
        <f t="shared" si="223"/>
        <v/>
      </c>
      <c r="AW437" s="6" t="str">
        <f t="shared" si="224"/>
        <v>{"name":"Signed Language Interpreting (CECH)","phone":"513-556-6161","location":{"ML":"2","RM":"635","building":"TEACHERS"},"website":"http://cech.uc.edu/programs/interpreting.html"}</v>
      </c>
      <c r="AX437" t="str">
        <f t="shared" si="225"/>
        <v>db.directory.insert({"name":"Signed Language Interpreting (CECH)","phone":"513-556-6161","location":{"ML":"2","RM":"635","building":"TEACHERS"},"website":"http://cech.uc.edu/programs/interpreting.html"})</v>
      </c>
      <c r="AY437">
        <f t="shared" si="228"/>
        <v>434</v>
      </c>
      <c r="AZ437" t="str">
        <f t="shared" si="226"/>
        <v>434 - Signed Language Interpreting (CECH)</v>
      </c>
      <c r="BA437" t="str">
        <f t="shared" si="209"/>
        <v>{"name":"Signed Language Interpreting (CECH)","phone":"513-556-6161","location":{"ML":"2","RM":"635","building":"TEACHERS"},"website":"http://cech.uc.edu/programs/interpreting.html"},</v>
      </c>
    </row>
    <row r="438" spans="1:53" x14ac:dyDescent="0.25">
      <c r="A438" t="s">
        <v>1889</v>
      </c>
      <c r="B438" t="s">
        <v>1890</v>
      </c>
      <c r="C438" t="s">
        <v>1891</v>
      </c>
      <c r="D438">
        <v>552</v>
      </c>
      <c r="E438" t="s">
        <v>1892</v>
      </c>
      <c r="F438" t="s">
        <v>140</v>
      </c>
      <c r="G438" t="s">
        <v>1893</v>
      </c>
      <c r="H438" t="s">
        <v>1894</v>
      </c>
      <c r="I438" t="s">
        <v>1895</v>
      </c>
      <c r="K438" t="s">
        <v>5264</v>
      </c>
      <c r="M438">
        <f t="shared" si="230"/>
        <v>0</v>
      </c>
      <c r="N438" t="str">
        <f t="shared" si="201"/>
        <v>Simulation Center (MED)</v>
      </c>
      <c r="P438" t="s">
        <v>5264</v>
      </c>
      <c r="Q438" t="str">
        <f t="shared" si="202"/>
        <v>513-558-7726</v>
      </c>
      <c r="S438" s="3">
        <f t="shared" si="200"/>
        <v>552</v>
      </c>
      <c r="T438" t="b">
        <f t="shared" si="210"/>
        <v>1</v>
      </c>
      <c r="V438" s="3" t="str">
        <f t="shared" si="211"/>
        <v>E-350</v>
      </c>
      <c r="W438" t="b">
        <f t="shared" si="203"/>
        <v>1</v>
      </c>
      <c r="Y438" t="str">
        <f t="shared" si="212"/>
        <v>MSB</v>
      </c>
      <c r="Z438" t="b">
        <f t="shared" si="204"/>
        <v>1</v>
      </c>
      <c r="AB438" t="b">
        <f t="shared" si="213"/>
        <v>1</v>
      </c>
      <c r="AD438" t="str">
        <f t="shared" si="214"/>
        <v>513-558-1100</v>
      </c>
      <c r="AE438" t="b">
        <f t="shared" si="205"/>
        <v>1</v>
      </c>
      <c r="AG438" t="str">
        <f t="shared" si="215"/>
        <v>http://med.uc.edu/SimCenter</v>
      </c>
      <c r="AH438" t="b">
        <f t="shared" si="206"/>
        <v>1</v>
      </c>
      <c r="AJ438" t="str">
        <f t="shared" si="216"/>
        <v>SimCenter@uc.edu</v>
      </c>
      <c r="AK438" t="b">
        <f t="shared" si="207"/>
        <v>1</v>
      </c>
      <c r="AM438" s="4" t="str">
        <f t="shared" si="227"/>
        <v>"name":"Simulation Center (MED)"</v>
      </c>
      <c r="AN438" s="5" t="str">
        <f t="shared" si="217"/>
        <v>,"phone":"513-558-7726"</v>
      </c>
      <c r="AO438" s="5" t="str">
        <f t="shared" si="218"/>
        <v>,"location":{</v>
      </c>
      <c r="AP438" s="5" t="str">
        <f t="shared" si="219"/>
        <v>"ML":"552"</v>
      </c>
      <c r="AQ438" s="5" t="str">
        <f t="shared" si="208"/>
        <v>,"RM":"E-350"</v>
      </c>
      <c r="AR438" s="5" t="str">
        <f t="shared" si="220"/>
        <v>,"building":"MSB"</v>
      </c>
      <c r="AS438" s="5" t="str">
        <f t="shared" si="229"/>
        <v>}</v>
      </c>
      <c r="AT438" s="5" t="str">
        <f t="shared" si="221"/>
        <v>,"fax":"513-558-1100"</v>
      </c>
      <c r="AU438" s="5" t="str">
        <f t="shared" si="222"/>
        <v>,"website":"http://med.uc.edu/SimCenter"</v>
      </c>
      <c r="AV438" s="10" t="str">
        <f t="shared" si="223"/>
        <v>,"email":"SimCenter@uc.edu"</v>
      </c>
      <c r="AW438" s="6" t="str">
        <f t="shared" si="224"/>
        <v>{"name":"Simulation Center (MED)","phone":"513-558-7726","location":{"ML":"552","RM":"E-350","building":"MSB"},"fax":"513-558-1100","website":"http://med.uc.edu/SimCenter","email":"SimCenter@uc.edu"}</v>
      </c>
      <c r="AX438" t="str">
        <f t="shared" si="225"/>
        <v>db.directory.insert({"name":"Simulation Center (MED)","phone":"513-558-7726","location":{"ML":"552","RM":"E-350","building":"MSB"},"fax":"513-558-1100","website":"http://med.uc.edu/SimCenter","email":"SimCenter@uc.edu"})</v>
      </c>
      <c r="AY438">
        <f t="shared" si="228"/>
        <v>435</v>
      </c>
      <c r="AZ438" t="str">
        <f t="shared" si="226"/>
        <v>435 - Simulation Center (MED)</v>
      </c>
      <c r="BA438" t="str">
        <f t="shared" si="209"/>
        <v>{"name":"Simulation Center (MED)","phone":"513-558-7726","location":{"ML":"552","RM":"E-350","building":"MSB"},"fax":"513-558-1100","website":"http://med.uc.edu/SimCenter","email":"SimCenter@uc.edu"},</v>
      </c>
    </row>
    <row r="439" spans="1:53" x14ac:dyDescent="0.25">
      <c r="A439" t="s">
        <v>1896</v>
      </c>
      <c r="B439" t="s">
        <v>1897</v>
      </c>
      <c r="C439" t="s">
        <v>1898</v>
      </c>
      <c r="D439">
        <v>216</v>
      </c>
      <c r="E439" t="s">
        <v>99</v>
      </c>
      <c r="F439" t="s">
        <v>68</v>
      </c>
      <c r="K439" t="s">
        <v>5264</v>
      </c>
      <c r="M439">
        <f t="shared" si="230"/>
        <v>0</v>
      </c>
      <c r="N439" t="str">
        <f t="shared" si="201"/>
        <v>Student Information System (SIS)</v>
      </c>
      <c r="P439" t="s">
        <v>5264</v>
      </c>
      <c r="Q439" t="str">
        <f t="shared" si="202"/>
        <v>513-558-8402</v>
      </c>
      <c r="S439" s="3">
        <f t="shared" si="200"/>
        <v>216</v>
      </c>
      <c r="T439" t="b">
        <f t="shared" si="210"/>
        <v>1</v>
      </c>
      <c r="V439" s="3" t="str">
        <f t="shared" si="211"/>
        <v>4thFl</v>
      </c>
      <c r="W439" t="b">
        <f t="shared" si="203"/>
        <v>1</v>
      </c>
      <c r="Y439" t="str">
        <f t="shared" si="212"/>
        <v>UNIVHALL</v>
      </c>
      <c r="Z439" t="b">
        <f t="shared" si="204"/>
        <v>1</v>
      </c>
      <c r="AB439" t="b">
        <f t="shared" si="213"/>
        <v>1</v>
      </c>
      <c r="AD439">
        <f t="shared" si="214"/>
        <v>0</v>
      </c>
      <c r="AE439" t="b">
        <f t="shared" si="205"/>
        <v>0</v>
      </c>
      <c r="AG439">
        <f t="shared" si="215"/>
        <v>0</v>
      </c>
      <c r="AH439" t="b">
        <f t="shared" si="206"/>
        <v>0</v>
      </c>
      <c r="AJ439">
        <f t="shared" si="216"/>
        <v>0</v>
      </c>
      <c r="AK439" t="b">
        <f t="shared" si="207"/>
        <v>0</v>
      </c>
      <c r="AM439" s="4" t="str">
        <f t="shared" si="227"/>
        <v>"name":"Student Information System (SIS)"</v>
      </c>
      <c r="AN439" s="5" t="str">
        <f t="shared" si="217"/>
        <v>,"phone":"513-558-8402"</v>
      </c>
      <c r="AO439" s="5" t="str">
        <f t="shared" si="218"/>
        <v>,"location":{</v>
      </c>
      <c r="AP439" s="5" t="str">
        <f t="shared" si="219"/>
        <v>"ML":"216"</v>
      </c>
      <c r="AQ439" s="5" t="str">
        <f t="shared" si="208"/>
        <v>,"RM":"4thFl"</v>
      </c>
      <c r="AR439" s="5" t="str">
        <f t="shared" si="220"/>
        <v>,"building":"UNIVHALL"</v>
      </c>
      <c r="AS439" s="5" t="str">
        <f t="shared" si="229"/>
        <v>}</v>
      </c>
      <c r="AT439" s="5" t="str">
        <f t="shared" si="221"/>
        <v/>
      </c>
      <c r="AU439" s="5" t="str">
        <f t="shared" si="222"/>
        <v/>
      </c>
      <c r="AV439" s="10" t="str">
        <f t="shared" si="223"/>
        <v/>
      </c>
      <c r="AW439" s="6" t="str">
        <f t="shared" si="224"/>
        <v>{"name":"Student Information System (SIS)","phone":"513-558-8402","location":{"ML":"216","RM":"4thFl","building":"UNIVHALL"}}</v>
      </c>
      <c r="AX439" t="str">
        <f t="shared" si="225"/>
        <v>db.directory.insert({"name":"Student Information System (SIS)","phone":"513-558-8402","location":{"ML":"216","RM":"4thFl","building":"UNIVHALL"}})</v>
      </c>
      <c r="AY439">
        <f t="shared" si="228"/>
        <v>436</v>
      </c>
      <c r="AZ439" t="str">
        <f t="shared" si="226"/>
        <v>436 - Student Information System (SIS)</v>
      </c>
      <c r="BA439" t="str">
        <f t="shared" si="209"/>
        <v>{"name":"Student Information System (SIS)","phone":"513-558-8402","location":{"ML":"216","RM":"4thFl","building":"UNIVHALL"}},</v>
      </c>
    </row>
    <row r="440" spans="1:53" x14ac:dyDescent="0.25">
      <c r="A440" t="s">
        <v>1899</v>
      </c>
      <c r="B440" t="s">
        <v>1900</v>
      </c>
      <c r="C440" t="s">
        <v>1901</v>
      </c>
      <c r="D440">
        <v>564</v>
      </c>
      <c r="E440">
        <v>6053</v>
      </c>
      <c r="F440" t="s">
        <v>140</v>
      </c>
      <c r="G440" t="s">
        <v>1902</v>
      </c>
      <c r="H440" t="s">
        <v>1903</v>
      </c>
      <c r="I440" t="s">
        <v>1904</v>
      </c>
      <c r="K440" t="s">
        <v>5264</v>
      </c>
      <c r="M440">
        <f t="shared" si="230"/>
        <v>0</v>
      </c>
      <c r="N440" t="str">
        <f t="shared" si="201"/>
        <v xml:space="preserve"> Critical Care and Sleep Medicine (Internal Med) - Pulmonary</v>
      </c>
      <c r="P440" t="s">
        <v>5264</v>
      </c>
      <c r="Q440" t="str">
        <f t="shared" si="202"/>
        <v>513-558-4831</v>
      </c>
      <c r="S440" s="3">
        <f t="shared" si="200"/>
        <v>564</v>
      </c>
      <c r="T440" t="b">
        <f t="shared" si="210"/>
        <v>1</v>
      </c>
      <c r="V440" s="3">
        <f t="shared" si="211"/>
        <v>6053</v>
      </c>
      <c r="W440" t="b">
        <f t="shared" si="203"/>
        <v>1</v>
      </c>
      <c r="Y440" t="str">
        <f t="shared" si="212"/>
        <v>MSB</v>
      </c>
      <c r="Z440" t="b">
        <f t="shared" si="204"/>
        <v>1</v>
      </c>
      <c r="AB440" t="b">
        <f t="shared" si="213"/>
        <v>1</v>
      </c>
      <c r="AD440" t="str">
        <f t="shared" si="214"/>
        <v>513-558-4858</v>
      </c>
      <c r="AE440" t="b">
        <f t="shared" si="205"/>
        <v>1</v>
      </c>
      <c r="AG440" t="str">
        <f t="shared" si="215"/>
        <v>http://intmed.uc.edu/divisions/pulmonary/about.aspx</v>
      </c>
      <c r="AH440" t="b">
        <f t="shared" si="206"/>
        <v>1</v>
      </c>
      <c r="AJ440" t="str">
        <f t="shared" si="216"/>
        <v>pulmonary@uc.edu</v>
      </c>
      <c r="AK440" t="b">
        <f t="shared" si="207"/>
        <v>1</v>
      </c>
      <c r="AM440" s="4" t="str">
        <f t="shared" si="227"/>
        <v>"name":"Critical Care and Sleep Medicine (Internal Med) - Pulmonary"</v>
      </c>
      <c r="AN440" s="5" t="str">
        <f t="shared" si="217"/>
        <v>,"phone":"513-558-4831"</v>
      </c>
      <c r="AO440" s="5" t="str">
        <f t="shared" si="218"/>
        <v>,"location":{</v>
      </c>
      <c r="AP440" s="5" t="str">
        <f t="shared" si="219"/>
        <v>"ML":"564"</v>
      </c>
      <c r="AQ440" s="5" t="str">
        <f t="shared" si="208"/>
        <v>,"RM":"6053"</v>
      </c>
      <c r="AR440" s="5" t="str">
        <f t="shared" si="220"/>
        <v>,"building":"MSB"</v>
      </c>
      <c r="AS440" s="5" t="str">
        <f t="shared" si="229"/>
        <v>}</v>
      </c>
      <c r="AT440" s="5" t="str">
        <f t="shared" si="221"/>
        <v>,"fax":"513-558-4858"</v>
      </c>
      <c r="AU440" s="5" t="str">
        <f t="shared" si="222"/>
        <v>,"website":"http://intmed.uc.edu/divisions/pulmonary/about.aspx"</v>
      </c>
      <c r="AV440" s="10" t="str">
        <f t="shared" si="223"/>
        <v>,"email":"pulmonary@uc.edu"</v>
      </c>
      <c r="AW440" s="6" t="str">
        <f t="shared" si="224"/>
        <v>{"name":"Critical Care and Sleep Medicine (Internal Med) - Pulmonary","phone":"513-558-4831","location":{"ML":"564","RM":"6053","building":"MSB"},"fax":"513-558-4858","website":"http://intmed.uc.edu/divisions/pulmonary/about.aspx","email":"pulmonary@uc.edu"}</v>
      </c>
      <c r="AX440" t="str">
        <f t="shared" si="225"/>
        <v>db.directory.insert({"name":"Critical Care and Sleep Medicine (Internal Med) - Pulmonary","phone":"513-558-4831","location":{"ML":"564","RM":"6053","building":"MSB"},"fax":"513-558-4858","website":"http://intmed.uc.edu/divisions/pulmonary/about.aspx","email":"pulmonary@uc.edu"})</v>
      </c>
      <c r="AY440">
        <f t="shared" si="228"/>
        <v>437</v>
      </c>
      <c r="AZ440" t="str">
        <f t="shared" si="226"/>
        <v>437 -  Critical Care and Sleep Medicine (Internal Med) - Pulmonary</v>
      </c>
      <c r="BA440" t="str">
        <f t="shared" si="209"/>
        <v>{"name":"Critical Care and Sleep Medicine (Internal Med) - Pulmonary","phone":"513-558-4831","location":{"ML":"564","RM":"6053","building":"MSB"},"fax":"513-558-4858","website":"http://intmed.uc.edu/divisions/pulmonary/about.aspx","email":"pulmonary@uc.edu"},</v>
      </c>
    </row>
    <row r="441" spans="1:53" x14ac:dyDescent="0.25">
      <c r="A441" t="s">
        <v>1905</v>
      </c>
      <c r="B441" t="s">
        <v>1906</v>
      </c>
      <c r="C441" t="s">
        <v>387</v>
      </c>
      <c r="D441">
        <v>16</v>
      </c>
      <c r="E441">
        <v>5480</v>
      </c>
      <c r="F441" t="s">
        <v>1125</v>
      </c>
      <c r="G441" t="s">
        <v>388</v>
      </c>
      <c r="H441" t="s">
        <v>1907</v>
      </c>
      <c r="K441" t="s">
        <v>5264</v>
      </c>
      <c r="M441">
        <f t="shared" si="230"/>
        <v>0</v>
      </c>
      <c r="N441" t="str">
        <f t="shared" si="201"/>
        <v>Slide Library (DAAP)</v>
      </c>
      <c r="P441" t="s">
        <v>5264</v>
      </c>
      <c r="Q441" t="str">
        <f t="shared" si="202"/>
        <v>513-556-0279</v>
      </c>
      <c r="S441" s="3">
        <f t="shared" si="200"/>
        <v>16</v>
      </c>
      <c r="T441" t="b">
        <f t="shared" si="210"/>
        <v>1</v>
      </c>
      <c r="V441" s="3">
        <f t="shared" si="211"/>
        <v>5480</v>
      </c>
      <c r="W441" t="b">
        <f t="shared" si="203"/>
        <v>1</v>
      </c>
      <c r="Y441" t="str">
        <f t="shared" si="212"/>
        <v>ARONOFF</v>
      </c>
      <c r="Z441" t="b">
        <f t="shared" si="204"/>
        <v>1</v>
      </c>
      <c r="AB441" t="b">
        <f t="shared" si="213"/>
        <v>1</v>
      </c>
      <c r="AD441" t="str">
        <f t="shared" si="214"/>
        <v>513-556-3006</v>
      </c>
      <c r="AE441" t="b">
        <f t="shared" si="205"/>
        <v>1</v>
      </c>
      <c r="AG441" t="str">
        <f t="shared" si="215"/>
        <v>http://digitalprojects.libraries.uc.edu/daapvisualarts/</v>
      </c>
      <c r="AH441" t="b">
        <f t="shared" si="206"/>
        <v>1</v>
      </c>
      <c r="AJ441">
        <f t="shared" si="216"/>
        <v>0</v>
      </c>
      <c r="AK441" t="b">
        <f t="shared" si="207"/>
        <v>0</v>
      </c>
      <c r="AM441" s="4" t="str">
        <f t="shared" si="227"/>
        <v>"name":"Slide Library (DAAP)"</v>
      </c>
      <c r="AN441" s="5" t="str">
        <f t="shared" si="217"/>
        <v>,"phone":"513-556-0279"</v>
      </c>
      <c r="AO441" s="5" t="str">
        <f t="shared" si="218"/>
        <v>,"location":{</v>
      </c>
      <c r="AP441" s="5" t="str">
        <f t="shared" si="219"/>
        <v>"ML":"16"</v>
      </c>
      <c r="AQ441" s="5" t="str">
        <f t="shared" si="208"/>
        <v>,"RM":"5480"</v>
      </c>
      <c r="AR441" s="5" t="str">
        <f t="shared" si="220"/>
        <v>,"building":"ARONOFF"</v>
      </c>
      <c r="AS441" s="5" t="str">
        <f t="shared" si="229"/>
        <v>}</v>
      </c>
      <c r="AT441" s="5" t="str">
        <f t="shared" si="221"/>
        <v>,"fax":"513-556-3006"</v>
      </c>
      <c r="AU441" s="5" t="str">
        <f t="shared" si="222"/>
        <v>,"website":"http://digitalprojects.libraries.uc.edu/daapvisualarts/"</v>
      </c>
      <c r="AV441" s="10" t="str">
        <f t="shared" si="223"/>
        <v/>
      </c>
      <c r="AW441" s="6" t="str">
        <f t="shared" si="224"/>
        <v>{"name":"Slide Library (DAAP)","phone":"513-556-0279","location":{"ML":"16","RM":"5480","building":"ARONOFF"},"fax":"513-556-3006","website":"http://digitalprojects.libraries.uc.edu/daapvisualarts/"}</v>
      </c>
      <c r="AX441" t="str">
        <f t="shared" si="225"/>
        <v>db.directory.insert({"name":"Slide Library (DAAP)","phone":"513-556-0279","location":{"ML":"16","RM":"5480","building":"ARONOFF"},"fax":"513-556-3006","website":"http://digitalprojects.libraries.uc.edu/daapvisualarts/"})</v>
      </c>
      <c r="AY441">
        <f t="shared" si="228"/>
        <v>438</v>
      </c>
      <c r="AZ441" t="str">
        <f t="shared" si="226"/>
        <v>438 - Slide Library (DAAP)</v>
      </c>
      <c r="BA441" t="str">
        <f t="shared" si="209"/>
        <v>{"name":"Slide Library (DAAP)","phone":"513-556-0279","location":{"ML":"16","RM":"5480","building":"ARONOFF"},"fax":"513-556-3006","website":"http://digitalprojects.libraries.uc.edu/daapvisualarts/"},</v>
      </c>
    </row>
    <row r="442" spans="1:53" x14ac:dyDescent="0.25">
      <c r="A442" t="s">
        <v>1908</v>
      </c>
      <c r="B442" t="s">
        <v>1909</v>
      </c>
      <c r="C442" t="s">
        <v>412</v>
      </c>
      <c r="D442" t="s">
        <v>1910</v>
      </c>
      <c r="E442">
        <v>21</v>
      </c>
      <c r="F442">
        <v>761</v>
      </c>
      <c r="G442" t="s">
        <v>50</v>
      </c>
      <c r="H442" t="s">
        <v>1377</v>
      </c>
      <c r="I442" t="s">
        <v>1911</v>
      </c>
      <c r="K442" t="s">
        <v>5264</v>
      </c>
      <c r="L442" t="b">
        <v>1</v>
      </c>
      <c r="M442">
        <f t="shared" si="230"/>
        <v>1</v>
      </c>
      <c r="N442" t="str">
        <f t="shared" si="201"/>
        <v>Soccer (Men's)  Athletics</v>
      </c>
      <c r="O442" t="str">
        <f t="shared" si="231"/>
        <v>Soccer (Men's)  Athletics</v>
      </c>
      <c r="P442" t="s">
        <v>5264</v>
      </c>
      <c r="Q442" t="str">
        <f t="shared" si="202"/>
        <v>513-556-0983</v>
      </c>
      <c r="S442" s="3">
        <f t="shared" si="200"/>
        <v>21</v>
      </c>
      <c r="T442" t="b">
        <f t="shared" si="210"/>
        <v>1</v>
      </c>
      <c r="V442" s="3">
        <f t="shared" si="211"/>
        <v>761</v>
      </c>
      <c r="W442" t="b">
        <f t="shared" si="203"/>
        <v>1</v>
      </c>
      <c r="Y442" t="str">
        <f t="shared" si="212"/>
        <v>LNDNRCTR</v>
      </c>
      <c r="Z442" t="b">
        <f t="shared" si="204"/>
        <v>1</v>
      </c>
      <c r="AB442" t="b">
        <f t="shared" si="213"/>
        <v>1</v>
      </c>
      <c r="AD442" t="str">
        <f t="shared" si="214"/>
        <v>513-556-2209</v>
      </c>
      <c r="AE442" t="b">
        <f t="shared" si="205"/>
        <v>1</v>
      </c>
      <c r="AG442" t="str">
        <f t="shared" si="215"/>
        <v>http://gobearcats.com/sports/m-soccer/cinn-m-soccer-body.html</v>
      </c>
      <c r="AH442" t="b">
        <f t="shared" si="206"/>
        <v>1</v>
      </c>
      <c r="AJ442">
        <f t="shared" si="216"/>
        <v>0</v>
      </c>
      <c r="AK442" t="b">
        <f t="shared" si="207"/>
        <v>0</v>
      </c>
      <c r="AM442" s="4" t="str">
        <f t="shared" si="227"/>
        <v>"name":"Soccer (Men's) Athletics"</v>
      </c>
      <c r="AN442" s="5" t="str">
        <f t="shared" si="217"/>
        <v>,"phone":"513-556-0983"</v>
      </c>
      <c r="AO442" s="5" t="str">
        <f t="shared" si="218"/>
        <v>,"location":{</v>
      </c>
      <c r="AP442" s="5" t="str">
        <f t="shared" si="219"/>
        <v>"ML":"21"</v>
      </c>
      <c r="AQ442" s="5" t="str">
        <f t="shared" si="208"/>
        <v>,"RM":"761"</v>
      </c>
      <c r="AR442" s="5" t="str">
        <f t="shared" si="220"/>
        <v>,"building":"LNDNRCTR"</v>
      </c>
      <c r="AS442" s="5" t="str">
        <f t="shared" si="229"/>
        <v>}</v>
      </c>
      <c r="AT442" s="5" t="str">
        <f t="shared" si="221"/>
        <v>,"fax":"513-556-2209"</v>
      </c>
      <c r="AU442" s="5" t="str">
        <f t="shared" si="222"/>
        <v>,"website":"http://gobearcats.com/sports/m-soccer/cinn-m-soccer-body.html"</v>
      </c>
      <c r="AV442" s="10" t="str">
        <f t="shared" si="223"/>
        <v/>
      </c>
      <c r="AW442" s="6" t="str">
        <f t="shared" si="224"/>
        <v>{"name":"Soccer (Men's) Athletics","phone":"513-556-0983","location":{"ML":"21","RM":"761","building":"LNDNRCTR"},"fax":"513-556-2209","website":"http://gobearcats.com/sports/m-soccer/cinn-m-soccer-body.html"}</v>
      </c>
      <c r="AX442" t="str">
        <f t="shared" si="225"/>
        <v>db.directory.insert({"name":"Soccer (Men's) Athletics","phone":"513-556-0983","location":{"ML":"21","RM":"761","building":"LNDNRCTR"},"fax":"513-556-2209","website":"http://gobearcats.com/sports/m-soccer/cinn-m-soccer-body.html"})</v>
      </c>
      <c r="AY442">
        <f t="shared" si="228"/>
        <v>439</v>
      </c>
      <c r="AZ442" t="str">
        <f t="shared" si="226"/>
        <v>439 - Soccer (Men's)  Athletics</v>
      </c>
      <c r="BA442" t="str">
        <f t="shared" si="209"/>
        <v>{"name":"Soccer (Men's) Athletics","phone":"513-556-0983","location":{"ML":"21","RM":"761","building":"LNDNRCTR"},"fax":"513-556-2209","website":"http://gobearcats.com/sports/m-soccer/cinn-m-soccer-body.html"},</v>
      </c>
    </row>
    <row r="443" spans="1:53" x14ac:dyDescent="0.25">
      <c r="A443" t="s">
        <v>1912</v>
      </c>
      <c r="B443" t="s">
        <v>1913</v>
      </c>
      <c r="C443" t="s">
        <v>412</v>
      </c>
      <c r="D443" t="s">
        <v>1914</v>
      </c>
      <c r="E443">
        <v>21</v>
      </c>
      <c r="F443">
        <v>763</v>
      </c>
      <c r="G443" t="s">
        <v>50</v>
      </c>
      <c r="H443" t="s">
        <v>1377</v>
      </c>
      <c r="I443" t="s">
        <v>1915</v>
      </c>
      <c r="K443" t="s">
        <v>5264</v>
      </c>
      <c r="L443" t="b">
        <v>1</v>
      </c>
      <c r="M443">
        <f t="shared" si="230"/>
        <v>1</v>
      </c>
      <c r="N443" t="str">
        <f t="shared" si="201"/>
        <v>Soccer (Women's)  Athletics</v>
      </c>
      <c r="O443" t="str">
        <f t="shared" si="231"/>
        <v>Soccer (Women's)  Athletics</v>
      </c>
      <c r="P443" t="s">
        <v>5264</v>
      </c>
      <c r="Q443" t="str">
        <f t="shared" si="202"/>
        <v>513-556-0567</v>
      </c>
      <c r="S443" s="3">
        <f t="shared" si="200"/>
        <v>21</v>
      </c>
      <c r="T443" t="b">
        <f t="shared" si="210"/>
        <v>1</v>
      </c>
      <c r="V443" s="3">
        <f t="shared" si="211"/>
        <v>763</v>
      </c>
      <c r="W443" t="b">
        <f t="shared" si="203"/>
        <v>1</v>
      </c>
      <c r="Y443" t="str">
        <f t="shared" si="212"/>
        <v>LNDNRCTR</v>
      </c>
      <c r="Z443" t="b">
        <f t="shared" si="204"/>
        <v>1</v>
      </c>
      <c r="AB443" t="b">
        <f t="shared" si="213"/>
        <v>1</v>
      </c>
      <c r="AD443" t="str">
        <f t="shared" si="214"/>
        <v>513-556-2209</v>
      </c>
      <c r="AE443" t="b">
        <f t="shared" si="205"/>
        <v>1</v>
      </c>
      <c r="AG443" t="str">
        <f t="shared" si="215"/>
        <v>http://gobearcats.com/sports/w-soccer/cinn-w-soccer-body.html</v>
      </c>
      <c r="AH443" t="b">
        <f t="shared" si="206"/>
        <v>1</v>
      </c>
      <c r="AJ443">
        <f t="shared" si="216"/>
        <v>0</v>
      </c>
      <c r="AK443" t="b">
        <f t="shared" si="207"/>
        <v>0</v>
      </c>
      <c r="AM443" s="4" t="str">
        <f t="shared" si="227"/>
        <v>"name":"Soccer (Women's) Athletics"</v>
      </c>
      <c r="AN443" s="5" t="str">
        <f t="shared" si="217"/>
        <v>,"phone":"513-556-0567"</v>
      </c>
      <c r="AO443" s="5" t="str">
        <f t="shared" si="218"/>
        <v>,"location":{</v>
      </c>
      <c r="AP443" s="5" t="str">
        <f t="shared" si="219"/>
        <v>"ML":"21"</v>
      </c>
      <c r="AQ443" s="5" t="str">
        <f t="shared" si="208"/>
        <v>,"RM":"763"</v>
      </c>
      <c r="AR443" s="5" t="str">
        <f t="shared" si="220"/>
        <v>,"building":"LNDNRCTR"</v>
      </c>
      <c r="AS443" s="5" t="str">
        <f t="shared" si="229"/>
        <v>}</v>
      </c>
      <c r="AT443" s="5" t="str">
        <f t="shared" si="221"/>
        <v>,"fax":"513-556-2209"</v>
      </c>
      <c r="AU443" s="5" t="str">
        <f t="shared" si="222"/>
        <v>,"website":"http://gobearcats.com/sports/w-soccer/cinn-w-soccer-body.html"</v>
      </c>
      <c r="AV443" s="10" t="str">
        <f t="shared" si="223"/>
        <v/>
      </c>
      <c r="AW443" s="6" t="str">
        <f t="shared" si="224"/>
        <v>{"name":"Soccer (Women's) Athletics","phone":"513-556-0567","location":{"ML":"21","RM":"763","building":"LNDNRCTR"},"fax":"513-556-2209","website":"http://gobearcats.com/sports/w-soccer/cinn-w-soccer-body.html"}</v>
      </c>
      <c r="AX443" t="str">
        <f t="shared" si="225"/>
        <v>db.directory.insert({"name":"Soccer (Women's) Athletics","phone":"513-556-0567","location":{"ML":"21","RM":"763","building":"LNDNRCTR"},"fax":"513-556-2209","website":"http://gobearcats.com/sports/w-soccer/cinn-w-soccer-body.html"})</v>
      </c>
      <c r="AY443">
        <f t="shared" si="228"/>
        <v>440</v>
      </c>
      <c r="AZ443" t="str">
        <f t="shared" si="226"/>
        <v>440 - Soccer (Women's)  Athletics</v>
      </c>
      <c r="BA443" t="str">
        <f t="shared" si="209"/>
        <v>{"name":"Soccer (Women's) Athletics","phone":"513-556-0567","location":{"ML":"21","RM":"763","building":"LNDNRCTR"},"fax":"513-556-2209","website":"http://gobearcats.com/sports/w-soccer/cinn-w-soccer-body.html"},</v>
      </c>
    </row>
    <row r="444" spans="1:53" x14ac:dyDescent="0.25">
      <c r="A444" t="s">
        <v>1916</v>
      </c>
      <c r="B444" t="s">
        <v>1917</v>
      </c>
      <c r="C444" t="s">
        <v>412</v>
      </c>
      <c r="D444" t="s">
        <v>1918</v>
      </c>
      <c r="E444">
        <v>21</v>
      </c>
      <c r="I444" t="s">
        <v>1919</v>
      </c>
      <c r="K444" t="s">
        <v>5264</v>
      </c>
      <c r="L444" t="b">
        <v>1</v>
      </c>
      <c r="M444">
        <f t="shared" si="230"/>
        <v>1</v>
      </c>
      <c r="N444" t="str">
        <f t="shared" si="201"/>
        <v>Soccer Camp (Men)  Athletics</v>
      </c>
      <c r="O444" t="str">
        <f t="shared" si="231"/>
        <v>Soccer Camp (Men)  Athletics</v>
      </c>
      <c r="P444" t="s">
        <v>5264</v>
      </c>
      <c r="Q444" t="str">
        <f t="shared" si="202"/>
        <v>513-556-3846</v>
      </c>
      <c r="S444" s="3">
        <f t="shared" si="200"/>
        <v>21</v>
      </c>
      <c r="T444" t="b">
        <f t="shared" si="210"/>
        <v>1</v>
      </c>
      <c r="V444" s="3">
        <f t="shared" si="211"/>
        <v>0</v>
      </c>
      <c r="W444" t="b">
        <f t="shared" si="203"/>
        <v>0</v>
      </c>
      <c r="Y444">
        <f t="shared" si="212"/>
        <v>0</v>
      </c>
      <c r="Z444" t="b">
        <f t="shared" si="204"/>
        <v>0</v>
      </c>
      <c r="AB444" t="b">
        <f t="shared" si="213"/>
        <v>1</v>
      </c>
      <c r="AD444">
        <f t="shared" si="214"/>
        <v>0</v>
      </c>
      <c r="AE444" t="b">
        <f t="shared" si="205"/>
        <v>0</v>
      </c>
      <c r="AG444" t="str">
        <f t="shared" si="215"/>
        <v>http://www.cincinnatisocceracademy.com</v>
      </c>
      <c r="AH444" t="b">
        <f t="shared" si="206"/>
        <v>1</v>
      </c>
      <c r="AJ444">
        <f t="shared" si="216"/>
        <v>0</v>
      </c>
      <c r="AK444" t="b">
        <f t="shared" si="207"/>
        <v>0</v>
      </c>
      <c r="AM444" s="4" t="str">
        <f t="shared" si="227"/>
        <v>"name":"Soccer Camp (Men) Athletics"</v>
      </c>
      <c r="AN444" s="5" t="str">
        <f t="shared" si="217"/>
        <v>,"phone":"513-556-3846"</v>
      </c>
      <c r="AO444" s="5" t="str">
        <f t="shared" si="218"/>
        <v>,"location":{</v>
      </c>
      <c r="AP444" s="5" t="str">
        <f t="shared" si="219"/>
        <v>"ML":"21"</v>
      </c>
      <c r="AQ444" s="5" t="str">
        <f t="shared" si="208"/>
        <v/>
      </c>
      <c r="AR444" s="5" t="str">
        <f t="shared" si="220"/>
        <v/>
      </c>
      <c r="AS444" s="5" t="str">
        <f t="shared" si="229"/>
        <v>}</v>
      </c>
      <c r="AT444" s="5" t="str">
        <f t="shared" si="221"/>
        <v/>
      </c>
      <c r="AU444" s="5" t="str">
        <f t="shared" si="222"/>
        <v>,"website":"http://www.cincinnatisocceracademy.com"</v>
      </c>
      <c r="AV444" s="10" t="str">
        <f t="shared" si="223"/>
        <v/>
      </c>
      <c r="AW444" s="6" t="str">
        <f t="shared" si="224"/>
        <v>{"name":"Soccer Camp (Men) Athletics","phone":"513-556-3846","location":{"ML":"21"},"website":"http://www.cincinnatisocceracademy.com"}</v>
      </c>
      <c r="AX444" t="str">
        <f t="shared" si="225"/>
        <v>db.directory.insert({"name":"Soccer Camp (Men) Athletics","phone":"513-556-3846","location":{"ML":"21"},"website":"http://www.cincinnatisocceracademy.com"})</v>
      </c>
      <c r="AY444">
        <f t="shared" si="228"/>
        <v>441</v>
      </c>
      <c r="AZ444" t="str">
        <f t="shared" si="226"/>
        <v>441 - Soccer Camp (Men)  Athletics</v>
      </c>
      <c r="BA444" t="str">
        <f t="shared" si="209"/>
        <v>{"name":"Soccer Camp (Men) Athletics","phone":"513-556-3846","location":{"ML":"21"},"website":"http://www.cincinnatisocceracademy.com"},</v>
      </c>
    </row>
    <row r="445" spans="1:53" x14ac:dyDescent="0.25">
      <c r="A445" t="s">
        <v>1920</v>
      </c>
      <c r="B445" t="s">
        <v>1921</v>
      </c>
      <c r="C445" t="s">
        <v>412</v>
      </c>
      <c r="D445" t="s">
        <v>1914</v>
      </c>
      <c r="E445">
        <v>21</v>
      </c>
      <c r="I445" t="s">
        <v>1922</v>
      </c>
      <c r="K445" t="s">
        <v>5264</v>
      </c>
      <c r="L445" t="b">
        <v>1</v>
      </c>
      <c r="M445">
        <f t="shared" si="230"/>
        <v>1</v>
      </c>
      <c r="N445" t="str">
        <f t="shared" si="201"/>
        <v>Soccer Camp (Women)  Athletics</v>
      </c>
      <c r="O445" t="str">
        <f t="shared" si="231"/>
        <v>Soccer Camp (Women)  Athletics</v>
      </c>
      <c r="P445" t="s">
        <v>5264</v>
      </c>
      <c r="Q445" t="str">
        <f t="shared" si="202"/>
        <v>513-556-0567</v>
      </c>
      <c r="S445" s="3">
        <f t="shared" si="200"/>
        <v>21</v>
      </c>
      <c r="T445" t="b">
        <f t="shared" si="210"/>
        <v>1</v>
      </c>
      <c r="V445" s="3">
        <f t="shared" si="211"/>
        <v>0</v>
      </c>
      <c r="W445" t="b">
        <f t="shared" si="203"/>
        <v>0</v>
      </c>
      <c r="Y445">
        <f t="shared" si="212"/>
        <v>0</v>
      </c>
      <c r="Z445" t="b">
        <f t="shared" si="204"/>
        <v>0</v>
      </c>
      <c r="AB445" t="b">
        <f t="shared" si="213"/>
        <v>1</v>
      </c>
      <c r="AD445">
        <f t="shared" si="214"/>
        <v>0</v>
      </c>
      <c r="AE445" t="b">
        <f t="shared" si="205"/>
        <v>0</v>
      </c>
      <c r="AG445" t="str">
        <f t="shared" si="215"/>
        <v>http://www.gobearcats.com/camps/cinn-camps.html</v>
      </c>
      <c r="AH445" t="b">
        <f t="shared" si="206"/>
        <v>1</v>
      </c>
      <c r="AJ445">
        <f t="shared" si="216"/>
        <v>0</v>
      </c>
      <c r="AK445" t="b">
        <f t="shared" si="207"/>
        <v>0</v>
      </c>
      <c r="AM445" s="4" t="str">
        <f t="shared" si="227"/>
        <v>"name":"Soccer Camp (Women) Athletics"</v>
      </c>
      <c r="AN445" s="5" t="str">
        <f t="shared" si="217"/>
        <v>,"phone":"513-556-0567"</v>
      </c>
      <c r="AO445" s="5" t="str">
        <f t="shared" si="218"/>
        <v>,"location":{</v>
      </c>
      <c r="AP445" s="5" t="str">
        <f t="shared" si="219"/>
        <v>"ML":"21"</v>
      </c>
      <c r="AQ445" s="5" t="str">
        <f t="shared" si="208"/>
        <v/>
      </c>
      <c r="AR445" s="5" t="str">
        <f t="shared" si="220"/>
        <v/>
      </c>
      <c r="AS445" s="5" t="str">
        <f t="shared" si="229"/>
        <v>}</v>
      </c>
      <c r="AT445" s="5" t="str">
        <f t="shared" si="221"/>
        <v/>
      </c>
      <c r="AU445" s="5" t="str">
        <f t="shared" si="222"/>
        <v>,"website":"http://www.gobearcats.com/camps/cinn-camps.html"</v>
      </c>
      <c r="AV445" s="10" t="str">
        <f t="shared" si="223"/>
        <v/>
      </c>
      <c r="AW445" s="6" t="str">
        <f t="shared" si="224"/>
        <v>{"name":"Soccer Camp (Women) Athletics","phone":"513-556-0567","location":{"ML":"21"},"website":"http://www.gobearcats.com/camps/cinn-camps.html"}</v>
      </c>
      <c r="AX445" t="str">
        <f t="shared" si="225"/>
        <v>db.directory.insert({"name":"Soccer Camp (Women) Athletics","phone":"513-556-0567","location":{"ML":"21"},"website":"http://www.gobearcats.com/camps/cinn-camps.html"})</v>
      </c>
      <c r="AY445">
        <f t="shared" si="228"/>
        <v>442</v>
      </c>
      <c r="AZ445" t="str">
        <f t="shared" si="226"/>
        <v>442 - Soccer Camp (Women)  Athletics</v>
      </c>
      <c r="BA445" t="str">
        <f t="shared" si="209"/>
        <v>{"name":"Soccer Camp (Women) Athletics","phone":"513-556-0567","location":{"ML":"21"},"website":"http://www.gobearcats.com/camps/cinn-camps.html"},</v>
      </c>
    </row>
    <row r="446" spans="1:53" x14ac:dyDescent="0.25">
      <c r="A446" t="s">
        <v>1923</v>
      </c>
      <c r="B446" t="s">
        <v>1924</v>
      </c>
      <c r="C446" t="s">
        <v>1925</v>
      </c>
      <c r="D446">
        <v>4</v>
      </c>
      <c r="E446">
        <v>301</v>
      </c>
      <c r="F446" t="s">
        <v>1926</v>
      </c>
      <c r="G446" t="s">
        <v>1927</v>
      </c>
      <c r="K446" t="s">
        <v>5264</v>
      </c>
      <c r="M446">
        <f t="shared" si="230"/>
        <v>0</v>
      </c>
      <c r="N446" t="str">
        <f t="shared" si="201"/>
        <v>Social and Administrative Sciences (PHARM)</v>
      </c>
      <c r="P446" t="s">
        <v>5264</v>
      </c>
      <c r="Q446" t="str">
        <f t="shared" si="202"/>
        <v>513-558-4177</v>
      </c>
      <c r="S446" s="3">
        <f t="shared" si="200"/>
        <v>4</v>
      </c>
      <c r="T446" t="b">
        <f t="shared" si="210"/>
        <v>1</v>
      </c>
      <c r="V446" s="3">
        <f t="shared" si="211"/>
        <v>301</v>
      </c>
      <c r="W446" t="b">
        <f t="shared" si="203"/>
        <v>1</v>
      </c>
      <c r="Y446" t="str">
        <f t="shared" si="212"/>
        <v>WHERRY</v>
      </c>
      <c r="Z446" t="b">
        <f t="shared" si="204"/>
        <v>1</v>
      </c>
      <c r="AB446" t="b">
        <f t="shared" si="213"/>
        <v>1</v>
      </c>
      <c r="AD446" t="str">
        <f t="shared" si="214"/>
        <v>513-558-0731</v>
      </c>
      <c r="AE446" t="b">
        <f t="shared" si="205"/>
        <v>1</v>
      </c>
      <c r="AG446">
        <f t="shared" si="215"/>
        <v>0</v>
      </c>
      <c r="AH446" t="b">
        <f t="shared" si="206"/>
        <v>0</v>
      </c>
      <c r="AJ446">
        <f t="shared" si="216"/>
        <v>0</v>
      </c>
      <c r="AK446" t="b">
        <f t="shared" si="207"/>
        <v>0</v>
      </c>
      <c r="AM446" s="4" t="str">
        <f t="shared" si="227"/>
        <v>"name":"Social and Administrative Sciences (PHARM)"</v>
      </c>
      <c r="AN446" s="5" t="str">
        <f t="shared" si="217"/>
        <v>,"phone":"513-558-4177"</v>
      </c>
      <c r="AO446" s="5" t="str">
        <f t="shared" si="218"/>
        <v>,"location":{</v>
      </c>
      <c r="AP446" s="5" t="str">
        <f t="shared" si="219"/>
        <v>"ML":"4"</v>
      </c>
      <c r="AQ446" s="5" t="str">
        <f t="shared" si="208"/>
        <v>,"RM":"301"</v>
      </c>
      <c r="AR446" s="5" t="str">
        <f t="shared" si="220"/>
        <v>,"building":"WHERRY"</v>
      </c>
      <c r="AS446" s="5" t="str">
        <f t="shared" si="229"/>
        <v>}</v>
      </c>
      <c r="AT446" s="5" t="str">
        <f t="shared" si="221"/>
        <v>,"fax":"513-558-0731"</v>
      </c>
      <c r="AU446" s="5" t="str">
        <f t="shared" si="222"/>
        <v/>
      </c>
      <c r="AV446" s="10" t="str">
        <f t="shared" si="223"/>
        <v/>
      </c>
      <c r="AW446" s="6" t="str">
        <f t="shared" si="224"/>
        <v>{"name":"Social and Administrative Sciences (PHARM)","phone":"513-558-4177","location":{"ML":"4","RM":"301","building":"WHERRY"},"fax":"513-558-0731"}</v>
      </c>
      <c r="AX446" t="str">
        <f t="shared" si="225"/>
        <v>db.directory.insert({"name":"Social and Administrative Sciences (PHARM)","phone":"513-558-4177","location":{"ML":"4","RM":"301","building":"WHERRY"},"fax":"513-558-0731"})</v>
      </c>
      <c r="AY446">
        <f t="shared" si="228"/>
        <v>443</v>
      </c>
      <c r="AZ446" t="str">
        <f t="shared" si="226"/>
        <v>443 - Social and Administrative Sciences (PHARM)</v>
      </c>
      <c r="BA446" t="str">
        <f t="shared" si="209"/>
        <v>{"name":"Social and Administrative Sciences (PHARM)","phone":"513-558-4177","location":{"ML":"4","RM":"301","building":"WHERRY"},"fax":"513-558-0731"},</v>
      </c>
    </row>
    <row r="447" spans="1:53" x14ac:dyDescent="0.25">
      <c r="A447" t="s">
        <v>1928</v>
      </c>
      <c r="B447" t="s">
        <v>5283</v>
      </c>
      <c r="C447" t="s">
        <v>1929</v>
      </c>
      <c r="D447" t="s">
        <v>1930</v>
      </c>
      <c r="E447">
        <v>40</v>
      </c>
      <c r="F447">
        <v>400</v>
      </c>
      <c r="G447" t="s">
        <v>79</v>
      </c>
      <c r="H447" t="s">
        <v>80</v>
      </c>
      <c r="I447" t="s">
        <v>1931</v>
      </c>
      <c r="K447" t="s">
        <v>5264</v>
      </c>
      <c r="L447" t="b">
        <v>1</v>
      </c>
      <c r="M447">
        <f t="shared" si="230"/>
        <v>1</v>
      </c>
      <c r="N447" t="str">
        <f t="shared" si="201"/>
        <v>Center for Gender Race  and Social Justice</v>
      </c>
      <c r="O447" t="str">
        <f t="shared" si="231"/>
        <v>Center for Gender Race  and Social Justice</v>
      </c>
      <c r="P447" t="s">
        <v>5264</v>
      </c>
      <c r="Q447" t="str">
        <f t="shared" si="202"/>
        <v>513-556-0090</v>
      </c>
      <c r="S447" s="3">
        <f t="shared" si="200"/>
        <v>40</v>
      </c>
      <c r="T447" t="b">
        <f t="shared" si="210"/>
        <v>1</v>
      </c>
      <c r="V447" s="3">
        <f t="shared" si="211"/>
        <v>400</v>
      </c>
      <c r="W447" t="b">
        <f t="shared" si="203"/>
        <v>1</v>
      </c>
      <c r="Y447" t="str">
        <f t="shared" si="212"/>
        <v>LAW</v>
      </c>
      <c r="Z447" t="b">
        <f t="shared" si="204"/>
        <v>1</v>
      </c>
      <c r="AB447" t="b">
        <f t="shared" si="213"/>
        <v>1</v>
      </c>
      <c r="AD447" t="str">
        <f t="shared" si="214"/>
        <v>513-556-1236</v>
      </c>
      <c r="AE447" t="b">
        <f t="shared" si="205"/>
        <v>1</v>
      </c>
      <c r="AG447" t="str">
        <f t="shared" si="215"/>
        <v>http://www.law.uc.edu/rgsj</v>
      </c>
      <c r="AH447" t="b">
        <f t="shared" si="206"/>
        <v>1</v>
      </c>
      <c r="AJ447">
        <f t="shared" si="216"/>
        <v>0</v>
      </c>
      <c r="AK447" t="b">
        <f t="shared" si="207"/>
        <v>0</v>
      </c>
      <c r="AM447" s="4" t="str">
        <f t="shared" si="227"/>
        <v>"name":"Center for Gender Race and Social Justice"</v>
      </c>
      <c r="AN447" s="5" t="str">
        <f t="shared" si="217"/>
        <v>,"phone":"513-556-0090"</v>
      </c>
      <c r="AO447" s="5" t="str">
        <f t="shared" si="218"/>
        <v>,"location":{</v>
      </c>
      <c r="AP447" s="5" t="str">
        <f t="shared" si="219"/>
        <v>"ML":"40"</v>
      </c>
      <c r="AQ447" s="5" t="str">
        <f t="shared" si="208"/>
        <v>,"RM":"400"</v>
      </c>
      <c r="AR447" s="5" t="str">
        <f t="shared" si="220"/>
        <v>,"building":"LAW"</v>
      </c>
      <c r="AS447" s="5" t="str">
        <f t="shared" si="229"/>
        <v>}</v>
      </c>
      <c r="AT447" s="5" t="str">
        <f t="shared" si="221"/>
        <v>,"fax":"513-556-1236"</v>
      </c>
      <c r="AU447" s="5" t="str">
        <f t="shared" si="222"/>
        <v>,"website":"http://www.law.uc.edu/rgsj"</v>
      </c>
      <c r="AV447" s="10" t="str">
        <f t="shared" si="223"/>
        <v/>
      </c>
      <c r="AW447" s="6" t="str">
        <f t="shared" si="224"/>
        <v>{"name":"Center for Gender Race and Social Justice","phone":"513-556-0090","location":{"ML":"40","RM":"400","building":"LAW"},"fax":"513-556-1236","website":"http://www.law.uc.edu/rgsj"}</v>
      </c>
      <c r="AX447" t="str">
        <f t="shared" si="225"/>
        <v>db.directory.insert({"name":"Center for Gender Race and Social Justice","phone":"513-556-0090","location":{"ML":"40","RM":"400","building":"LAW"},"fax":"513-556-1236","website":"http://www.law.uc.edu/rgsj"})</v>
      </c>
      <c r="AY447">
        <f t="shared" si="228"/>
        <v>444</v>
      </c>
      <c r="AZ447" t="str">
        <f t="shared" si="226"/>
        <v>444 - Center for Gender Race  and Social Justice</v>
      </c>
      <c r="BA447" t="str">
        <f t="shared" si="209"/>
        <v>{"name":"Center for Gender Race and Social Justice","phone":"513-556-0090","location":{"ML":"40","RM":"400","building":"LAW"},"fax":"513-556-1236","website":"http://www.law.uc.edu/rgsj"},</v>
      </c>
    </row>
    <row r="448" spans="1:53" x14ac:dyDescent="0.25">
      <c r="A448" t="s">
        <v>1932</v>
      </c>
      <c r="B448" t="s">
        <v>1933</v>
      </c>
      <c r="C448" t="s">
        <v>1934</v>
      </c>
      <c r="D448" t="s">
        <v>1935</v>
      </c>
      <c r="E448">
        <v>378</v>
      </c>
      <c r="F448">
        <v>1018</v>
      </c>
      <c r="G448" t="s">
        <v>56</v>
      </c>
      <c r="H448" t="s">
        <v>1936</v>
      </c>
      <c r="I448" t="s">
        <v>1937</v>
      </c>
      <c r="K448" t="s">
        <v>5264</v>
      </c>
      <c r="L448" t="b">
        <v>1</v>
      </c>
      <c r="M448">
        <f t="shared" si="230"/>
        <v>1</v>
      </c>
      <c r="N448" t="str">
        <f t="shared" si="201"/>
        <v>Social Research  Kunz Center For (A&amp;S)</v>
      </c>
      <c r="O448" t="str">
        <f t="shared" si="231"/>
        <v>Social Research  Kunz Center For (A&amp;S)</v>
      </c>
      <c r="P448" t="s">
        <v>5264</v>
      </c>
      <c r="Q448" t="str">
        <f t="shared" si="202"/>
        <v>513-556-4700</v>
      </c>
      <c r="S448" s="3">
        <f t="shared" si="200"/>
        <v>378</v>
      </c>
      <c r="T448" t="b">
        <f t="shared" si="210"/>
        <v>1</v>
      </c>
      <c r="V448" s="3">
        <f t="shared" si="211"/>
        <v>1018</v>
      </c>
      <c r="W448" t="b">
        <f t="shared" si="203"/>
        <v>1</v>
      </c>
      <c r="Y448" t="str">
        <f t="shared" si="212"/>
        <v>CROSLEY</v>
      </c>
      <c r="Z448" t="b">
        <f t="shared" si="204"/>
        <v>1</v>
      </c>
      <c r="AB448" t="b">
        <f t="shared" si="213"/>
        <v>1</v>
      </c>
      <c r="AD448" t="str">
        <f t="shared" si="214"/>
        <v>513-556-0057</v>
      </c>
      <c r="AE448" t="b">
        <f t="shared" si="205"/>
        <v>1</v>
      </c>
      <c r="AG448" t="str">
        <f t="shared" si="215"/>
        <v>http://www.artsci.uc.edu/departments/sociology/kunz.html</v>
      </c>
      <c r="AH448" t="b">
        <f t="shared" si="206"/>
        <v>1</v>
      </c>
      <c r="AJ448">
        <f t="shared" si="216"/>
        <v>0</v>
      </c>
      <c r="AK448" t="b">
        <f t="shared" si="207"/>
        <v>0</v>
      </c>
      <c r="AM448" s="4" t="str">
        <f t="shared" si="227"/>
        <v>"name":"Social Research Kunz Center For (A&amp;S)"</v>
      </c>
      <c r="AN448" s="5" t="str">
        <f t="shared" si="217"/>
        <v>,"phone":"513-556-4700"</v>
      </c>
      <c r="AO448" s="5" t="str">
        <f t="shared" si="218"/>
        <v>,"location":{</v>
      </c>
      <c r="AP448" s="5" t="str">
        <f t="shared" si="219"/>
        <v>"ML":"378"</v>
      </c>
      <c r="AQ448" s="5" t="str">
        <f t="shared" si="208"/>
        <v>,"RM":"1018"</v>
      </c>
      <c r="AR448" s="5" t="str">
        <f t="shared" si="220"/>
        <v>,"building":"CROSLEY"</v>
      </c>
      <c r="AS448" s="5" t="str">
        <f t="shared" si="229"/>
        <v>}</v>
      </c>
      <c r="AT448" s="5" t="str">
        <f t="shared" si="221"/>
        <v>,"fax":"513-556-0057"</v>
      </c>
      <c r="AU448" s="5" t="str">
        <f t="shared" si="222"/>
        <v>,"website":"http://www.artsci.uc.edu/departments/sociology/kunz.html"</v>
      </c>
      <c r="AV448" s="10" t="str">
        <f t="shared" si="223"/>
        <v/>
      </c>
      <c r="AW448" s="6" t="str">
        <f t="shared" si="224"/>
        <v>{"name":"Social Research Kunz Center For (A&amp;S)","phone":"513-556-4700","location":{"ML":"378","RM":"1018","building":"CROSLEY"},"fax":"513-556-0057","website":"http://www.artsci.uc.edu/departments/sociology/kunz.html"}</v>
      </c>
      <c r="AX448" t="str">
        <f t="shared" si="225"/>
        <v>db.directory.insert({"name":"Social Research Kunz Center For (A&amp;S)","phone":"513-556-4700","location":{"ML":"378","RM":"1018","building":"CROSLEY"},"fax":"513-556-0057","website":"http://www.artsci.uc.edu/departments/sociology/kunz.html"})</v>
      </c>
      <c r="AY448">
        <f t="shared" si="228"/>
        <v>445</v>
      </c>
      <c r="AZ448" t="str">
        <f t="shared" si="226"/>
        <v>445 - Social Research  Kunz Center For (A&amp;S)</v>
      </c>
      <c r="BA448" t="str">
        <f t="shared" si="209"/>
        <v>{"name":"Social Research Kunz Center For (A&amp;S)","phone":"513-556-4700","location":{"ML":"378","RM":"1018","building":"CROSLEY"},"fax":"513-556-0057","website":"http://www.artsci.uc.edu/departments/sociology/kunz.html"},</v>
      </c>
    </row>
    <row r="449" spans="1:53" x14ac:dyDescent="0.25">
      <c r="A449" t="s">
        <v>1938</v>
      </c>
      <c r="B449" t="s">
        <v>1939</v>
      </c>
      <c r="C449" t="s">
        <v>1940</v>
      </c>
      <c r="D449">
        <v>162</v>
      </c>
      <c r="E449">
        <v>250.01</v>
      </c>
      <c r="F449" t="s">
        <v>1941</v>
      </c>
      <c r="G449" t="s">
        <v>1942</v>
      </c>
      <c r="H449" t="s">
        <v>1943</v>
      </c>
      <c r="K449" t="s">
        <v>5264</v>
      </c>
      <c r="M449">
        <f t="shared" si="230"/>
        <v>0</v>
      </c>
      <c r="N449" t="str">
        <f t="shared" si="201"/>
        <v>Social Sciences Division (CLER)</v>
      </c>
      <c r="P449" t="s">
        <v>5264</v>
      </c>
      <c r="Q449" t="str">
        <f t="shared" si="202"/>
        <v>513-732-5245</v>
      </c>
      <c r="S449" s="3">
        <f t="shared" si="200"/>
        <v>162</v>
      </c>
      <c r="T449" t="b">
        <f t="shared" si="210"/>
        <v>1</v>
      </c>
      <c r="V449" s="3">
        <f t="shared" si="211"/>
        <v>250.01</v>
      </c>
      <c r="W449" t="b">
        <f t="shared" si="203"/>
        <v>1</v>
      </c>
      <c r="Y449" t="str">
        <f t="shared" si="212"/>
        <v>CLERWWAC</v>
      </c>
      <c r="Z449" t="b">
        <f t="shared" si="204"/>
        <v>1</v>
      </c>
      <c r="AB449" t="b">
        <f t="shared" si="213"/>
        <v>1</v>
      </c>
      <c r="AD449" t="str">
        <f t="shared" si="214"/>
        <v>513-558-1603</v>
      </c>
      <c r="AE449" t="b">
        <f t="shared" si="205"/>
        <v>1</v>
      </c>
      <c r="AG449" t="str">
        <f t="shared" si="215"/>
        <v>http://www.ucclermont.edu/academics/Social_Science_Department.html</v>
      </c>
      <c r="AH449" t="b">
        <f t="shared" si="206"/>
        <v>1</v>
      </c>
      <c r="AJ449">
        <f t="shared" si="216"/>
        <v>0</v>
      </c>
      <c r="AK449" t="b">
        <f t="shared" si="207"/>
        <v>0</v>
      </c>
      <c r="AM449" s="4" t="str">
        <f t="shared" si="227"/>
        <v>"name":"Social Sciences Division (CLER)"</v>
      </c>
      <c r="AN449" s="5" t="str">
        <f t="shared" si="217"/>
        <v>,"phone":"513-732-5245"</v>
      </c>
      <c r="AO449" s="5" t="str">
        <f t="shared" si="218"/>
        <v>,"location":{</v>
      </c>
      <c r="AP449" s="5" t="str">
        <f t="shared" si="219"/>
        <v>"ML":"162"</v>
      </c>
      <c r="AQ449" s="5" t="str">
        <f t="shared" si="208"/>
        <v>,"RM":"250.01"</v>
      </c>
      <c r="AR449" s="5" t="str">
        <f t="shared" si="220"/>
        <v>,"building":"CLERWWAC"</v>
      </c>
      <c r="AS449" s="5" t="str">
        <f t="shared" si="229"/>
        <v>}</v>
      </c>
      <c r="AT449" s="5" t="str">
        <f t="shared" si="221"/>
        <v>,"fax":"513-558-1603"</v>
      </c>
      <c r="AU449" s="5" t="str">
        <f t="shared" si="222"/>
        <v>,"website":"http://www.ucclermont.edu/academics/Social_Science_Department.html"</v>
      </c>
      <c r="AV449" s="10" t="str">
        <f t="shared" si="223"/>
        <v/>
      </c>
      <c r="AW449" s="6" t="str">
        <f t="shared" si="224"/>
        <v>{"name":"Social Sciences Division (CLER)","phone":"513-732-5245","location":{"ML":"162","RM":"250.01","building":"CLERWWAC"},"fax":"513-558-1603","website":"http://www.ucclermont.edu/academics/Social_Science_Department.html"}</v>
      </c>
      <c r="AX449" t="str">
        <f t="shared" si="225"/>
        <v>db.directory.insert({"name":"Social Sciences Division (CLER)","phone":"513-732-5245","location":{"ML":"162","RM":"250.01","building":"CLERWWAC"},"fax":"513-558-1603","website":"http://www.ucclermont.edu/academics/Social_Science_Department.html"})</v>
      </c>
      <c r="AY449">
        <f t="shared" si="228"/>
        <v>446</v>
      </c>
      <c r="AZ449" t="str">
        <f t="shared" si="226"/>
        <v>446 - Social Sciences Division (CLER)</v>
      </c>
      <c r="BA449" t="str">
        <f t="shared" si="209"/>
        <v>{"name":"Social Sciences Division (CLER)","phone":"513-732-5245","location":{"ML":"162","RM":"250.01","building":"CLERWWAC"},"fax":"513-558-1603","website":"http://www.ucclermont.edu/academics/Social_Science_Department.html"},</v>
      </c>
    </row>
    <row r="450" spans="1:53" x14ac:dyDescent="0.25">
      <c r="A450" t="s">
        <v>1944</v>
      </c>
      <c r="B450" t="s">
        <v>1945</v>
      </c>
      <c r="C450" t="s">
        <v>1935</v>
      </c>
      <c r="D450">
        <v>378</v>
      </c>
      <c r="E450">
        <v>1018</v>
      </c>
      <c r="F450" t="s">
        <v>56</v>
      </c>
      <c r="G450" t="s">
        <v>1936</v>
      </c>
      <c r="H450" t="s">
        <v>1946</v>
      </c>
      <c r="I450" t="s">
        <v>1947</v>
      </c>
      <c r="K450" t="s">
        <v>5264</v>
      </c>
      <c r="M450">
        <f t="shared" si="230"/>
        <v>0</v>
      </c>
      <c r="N450" t="str">
        <f t="shared" si="201"/>
        <v>Sociology (A&amp;S)</v>
      </c>
      <c r="P450" t="s">
        <v>5264</v>
      </c>
      <c r="Q450" t="str">
        <f t="shared" si="202"/>
        <v>513-556-4700</v>
      </c>
      <c r="S450" s="3">
        <f t="shared" si="200"/>
        <v>378</v>
      </c>
      <c r="T450" t="b">
        <f t="shared" si="210"/>
        <v>1</v>
      </c>
      <c r="V450" s="3">
        <f t="shared" si="211"/>
        <v>1018</v>
      </c>
      <c r="W450" t="b">
        <f t="shared" si="203"/>
        <v>1</v>
      </c>
      <c r="Y450" t="str">
        <f t="shared" si="212"/>
        <v>CROSLEY</v>
      </c>
      <c r="Z450" t="b">
        <f t="shared" si="204"/>
        <v>1</v>
      </c>
      <c r="AB450" t="b">
        <f t="shared" si="213"/>
        <v>1</v>
      </c>
      <c r="AD450" t="str">
        <f t="shared" si="214"/>
        <v>513-556-0057</v>
      </c>
      <c r="AE450" t="b">
        <f t="shared" si="205"/>
        <v>1</v>
      </c>
      <c r="AG450" t="str">
        <f t="shared" si="215"/>
        <v>http://www.artsci.uc.edu/sociology/</v>
      </c>
      <c r="AH450" t="b">
        <f t="shared" si="206"/>
        <v>1</v>
      </c>
      <c r="AJ450" t="str">
        <f t="shared" si="216"/>
        <v>sociology@uc.edu</v>
      </c>
      <c r="AK450" t="b">
        <f t="shared" si="207"/>
        <v>1</v>
      </c>
      <c r="AM450" s="4" t="str">
        <f t="shared" si="227"/>
        <v>"name":"Sociology (A&amp;S)"</v>
      </c>
      <c r="AN450" s="5" t="str">
        <f t="shared" si="217"/>
        <v>,"phone":"513-556-4700"</v>
      </c>
      <c r="AO450" s="5" t="str">
        <f t="shared" si="218"/>
        <v>,"location":{</v>
      </c>
      <c r="AP450" s="5" t="str">
        <f t="shared" si="219"/>
        <v>"ML":"378"</v>
      </c>
      <c r="AQ450" s="5" t="str">
        <f t="shared" si="208"/>
        <v>,"RM":"1018"</v>
      </c>
      <c r="AR450" s="5" t="str">
        <f t="shared" si="220"/>
        <v>,"building":"CROSLEY"</v>
      </c>
      <c r="AS450" s="5" t="str">
        <f t="shared" si="229"/>
        <v>}</v>
      </c>
      <c r="AT450" s="5" t="str">
        <f t="shared" si="221"/>
        <v>,"fax":"513-556-0057"</v>
      </c>
      <c r="AU450" s="5" t="str">
        <f t="shared" si="222"/>
        <v>,"website":"http://www.artsci.uc.edu/sociology/"</v>
      </c>
      <c r="AV450" s="10" t="str">
        <f t="shared" si="223"/>
        <v>,"email":"sociology@uc.edu"</v>
      </c>
      <c r="AW450" s="6" t="str">
        <f t="shared" si="224"/>
        <v>{"name":"Sociology (A&amp;S)","phone":"513-556-4700","location":{"ML":"378","RM":"1018","building":"CROSLEY"},"fax":"513-556-0057","website":"http://www.artsci.uc.edu/sociology/","email":"sociology@uc.edu"}</v>
      </c>
      <c r="AX450" t="str">
        <f t="shared" si="225"/>
        <v>db.directory.insert({"name":"Sociology (A&amp;S)","phone":"513-556-4700","location":{"ML":"378","RM":"1018","building":"CROSLEY"},"fax":"513-556-0057","website":"http://www.artsci.uc.edu/sociology/","email":"sociology@uc.edu"})</v>
      </c>
      <c r="AY450">
        <f t="shared" si="228"/>
        <v>447</v>
      </c>
      <c r="AZ450" t="str">
        <f t="shared" si="226"/>
        <v>447 - Sociology (A&amp;S)</v>
      </c>
      <c r="BA450" t="str">
        <f t="shared" si="209"/>
        <v>{"name":"Sociology (A&amp;S)","phone":"513-556-4700","location":{"ML":"378","RM":"1018","building":"CROSLEY"},"fax":"513-556-0057","website":"http://www.artsci.uc.edu/sociology/","email":"sociology@uc.edu"},</v>
      </c>
    </row>
    <row r="451" spans="1:53" x14ac:dyDescent="0.25">
      <c r="A451" t="s">
        <v>1948</v>
      </c>
      <c r="B451" t="s">
        <v>1949</v>
      </c>
      <c r="C451" t="s">
        <v>1950</v>
      </c>
      <c r="D451">
        <v>162</v>
      </c>
      <c r="E451">
        <v>100</v>
      </c>
      <c r="F451" t="s">
        <v>270</v>
      </c>
      <c r="G451" t="s">
        <v>38</v>
      </c>
      <c r="H451" t="s">
        <v>1951</v>
      </c>
      <c r="K451" t="s">
        <v>5264</v>
      </c>
      <c r="M451">
        <f t="shared" si="230"/>
        <v>0</v>
      </c>
      <c r="N451" t="str">
        <f t="shared" si="201"/>
        <v>Software Productivity Certificate (CLER)</v>
      </c>
      <c r="P451" t="s">
        <v>5264</v>
      </c>
      <c r="Q451" t="str">
        <f t="shared" si="202"/>
        <v>513-732-5319</v>
      </c>
      <c r="S451" s="3">
        <f t="shared" ref="S451:S514" si="232">IF(L451,E451,D451)</f>
        <v>162</v>
      </c>
      <c r="T451" t="b">
        <f t="shared" si="210"/>
        <v>1</v>
      </c>
      <c r="V451" s="3">
        <f t="shared" si="211"/>
        <v>100</v>
      </c>
      <c r="W451" t="b">
        <f t="shared" si="203"/>
        <v>1</v>
      </c>
      <c r="Y451" t="str">
        <f t="shared" si="212"/>
        <v>CLERSTUSVCS</v>
      </c>
      <c r="Z451" t="b">
        <f t="shared" si="204"/>
        <v>1</v>
      </c>
      <c r="AB451" t="b">
        <f t="shared" si="213"/>
        <v>1</v>
      </c>
      <c r="AD451" t="str">
        <f t="shared" si="214"/>
        <v>513-732-5303</v>
      </c>
      <c r="AE451" t="b">
        <f t="shared" si="205"/>
        <v>1</v>
      </c>
      <c r="AG451" t="str">
        <f t="shared" si="215"/>
        <v>http://www.ucclermont.edu/academics/gainful-employment-disclosure/Soft_Prod.html</v>
      </c>
      <c r="AH451" t="b">
        <f t="shared" si="206"/>
        <v>1</v>
      </c>
      <c r="AJ451">
        <f t="shared" si="216"/>
        <v>0</v>
      </c>
      <c r="AK451" t="b">
        <f t="shared" si="207"/>
        <v>0</v>
      </c>
      <c r="AM451" s="4" t="str">
        <f t="shared" si="227"/>
        <v>"name":"Software Productivity Certificate (CLER)"</v>
      </c>
      <c r="AN451" s="5" t="str">
        <f t="shared" si="217"/>
        <v>,"phone":"513-732-5319"</v>
      </c>
      <c r="AO451" s="5" t="str">
        <f t="shared" si="218"/>
        <v>,"location":{</v>
      </c>
      <c r="AP451" s="5" t="str">
        <f t="shared" si="219"/>
        <v>"ML":"162"</v>
      </c>
      <c r="AQ451" s="5" t="str">
        <f t="shared" si="208"/>
        <v>,"RM":"100"</v>
      </c>
      <c r="AR451" s="5" t="str">
        <f t="shared" si="220"/>
        <v>,"building":"CLERSTUSVCS"</v>
      </c>
      <c r="AS451" s="5" t="str">
        <f t="shared" si="229"/>
        <v>}</v>
      </c>
      <c r="AT451" s="5" t="str">
        <f t="shared" si="221"/>
        <v>,"fax":"513-732-5303"</v>
      </c>
      <c r="AU451" s="5" t="str">
        <f t="shared" si="222"/>
        <v>,"website":"http://www.ucclermont.edu/academics/gainful-employment-disclosure/Soft_Prod.html"</v>
      </c>
      <c r="AV451" s="10" t="str">
        <f t="shared" si="223"/>
        <v/>
      </c>
      <c r="AW451" s="6" t="str">
        <f t="shared" si="224"/>
        <v>{"name":"Software Productivity Certificate (CLER)","phone":"513-732-5319","location":{"ML":"162","RM":"100","building":"CLERSTUSVCS"},"fax":"513-732-5303","website":"http://www.ucclermont.edu/academics/gainful-employment-disclosure/Soft_Prod.html"}</v>
      </c>
      <c r="AX451" t="str">
        <f t="shared" si="225"/>
        <v>db.directory.insert({"name":"Software Productivity Certificate (CLER)","phone":"513-732-5319","location":{"ML":"162","RM":"100","building":"CLERSTUSVCS"},"fax":"513-732-5303","website":"http://www.ucclermont.edu/academics/gainful-employment-disclosure/Soft_Prod.html"})</v>
      </c>
      <c r="AY451">
        <f t="shared" si="228"/>
        <v>448</v>
      </c>
      <c r="AZ451" t="str">
        <f t="shared" si="226"/>
        <v>448 - Software Productivity Certificate (CLER)</v>
      </c>
      <c r="BA451" t="str">
        <f t="shared" si="209"/>
        <v>{"name":"Software Productivity Certificate (CLER)","phone":"513-732-5319","location":{"ML":"162","RM":"100","building":"CLERSTUSVCS"},"fax":"513-732-5303","website":"http://www.ucclermont.edu/academics/gainful-employment-disclosure/Soft_Prod.html"},</v>
      </c>
    </row>
    <row r="452" spans="1:53" x14ac:dyDescent="0.25">
      <c r="A452" t="s">
        <v>1952</v>
      </c>
      <c r="B452" t="s">
        <v>1953</v>
      </c>
      <c r="C452" t="s">
        <v>1954</v>
      </c>
      <c r="D452">
        <v>5</v>
      </c>
      <c r="E452">
        <v>365</v>
      </c>
      <c r="F452" t="s">
        <v>132</v>
      </c>
      <c r="G452" t="s">
        <v>1401</v>
      </c>
      <c r="H452" t="s">
        <v>684</v>
      </c>
      <c r="I452" t="s">
        <v>685</v>
      </c>
      <c r="K452" t="s">
        <v>5264</v>
      </c>
      <c r="M452">
        <f t="shared" si="230"/>
        <v>0</v>
      </c>
      <c r="N452" t="str">
        <f t="shared" ref="N452:N515" si="233">IF(L452,O452,B452)</f>
        <v xml:space="preserve"> Bookstore - Computer Department</v>
      </c>
      <c r="P452" t="s">
        <v>5264</v>
      </c>
      <c r="Q452" t="str">
        <f t="shared" ref="Q452:Q515" si="234">IF(L452,D452,C452)</f>
        <v>513-556-2679</v>
      </c>
      <c r="S452" s="3">
        <f t="shared" si="232"/>
        <v>5</v>
      </c>
      <c r="T452" t="b">
        <f t="shared" si="210"/>
        <v>1</v>
      </c>
      <c r="V452" s="3">
        <f t="shared" si="211"/>
        <v>365</v>
      </c>
      <c r="W452" t="b">
        <f t="shared" ref="W452:W515" si="235">IF(V452=0,FALSE,TRUE)</f>
        <v>1</v>
      </c>
      <c r="Y452" t="str">
        <f t="shared" si="212"/>
        <v>TUC</v>
      </c>
      <c r="Z452" t="b">
        <f t="shared" ref="Z452:Z515" si="236">IF(Y452=0,FALSE,TRUE)</f>
        <v>1</v>
      </c>
      <c r="AB452" t="b">
        <f t="shared" si="213"/>
        <v>1</v>
      </c>
      <c r="AD452" t="str">
        <f t="shared" si="214"/>
        <v>513-556-5555</v>
      </c>
      <c r="AE452" t="b">
        <f t="shared" ref="AE452:AE515" si="237">IF(AD452=0,FALSE,TRUE)</f>
        <v>1</v>
      </c>
      <c r="AG452" t="str">
        <f t="shared" si="215"/>
        <v>http://www.uc.edu/bookstore</v>
      </c>
      <c r="AH452" t="b">
        <f t="shared" ref="AH452:AH515" si="238">IF(AG452=0,FALSE,TRUE)</f>
        <v>1</v>
      </c>
      <c r="AJ452" t="str">
        <f t="shared" si="216"/>
        <v>bookstore@uc.edu</v>
      </c>
      <c r="AK452" t="b">
        <f t="shared" ref="AK452:AK515" si="239">IF(AJ452=0,FALSE,TRUE)</f>
        <v>1</v>
      </c>
      <c r="AM452" s="4" t="str">
        <f t="shared" si="227"/>
        <v>"name":"Bookstore - Computer Department"</v>
      </c>
      <c r="AN452" s="5" t="str">
        <f t="shared" si="217"/>
        <v>,"phone":"513-556-2679"</v>
      </c>
      <c r="AO452" s="5" t="str">
        <f t="shared" si="218"/>
        <v>,"location":{</v>
      </c>
      <c r="AP452" s="5" t="str">
        <f t="shared" si="219"/>
        <v>"ML":"5"</v>
      </c>
      <c r="AQ452" s="5" t="str">
        <f t="shared" ref="AQ452:AQ515" si="240">IF(AND(W452=TRUE,T452=TRUE),CONCATENATE(",""RM"":""",TRIM(V452),""""),IF(AND(W452=FALSE, T452=FALSE),CONCATENATE("""RM"":""",TRIM(V452),""""),""))</f>
        <v>,"RM":"365"</v>
      </c>
      <c r="AR452" s="5" t="str">
        <f t="shared" si="220"/>
        <v>,"building":"TUC"</v>
      </c>
      <c r="AS452" s="5" t="str">
        <f t="shared" si="229"/>
        <v>}</v>
      </c>
      <c r="AT452" s="5" t="str">
        <f t="shared" si="221"/>
        <v>,"fax":"513-556-5555"</v>
      </c>
      <c r="AU452" s="5" t="str">
        <f t="shared" si="222"/>
        <v>,"website":"http://www.uc.edu/bookstore"</v>
      </c>
      <c r="AV452" s="10" t="str">
        <f t="shared" si="223"/>
        <v>,"email":"bookstore@uc.edu"</v>
      </c>
      <c r="AW452" s="6" t="str">
        <f t="shared" si="224"/>
        <v>{"name":"Bookstore - Computer Department","phone":"513-556-2679","location":{"ML":"5","RM":"365","building":"TUC"},"fax":"513-556-5555","website":"http://www.uc.edu/bookstore","email":"bookstore@uc.edu"}</v>
      </c>
      <c r="AX452" t="str">
        <f t="shared" si="225"/>
        <v>db.directory.insert({"name":"Bookstore - Computer Department","phone":"513-556-2679","location":{"ML":"5","RM":"365","building":"TUC"},"fax":"513-556-5555","website":"http://www.uc.edu/bookstore","email":"bookstore@uc.edu"})</v>
      </c>
      <c r="AY452">
        <f t="shared" si="228"/>
        <v>449</v>
      </c>
      <c r="AZ452" t="str">
        <f t="shared" si="226"/>
        <v>449 -  Bookstore - Computer Department</v>
      </c>
      <c r="BA452" t="str">
        <f t="shared" ref="BA452:BA515" si="241">CONCATENATE(AW452,",")</f>
        <v>{"name":"Bookstore - Computer Department","phone":"513-556-2679","location":{"ML":"5","RM":"365","building":"TUC"},"fax":"513-556-5555","website":"http://www.uc.edu/bookstore","email":"bookstore@uc.edu"},</v>
      </c>
    </row>
    <row r="453" spans="1:53" x14ac:dyDescent="0.25">
      <c r="A453" t="s">
        <v>1955</v>
      </c>
      <c r="B453" t="s">
        <v>1956</v>
      </c>
      <c r="C453" t="s">
        <v>1957</v>
      </c>
      <c r="D453">
        <v>186</v>
      </c>
      <c r="E453" t="s">
        <v>639</v>
      </c>
      <c r="F453" t="s">
        <v>68</v>
      </c>
      <c r="G453" t="s">
        <v>1162</v>
      </c>
      <c r="H453" t="s">
        <v>1958</v>
      </c>
      <c r="K453" t="s">
        <v>5264</v>
      </c>
      <c r="M453">
        <f t="shared" si="230"/>
        <v>0</v>
      </c>
      <c r="N453" t="str">
        <f t="shared" si="233"/>
        <v>Space Management (Planning + Design + Construction)</v>
      </c>
      <c r="P453" t="s">
        <v>5264</v>
      </c>
      <c r="Q453" t="str">
        <f t="shared" si="234"/>
        <v>513-556-2812</v>
      </c>
      <c r="S453" s="3">
        <f t="shared" si="232"/>
        <v>186</v>
      </c>
      <c r="T453" t="b">
        <f t="shared" ref="T453:T516" si="242">IF(S453=0,FALSE,TRUE)</f>
        <v>1</v>
      </c>
      <c r="V453" s="3" t="str">
        <f t="shared" ref="V453:V516" si="243">IF(L453,F453,E453)</f>
        <v>6thFl</v>
      </c>
      <c r="W453" t="b">
        <f t="shared" si="235"/>
        <v>1</v>
      </c>
      <c r="Y453" t="str">
        <f t="shared" ref="Y453:Y516" si="244">IF(L453,G453,F453)</f>
        <v>UNIVHALL</v>
      </c>
      <c r="Z453" t="b">
        <f t="shared" si="236"/>
        <v>1</v>
      </c>
      <c r="AB453" t="b">
        <f t="shared" ref="AB453:AB516" si="245">IF(AND(AND(T453=FALSE,W453=FALSE),Z453=FALSE),FALSE,TRUE)</f>
        <v>1</v>
      </c>
      <c r="AD453" t="str">
        <f t="shared" ref="AD453:AD516" si="246">IF(L453,H453,G453)</f>
        <v>513-556-2216</v>
      </c>
      <c r="AE453" t="b">
        <f t="shared" si="237"/>
        <v>1</v>
      </c>
      <c r="AG453" t="str">
        <f t="shared" ref="AG453:AG516" si="247">IF(L453,I453,H453)</f>
        <v>http://www.uc.edu/af/pdc/space_management.html</v>
      </c>
      <c r="AH453" t="b">
        <f t="shared" si="238"/>
        <v>1</v>
      </c>
      <c r="AJ453">
        <f t="shared" ref="AJ453:AJ516" si="248">IF(L453,J453,I453)</f>
        <v>0</v>
      </c>
      <c r="AK453" t="b">
        <f t="shared" si="239"/>
        <v>0</v>
      </c>
      <c r="AM453" s="4" t="str">
        <f t="shared" si="227"/>
        <v>"name":"Space Management (Planning + Design + Construction)"</v>
      </c>
      <c r="AN453" s="5" t="str">
        <f t="shared" ref="AN453:AN516" si="249">CONCATENATE(",""phone"":""",TRIM(Q453),"""")</f>
        <v>,"phone":"513-556-2812"</v>
      </c>
      <c r="AO453" s="5" t="str">
        <f t="shared" ref="AO453:AO516" si="250">IF(AB453,",""location"":{","")</f>
        <v>,"location":{</v>
      </c>
      <c r="AP453" s="5" t="str">
        <f t="shared" ref="AP453:AP516" si="251">IF(T453,CONCATENATE("""ML"":""",TRIM(S453),""""),"")</f>
        <v>"ML":"186"</v>
      </c>
      <c r="AQ453" s="5" t="str">
        <f t="shared" si="240"/>
        <v>,"RM":"6thFl"</v>
      </c>
      <c r="AR453" s="5" t="str">
        <f t="shared" ref="AR453:AR516" si="252">IF(Z453,CONCATENATE(",""building"":""",TRIM(Y453),""""),"")</f>
        <v>,"building":"UNIVHALL"</v>
      </c>
      <c r="AS453" s="5" t="str">
        <f t="shared" si="229"/>
        <v>}</v>
      </c>
      <c r="AT453" s="5" t="str">
        <f t="shared" ref="AT453:AT516" si="253">IF(AE453,CONCATENATE(",""fax"":""",TRIM(AD453),""""),"")</f>
        <v>,"fax":"513-556-2216"</v>
      </c>
      <c r="AU453" s="5" t="str">
        <f t="shared" ref="AU453:AU516" si="254">IF(AH453,CONCATENATE(",""website"":""",TRIM(AG453),""""),"")</f>
        <v>,"website":"http://www.uc.edu/af/pdc/space_management.html"</v>
      </c>
      <c r="AV453" s="10" t="str">
        <f t="shared" ref="AV453:AV516" si="255">IF(AK453,CONCATENATE(",""email"":""",TRIM(AJ453),""""),"")</f>
        <v/>
      </c>
      <c r="AW453" s="6" t="str">
        <f t="shared" ref="AW453:AW516" si="256">CONCATENATE("{",AM453,AN453,AO453,AP453,AQ453,AR453,AS453,AT453,AU453,AV453,"}")</f>
        <v>{"name":"Space Management (Planning + Design + Construction)","phone":"513-556-2812","location":{"ML":"186","RM":"6thFl","building":"UNIVHALL"},"fax":"513-556-2216","website":"http://www.uc.edu/af/pdc/space_management.html"}</v>
      </c>
      <c r="AX453" t="str">
        <f t="shared" ref="AX453:AX516" si="257">CONCATENATE("db.directory.insert(",AW453,")")</f>
        <v>db.directory.insert({"name":"Space Management (Planning + Design + Construction)","phone":"513-556-2812","location":{"ML":"186","RM":"6thFl","building":"UNIVHALL"},"fax":"513-556-2216","website":"http://www.uc.edu/af/pdc/space_management.html"})</v>
      </c>
      <c r="AY453">
        <f t="shared" si="228"/>
        <v>450</v>
      </c>
      <c r="AZ453" t="str">
        <f t="shared" ref="AZ453:AZ516" si="258">CONCATENATE(AY453," - ",N453)</f>
        <v>450 - Space Management (Planning + Design + Construction)</v>
      </c>
      <c r="BA453" t="str">
        <f t="shared" si="241"/>
        <v>{"name":"Space Management (Planning + Design + Construction)","phone":"513-556-2812","location":{"ML":"186","RM":"6thFl","building":"UNIVHALL"},"fax":"513-556-2216","website":"http://www.uc.edu/af/pdc/space_management.html"},</v>
      </c>
    </row>
    <row r="454" spans="1:53" x14ac:dyDescent="0.25">
      <c r="A454" t="s">
        <v>1959</v>
      </c>
      <c r="B454" t="s">
        <v>1960</v>
      </c>
      <c r="C454" t="s">
        <v>1961</v>
      </c>
      <c r="D454">
        <v>377</v>
      </c>
      <c r="E454">
        <v>712</v>
      </c>
      <c r="F454" t="s">
        <v>1962</v>
      </c>
      <c r="G454" t="s">
        <v>1963</v>
      </c>
      <c r="H454" t="s">
        <v>1964</v>
      </c>
      <c r="K454" t="s">
        <v>5264</v>
      </c>
      <c r="M454">
        <f t="shared" si="230"/>
        <v>0</v>
      </c>
      <c r="N454" t="str">
        <f t="shared" si="233"/>
        <v>Spanish (A&amp;S)</v>
      </c>
      <c r="P454" t="s">
        <v>5264</v>
      </c>
      <c r="Q454" t="str">
        <f t="shared" si="234"/>
        <v>513-556-1950</v>
      </c>
      <c r="S454" s="3">
        <f t="shared" si="232"/>
        <v>377</v>
      </c>
      <c r="T454" t="b">
        <f t="shared" si="242"/>
        <v>1</v>
      </c>
      <c r="V454" s="3">
        <f t="shared" si="243"/>
        <v>712</v>
      </c>
      <c r="W454" t="b">
        <f t="shared" si="235"/>
        <v>1</v>
      </c>
      <c r="Y454" t="str">
        <f t="shared" si="244"/>
        <v>OLDCHEM</v>
      </c>
      <c r="Z454" t="b">
        <f t="shared" si="236"/>
        <v>1</v>
      </c>
      <c r="AB454" t="b">
        <f t="shared" si="245"/>
        <v>1</v>
      </c>
      <c r="AD454" t="str">
        <f t="shared" si="246"/>
        <v>513-556-2577</v>
      </c>
      <c r="AE454" t="b">
        <f t="shared" si="237"/>
        <v>1</v>
      </c>
      <c r="AG454" t="str">
        <f t="shared" si="247"/>
        <v>http://www.artsci.uc.edu/departments/rll.html</v>
      </c>
      <c r="AH454" t="b">
        <f t="shared" si="238"/>
        <v>1</v>
      </c>
      <c r="AJ454">
        <f t="shared" si="248"/>
        <v>0</v>
      </c>
      <c r="AK454" t="b">
        <f t="shared" si="239"/>
        <v>0</v>
      </c>
      <c r="AM454" s="4" t="str">
        <f t="shared" ref="AM454:AM517" si="259">CONCATENATE("""name"":""",TRIM(N454),"""")</f>
        <v>"name":"Spanish (A&amp;S)"</v>
      </c>
      <c r="AN454" s="5" t="str">
        <f t="shared" si="249"/>
        <v>,"phone":"513-556-1950"</v>
      </c>
      <c r="AO454" s="5" t="str">
        <f t="shared" si="250"/>
        <v>,"location":{</v>
      </c>
      <c r="AP454" s="5" t="str">
        <f t="shared" si="251"/>
        <v>"ML":"377"</v>
      </c>
      <c r="AQ454" s="5" t="str">
        <f t="shared" si="240"/>
        <v>,"RM":"712"</v>
      </c>
      <c r="AR454" s="5" t="str">
        <f t="shared" si="252"/>
        <v>,"building":"OLDCHEM"</v>
      </c>
      <c r="AS454" s="5" t="str">
        <f t="shared" si="229"/>
        <v>}</v>
      </c>
      <c r="AT454" s="5" t="str">
        <f t="shared" si="253"/>
        <v>,"fax":"513-556-2577"</v>
      </c>
      <c r="AU454" s="5" t="str">
        <f t="shared" si="254"/>
        <v>,"website":"http://www.artsci.uc.edu/departments/rll.html"</v>
      </c>
      <c r="AV454" s="10" t="str">
        <f t="shared" si="255"/>
        <v/>
      </c>
      <c r="AW454" s="6" t="str">
        <f t="shared" si="256"/>
        <v>{"name":"Spanish (A&amp;S)","phone":"513-556-1950","location":{"ML":"377","RM":"712","building":"OLDCHEM"},"fax":"513-556-2577","website":"http://www.artsci.uc.edu/departments/rll.html"}</v>
      </c>
      <c r="AX454" t="str">
        <f t="shared" si="257"/>
        <v>db.directory.insert({"name":"Spanish (A&amp;S)","phone":"513-556-1950","location":{"ML":"377","RM":"712","building":"OLDCHEM"},"fax":"513-556-2577","website":"http://www.artsci.uc.edu/departments/rll.html"})</v>
      </c>
      <c r="AY454">
        <f t="shared" ref="AY454:AY517" si="260">AY453+1</f>
        <v>451</v>
      </c>
      <c r="AZ454" t="str">
        <f t="shared" si="258"/>
        <v>451 - Spanish (A&amp;S)</v>
      </c>
      <c r="BA454" t="str">
        <f t="shared" si="241"/>
        <v>{"name":"Spanish (A&amp;S)","phone":"513-556-1950","location":{"ML":"377","RM":"712","building":"OLDCHEM"},"fax":"513-556-2577","website":"http://www.artsci.uc.edu/departments/rll.html"},</v>
      </c>
    </row>
    <row r="455" spans="1:53" x14ac:dyDescent="0.25">
      <c r="A455" t="s">
        <v>1965</v>
      </c>
      <c r="B455" t="s">
        <v>1966</v>
      </c>
      <c r="C455" t="s">
        <v>1967</v>
      </c>
      <c r="D455">
        <v>131</v>
      </c>
      <c r="E455">
        <v>401</v>
      </c>
      <c r="F455" t="s">
        <v>1968</v>
      </c>
      <c r="G455" t="s">
        <v>1969</v>
      </c>
      <c r="K455" t="s">
        <v>5264</v>
      </c>
      <c r="M455">
        <f t="shared" si="230"/>
        <v>0</v>
      </c>
      <c r="N455" t="str">
        <f t="shared" si="233"/>
        <v>Joint Center for Geographic Information Systems and Spatial Analysis</v>
      </c>
      <c r="P455" t="s">
        <v>5264</v>
      </c>
      <c r="Q455" t="str">
        <f t="shared" si="234"/>
        <v>513-556-3429</v>
      </c>
      <c r="S455" s="3">
        <f t="shared" si="232"/>
        <v>131</v>
      </c>
      <c r="T455" t="b">
        <f t="shared" si="242"/>
        <v>1</v>
      </c>
      <c r="V455" s="3">
        <f t="shared" si="243"/>
        <v>401</v>
      </c>
      <c r="W455" t="b">
        <f t="shared" si="235"/>
        <v>1</v>
      </c>
      <c r="Y455" t="str">
        <f t="shared" si="244"/>
        <v>BRAUNSTEIN</v>
      </c>
      <c r="Z455" t="b">
        <f t="shared" si="236"/>
        <v>1</v>
      </c>
      <c r="AB455" t="b">
        <f t="shared" si="245"/>
        <v>1</v>
      </c>
      <c r="AD455" t="str">
        <f t="shared" si="246"/>
        <v>513-556-3370</v>
      </c>
      <c r="AE455" t="b">
        <f t="shared" si="237"/>
        <v>1</v>
      </c>
      <c r="AG455">
        <f t="shared" si="247"/>
        <v>0</v>
      </c>
      <c r="AH455" t="b">
        <f t="shared" si="238"/>
        <v>0</v>
      </c>
      <c r="AJ455">
        <f t="shared" si="248"/>
        <v>0</v>
      </c>
      <c r="AK455" t="b">
        <f t="shared" si="239"/>
        <v>0</v>
      </c>
      <c r="AM455" s="4" t="str">
        <f t="shared" si="259"/>
        <v>"name":"Joint Center for Geographic Information Systems and Spatial Analysis"</v>
      </c>
      <c r="AN455" s="5" t="str">
        <f t="shared" si="249"/>
        <v>,"phone":"513-556-3429"</v>
      </c>
      <c r="AO455" s="5" t="str">
        <f t="shared" si="250"/>
        <v>,"location":{</v>
      </c>
      <c r="AP455" s="5" t="str">
        <f t="shared" si="251"/>
        <v>"ML":"131"</v>
      </c>
      <c r="AQ455" s="5" t="str">
        <f t="shared" si="240"/>
        <v>,"RM":"401"</v>
      </c>
      <c r="AR455" s="5" t="str">
        <f t="shared" si="252"/>
        <v>,"building":"BRAUNSTEIN"</v>
      </c>
      <c r="AS455" s="5" t="str">
        <f t="shared" si="229"/>
        <v>}</v>
      </c>
      <c r="AT455" s="5" t="str">
        <f t="shared" si="253"/>
        <v>,"fax":"513-556-3370"</v>
      </c>
      <c r="AU455" s="5" t="str">
        <f t="shared" si="254"/>
        <v/>
      </c>
      <c r="AV455" s="10" t="str">
        <f t="shared" si="255"/>
        <v/>
      </c>
      <c r="AW455" s="6" t="str">
        <f t="shared" si="256"/>
        <v>{"name":"Joint Center for Geographic Information Systems and Spatial Analysis","phone":"513-556-3429","location":{"ML":"131","RM":"401","building":"BRAUNSTEIN"},"fax":"513-556-3370"}</v>
      </c>
      <c r="AX455" t="str">
        <f t="shared" si="257"/>
        <v>db.directory.insert({"name":"Joint Center for Geographic Information Systems and Spatial Analysis","phone":"513-556-3429","location":{"ML":"131","RM":"401","building":"BRAUNSTEIN"},"fax":"513-556-3370"})</v>
      </c>
      <c r="AY455">
        <f t="shared" si="260"/>
        <v>452</v>
      </c>
      <c r="AZ455" t="str">
        <f t="shared" si="258"/>
        <v>452 - Joint Center for Geographic Information Systems and Spatial Analysis</v>
      </c>
      <c r="BA455" t="str">
        <f t="shared" si="241"/>
        <v>{"name":"Joint Center for Geographic Information Systems and Spatial Analysis","phone":"513-556-3429","location":{"ML":"131","RM":"401","building":"BRAUNSTEIN"},"fax":"513-556-3370"},</v>
      </c>
    </row>
    <row r="456" spans="1:53" x14ac:dyDescent="0.25">
      <c r="A456" t="s">
        <v>1970</v>
      </c>
      <c r="B456" t="s">
        <v>1971</v>
      </c>
      <c r="C456" t="s">
        <v>1304</v>
      </c>
      <c r="D456">
        <v>22</v>
      </c>
      <c r="E456">
        <v>600</v>
      </c>
      <c r="F456" t="s">
        <v>1232</v>
      </c>
      <c r="G456" t="s">
        <v>1772</v>
      </c>
      <c r="H456" t="s">
        <v>1972</v>
      </c>
      <c r="K456" t="s">
        <v>5264</v>
      </c>
      <c r="M456">
        <f t="shared" si="230"/>
        <v>0</v>
      </c>
      <c r="N456" t="str">
        <f t="shared" si="233"/>
        <v>Special Education (CECH)</v>
      </c>
      <c r="P456" t="s">
        <v>5264</v>
      </c>
      <c r="Q456" t="str">
        <f t="shared" si="234"/>
        <v>513-556-3600</v>
      </c>
      <c r="S456" s="3">
        <f t="shared" si="232"/>
        <v>22</v>
      </c>
      <c r="T456" t="b">
        <f t="shared" si="242"/>
        <v>1</v>
      </c>
      <c r="V456" s="3">
        <f t="shared" si="243"/>
        <v>600</v>
      </c>
      <c r="W456" t="b">
        <f t="shared" si="235"/>
        <v>1</v>
      </c>
      <c r="Y456" t="str">
        <f t="shared" si="244"/>
        <v>TEACHERS</v>
      </c>
      <c r="Z456" t="b">
        <f t="shared" si="236"/>
        <v>1</v>
      </c>
      <c r="AB456" t="b">
        <f t="shared" si="245"/>
        <v>1</v>
      </c>
      <c r="AD456" t="str">
        <f t="shared" si="246"/>
        <v>513-556-1001</v>
      </c>
      <c r="AE456" t="b">
        <f t="shared" si="237"/>
        <v>1</v>
      </c>
      <c r="AG456" t="str">
        <f t="shared" si="247"/>
        <v>http://cech.uc.edu/programs/special_education.html</v>
      </c>
      <c r="AH456" t="b">
        <f t="shared" si="238"/>
        <v>1</v>
      </c>
      <c r="AJ456">
        <f t="shared" si="248"/>
        <v>0</v>
      </c>
      <c r="AK456" t="b">
        <f t="shared" si="239"/>
        <v>0</v>
      </c>
      <c r="AM456" s="4" t="str">
        <f t="shared" si="259"/>
        <v>"name":"Special Education (CECH)"</v>
      </c>
      <c r="AN456" s="5" t="str">
        <f t="shared" si="249"/>
        <v>,"phone":"513-556-3600"</v>
      </c>
      <c r="AO456" s="5" t="str">
        <f t="shared" si="250"/>
        <v>,"location":{</v>
      </c>
      <c r="AP456" s="5" t="str">
        <f t="shared" si="251"/>
        <v>"ML":"22"</v>
      </c>
      <c r="AQ456" s="5" t="str">
        <f t="shared" si="240"/>
        <v>,"RM":"600"</v>
      </c>
      <c r="AR456" s="5" t="str">
        <f t="shared" si="252"/>
        <v>,"building":"TEACHERS"</v>
      </c>
      <c r="AS456" s="5" t="str">
        <f t="shared" si="229"/>
        <v>}</v>
      </c>
      <c r="AT456" s="5" t="str">
        <f t="shared" si="253"/>
        <v>,"fax":"513-556-1001"</v>
      </c>
      <c r="AU456" s="5" t="str">
        <f t="shared" si="254"/>
        <v>,"website":"http://cech.uc.edu/programs/special_education.html"</v>
      </c>
      <c r="AV456" s="10" t="str">
        <f t="shared" si="255"/>
        <v/>
      </c>
      <c r="AW456" s="6" t="str">
        <f t="shared" si="256"/>
        <v>{"name":"Special Education (CECH)","phone":"513-556-3600","location":{"ML":"22","RM":"600","building":"TEACHERS"},"fax":"513-556-1001","website":"http://cech.uc.edu/programs/special_education.html"}</v>
      </c>
      <c r="AX456" t="str">
        <f t="shared" si="257"/>
        <v>db.directory.insert({"name":"Special Education (CECH)","phone":"513-556-3600","location":{"ML":"22","RM":"600","building":"TEACHERS"},"fax":"513-556-1001","website":"http://cech.uc.edu/programs/special_education.html"})</v>
      </c>
      <c r="AY456">
        <f t="shared" si="260"/>
        <v>453</v>
      </c>
      <c r="AZ456" t="str">
        <f t="shared" si="258"/>
        <v>453 - Special Education (CECH)</v>
      </c>
      <c r="BA456" t="str">
        <f t="shared" si="241"/>
        <v>{"name":"Special Education (CECH)","phone":"513-556-3600","location":{"ML":"22","RM":"600","building":"TEACHERS"},"fax":"513-556-1001","website":"http://cech.uc.edu/programs/special_education.html"},</v>
      </c>
    </row>
    <row r="457" spans="1:53" x14ac:dyDescent="0.25">
      <c r="A457" t="s">
        <v>1973</v>
      </c>
      <c r="B457" t="s">
        <v>1974</v>
      </c>
      <c r="C457" t="s">
        <v>1975</v>
      </c>
      <c r="D457">
        <v>215</v>
      </c>
      <c r="F457" t="s">
        <v>1976</v>
      </c>
      <c r="H457" t="s">
        <v>1977</v>
      </c>
      <c r="K457" t="s">
        <v>5264</v>
      </c>
      <c r="M457">
        <f t="shared" si="230"/>
        <v>0</v>
      </c>
      <c r="N457" t="str">
        <f t="shared" si="233"/>
        <v>Special Events (Public Safety)</v>
      </c>
      <c r="P457" t="s">
        <v>5264</v>
      </c>
      <c r="Q457" t="str">
        <f t="shared" si="234"/>
        <v>513-556-4923</v>
      </c>
      <c r="S457" s="3">
        <f t="shared" si="232"/>
        <v>215</v>
      </c>
      <c r="T457" t="b">
        <f t="shared" si="242"/>
        <v>1</v>
      </c>
      <c r="V457" s="3">
        <f t="shared" si="243"/>
        <v>0</v>
      </c>
      <c r="W457" t="b">
        <f t="shared" si="235"/>
        <v>0</v>
      </c>
      <c r="Y457" t="str">
        <f t="shared" si="244"/>
        <v>EDWARDS4</v>
      </c>
      <c r="Z457" t="b">
        <f t="shared" si="236"/>
        <v>1</v>
      </c>
      <c r="AB457" t="b">
        <f t="shared" si="245"/>
        <v>1</v>
      </c>
      <c r="AD457">
        <f t="shared" si="246"/>
        <v>0</v>
      </c>
      <c r="AE457" t="b">
        <f t="shared" si="237"/>
        <v>0</v>
      </c>
      <c r="AG457" t="str">
        <f t="shared" si="247"/>
        <v>http://www.uc.edu/publicsafety/services/special-events.html</v>
      </c>
      <c r="AH457" t="b">
        <f t="shared" si="238"/>
        <v>1</v>
      </c>
      <c r="AJ457">
        <f t="shared" si="248"/>
        <v>0</v>
      </c>
      <c r="AK457" t="b">
        <f t="shared" si="239"/>
        <v>0</v>
      </c>
      <c r="AM457" s="4" t="str">
        <f t="shared" si="259"/>
        <v>"name":"Special Events (Public Safety)"</v>
      </c>
      <c r="AN457" s="5" t="str">
        <f t="shared" si="249"/>
        <v>,"phone":"513-556-4923"</v>
      </c>
      <c r="AO457" s="5" t="str">
        <f t="shared" si="250"/>
        <v>,"location":{</v>
      </c>
      <c r="AP457" s="5" t="str">
        <f t="shared" si="251"/>
        <v>"ML":"215"</v>
      </c>
      <c r="AQ457" s="5" t="str">
        <f t="shared" si="240"/>
        <v/>
      </c>
      <c r="AR457" s="5" t="str">
        <f t="shared" si="252"/>
        <v>,"building":"EDWARDS4"</v>
      </c>
      <c r="AS457" s="5" t="str">
        <f t="shared" si="229"/>
        <v>}</v>
      </c>
      <c r="AT457" s="5" t="str">
        <f t="shared" si="253"/>
        <v/>
      </c>
      <c r="AU457" s="5" t="str">
        <f t="shared" si="254"/>
        <v>,"website":"http://www.uc.edu/publicsafety/services/special-events.html"</v>
      </c>
      <c r="AV457" s="10" t="str">
        <f t="shared" si="255"/>
        <v/>
      </c>
      <c r="AW457" s="6" t="str">
        <f t="shared" si="256"/>
        <v>{"name":"Special Events (Public Safety)","phone":"513-556-4923","location":{"ML":"215","building":"EDWARDS4"},"website":"http://www.uc.edu/publicsafety/services/special-events.html"}</v>
      </c>
      <c r="AX457" t="str">
        <f t="shared" si="257"/>
        <v>db.directory.insert({"name":"Special Events (Public Safety)","phone":"513-556-4923","location":{"ML":"215","building":"EDWARDS4"},"website":"http://www.uc.edu/publicsafety/services/special-events.html"})</v>
      </c>
      <c r="AY457">
        <f t="shared" si="260"/>
        <v>454</v>
      </c>
      <c r="AZ457" t="str">
        <f t="shared" si="258"/>
        <v>454 - Special Events (Public Safety)</v>
      </c>
      <c r="BA457" t="str">
        <f t="shared" si="241"/>
        <v>{"name":"Special Events (Public Safety)","phone":"513-556-4923","location":{"ML":"215","building":"EDWARDS4"},"website":"http://www.uc.edu/publicsafety/services/special-events.html"},</v>
      </c>
    </row>
    <row r="458" spans="1:53" x14ac:dyDescent="0.25">
      <c r="A458" t="s">
        <v>1978</v>
      </c>
      <c r="B458" t="s">
        <v>1979</v>
      </c>
      <c r="C458" t="s">
        <v>1980</v>
      </c>
      <c r="D458">
        <v>172</v>
      </c>
      <c r="E458">
        <v>412</v>
      </c>
      <c r="F458" t="s">
        <v>193</v>
      </c>
      <c r="G458" t="s">
        <v>1981</v>
      </c>
      <c r="H458" t="s">
        <v>1982</v>
      </c>
      <c r="K458" t="s">
        <v>5264</v>
      </c>
      <c r="M458">
        <f t="shared" si="230"/>
        <v>0</v>
      </c>
      <c r="N458" t="str">
        <f t="shared" si="233"/>
        <v>Mass Spectrometry Facility (CHEM)(A&amp;S)</v>
      </c>
      <c r="P458" t="s">
        <v>5264</v>
      </c>
      <c r="Q458" t="str">
        <f t="shared" si="234"/>
        <v>513-556-1574</v>
      </c>
      <c r="S458" s="3">
        <f t="shared" si="232"/>
        <v>172</v>
      </c>
      <c r="T458" t="b">
        <f t="shared" si="242"/>
        <v>1</v>
      </c>
      <c r="V458" s="3">
        <f t="shared" si="243"/>
        <v>412</v>
      </c>
      <c r="W458" t="b">
        <f t="shared" si="235"/>
        <v>1</v>
      </c>
      <c r="Y458" t="str">
        <f t="shared" si="244"/>
        <v>RIEVESCHL</v>
      </c>
      <c r="Z458" t="b">
        <f t="shared" si="236"/>
        <v>1</v>
      </c>
      <c r="AB458" t="b">
        <f t="shared" si="245"/>
        <v>1</v>
      </c>
      <c r="AD458" t="str">
        <f t="shared" si="246"/>
        <v>513-556-9239</v>
      </c>
      <c r="AE458" t="b">
        <f t="shared" si="237"/>
        <v>1</v>
      </c>
      <c r="AG458" t="str">
        <f t="shared" si="247"/>
        <v>http://www.artsci.uc.edu/departments/chemistry/core-facilities/mass-spectometry-facility.html</v>
      </c>
      <c r="AH458" t="b">
        <f t="shared" si="238"/>
        <v>1</v>
      </c>
      <c r="AJ458">
        <f t="shared" si="248"/>
        <v>0</v>
      </c>
      <c r="AK458" t="b">
        <f t="shared" si="239"/>
        <v>0</v>
      </c>
      <c r="AM458" s="4" t="str">
        <f t="shared" si="259"/>
        <v>"name":"Mass Spectrometry Facility (CHEM)(A&amp;S)"</v>
      </c>
      <c r="AN458" s="5" t="str">
        <f t="shared" si="249"/>
        <v>,"phone":"513-556-1574"</v>
      </c>
      <c r="AO458" s="5" t="str">
        <f t="shared" si="250"/>
        <v>,"location":{</v>
      </c>
      <c r="AP458" s="5" t="str">
        <f t="shared" si="251"/>
        <v>"ML":"172"</v>
      </c>
      <c r="AQ458" s="5" t="str">
        <f t="shared" si="240"/>
        <v>,"RM":"412"</v>
      </c>
      <c r="AR458" s="5" t="str">
        <f t="shared" si="252"/>
        <v>,"building":"RIEVESCHL"</v>
      </c>
      <c r="AS458" s="5" t="str">
        <f t="shared" si="229"/>
        <v>}</v>
      </c>
      <c r="AT458" s="5" t="str">
        <f t="shared" si="253"/>
        <v>,"fax":"513-556-9239"</v>
      </c>
      <c r="AU458" s="5" t="str">
        <f t="shared" si="254"/>
        <v>,"website":"http://www.artsci.uc.edu/departments/chemistry/core-facilities/mass-spectometry-facility.html"</v>
      </c>
      <c r="AV458" s="10" t="str">
        <f t="shared" si="255"/>
        <v/>
      </c>
      <c r="AW458" s="6" t="str">
        <f t="shared" si="256"/>
        <v>{"name":"Mass Spectrometry Facility (CHEM)(A&amp;S)","phone":"513-556-1574","location":{"ML":"172","RM":"412","building":"RIEVESCHL"},"fax":"513-556-9239","website":"http://www.artsci.uc.edu/departments/chemistry/core-facilities/mass-spectometry-facility.html"}</v>
      </c>
      <c r="AX458" t="str">
        <f t="shared" si="257"/>
        <v>db.directory.insert({"name":"Mass Spectrometry Facility (CHEM)(A&amp;S)","phone":"513-556-1574","location":{"ML":"172","RM":"412","building":"RIEVESCHL"},"fax":"513-556-9239","website":"http://www.artsci.uc.edu/departments/chemistry/core-facilities/mass-spectometry-facility.html"})</v>
      </c>
      <c r="AY458">
        <f t="shared" si="260"/>
        <v>455</v>
      </c>
      <c r="AZ458" t="str">
        <f t="shared" si="258"/>
        <v>455 - Mass Spectrometry Facility (CHEM)(A&amp;S)</v>
      </c>
      <c r="BA458" t="str">
        <f t="shared" si="241"/>
        <v>{"name":"Mass Spectrometry Facility (CHEM)(A&amp;S)","phone":"513-556-1574","location":{"ML":"172","RM":"412","building":"RIEVESCHL"},"fax":"513-556-9239","website":"http://www.artsci.uc.edu/departments/chemistry/core-facilities/mass-spectometry-facility.html"},</v>
      </c>
    </row>
    <row r="459" spans="1:53" x14ac:dyDescent="0.25">
      <c r="A459" t="s">
        <v>1983</v>
      </c>
      <c r="B459" t="s">
        <v>1984</v>
      </c>
      <c r="C459" t="s">
        <v>1985</v>
      </c>
      <c r="D459">
        <v>379</v>
      </c>
      <c r="E459">
        <v>344</v>
      </c>
      <c r="F459" t="s">
        <v>1518</v>
      </c>
      <c r="G459" t="s">
        <v>1986</v>
      </c>
      <c r="H459" t="s">
        <v>1987</v>
      </c>
      <c r="I459" t="s">
        <v>1988</v>
      </c>
      <c r="K459" t="s">
        <v>5264</v>
      </c>
      <c r="M459">
        <f t="shared" si="230"/>
        <v>0</v>
      </c>
      <c r="N459" t="str">
        <f t="shared" si="233"/>
        <v>Communication Sciences and Disorders (CAHS)</v>
      </c>
      <c r="P459" t="s">
        <v>5264</v>
      </c>
      <c r="Q459" t="str">
        <f t="shared" si="234"/>
        <v>513-558-8501</v>
      </c>
      <c r="S459" s="3">
        <f t="shared" si="232"/>
        <v>379</v>
      </c>
      <c r="T459" t="b">
        <f t="shared" si="242"/>
        <v>1</v>
      </c>
      <c r="V459" s="3">
        <f t="shared" si="243"/>
        <v>344</v>
      </c>
      <c r="W459" t="b">
        <f t="shared" si="235"/>
        <v>1</v>
      </c>
      <c r="Y459" t="str">
        <f t="shared" si="244"/>
        <v>FRENCH-EAST</v>
      </c>
      <c r="Z459" t="b">
        <f t="shared" si="236"/>
        <v>1</v>
      </c>
      <c r="AB459" t="b">
        <f t="shared" si="245"/>
        <v>1</v>
      </c>
      <c r="AD459" t="str">
        <f t="shared" si="246"/>
        <v>513-558-8500</v>
      </c>
      <c r="AE459" t="b">
        <f t="shared" si="237"/>
        <v>1</v>
      </c>
      <c r="AG459" t="str">
        <f t="shared" si="247"/>
        <v>http://cahs.uc.edu/departments/csd/general/about.aspx</v>
      </c>
      <c r="AH459" t="b">
        <f t="shared" si="238"/>
        <v>1</v>
      </c>
      <c r="AJ459" t="str">
        <f t="shared" si="248"/>
        <v>csd@uc.edu</v>
      </c>
      <c r="AK459" t="b">
        <f t="shared" si="239"/>
        <v>1</v>
      </c>
      <c r="AM459" s="4" t="str">
        <f t="shared" si="259"/>
        <v>"name":"Communication Sciences and Disorders (CAHS)"</v>
      </c>
      <c r="AN459" s="5" t="str">
        <f t="shared" si="249"/>
        <v>,"phone":"513-558-8501"</v>
      </c>
      <c r="AO459" s="5" t="str">
        <f t="shared" si="250"/>
        <v>,"location":{</v>
      </c>
      <c r="AP459" s="5" t="str">
        <f t="shared" si="251"/>
        <v>"ML":"379"</v>
      </c>
      <c r="AQ459" s="5" t="str">
        <f t="shared" si="240"/>
        <v>,"RM":"344"</v>
      </c>
      <c r="AR459" s="5" t="str">
        <f t="shared" si="252"/>
        <v>,"building":"FRENCH-EAST"</v>
      </c>
      <c r="AS459" s="5" t="str">
        <f t="shared" si="229"/>
        <v>}</v>
      </c>
      <c r="AT459" s="5" t="str">
        <f t="shared" si="253"/>
        <v>,"fax":"513-558-8500"</v>
      </c>
      <c r="AU459" s="5" t="str">
        <f t="shared" si="254"/>
        <v>,"website":"http://cahs.uc.edu/departments/csd/general/about.aspx"</v>
      </c>
      <c r="AV459" s="10" t="str">
        <f t="shared" si="255"/>
        <v>,"email":"csd@uc.edu"</v>
      </c>
      <c r="AW459" s="6" t="str">
        <f t="shared" si="256"/>
        <v>{"name":"Communication Sciences and Disorders (CAHS)","phone":"513-558-8501","location":{"ML":"379","RM":"344","building":"FRENCH-EAST"},"fax":"513-558-8500","website":"http://cahs.uc.edu/departments/csd/general/about.aspx","email":"csd@uc.edu"}</v>
      </c>
      <c r="AX459" t="str">
        <f t="shared" si="257"/>
        <v>db.directory.insert({"name":"Communication Sciences and Disorders (CAHS)","phone":"513-558-8501","location":{"ML":"379","RM":"344","building":"FRENCH-EAST"},"fax":"513-558-8500","website":"http://cahs.uc.edu/departments/csd/general/about.aspx","email":"csd@uc.edu"})</v>
      </c>
      <c r="AY459">
        <f t="shared" si="260"/>
        <v>456</v>
      </c>
      <c r="AZ459" t="str">
        <f t="shared" si="258"/>
        <v>456 - Communication Sciences and Disorders (CAHS)</v>
      </c>
      <c r="BA459" t="str">
        <f t="shared" si="241"/>
        <v>{"name":"Communication Sciences and Disorders (CAHS)","phone":"513-558-8501","location":{"ML":"379","RM":"344","building":"FRENCH-EAST"},"fax":"513-558-8500","website":"http://cahs.uc.edu/departments/csd/general/about.aspx","email":"csd@uc.edu"},</v>
      </c>
    </row>
    <row r="460" spans="1:53" x14ac:dyDescent="0.25">
      <c r="A460" t="s">
        <v>1989</v>
      </c>
      <c r="B460" t="s">
        <v>1990</v>
      </c>
      <c r="C460" t="s">
        <v>1991</v>
      </c>
      <c r="D460">
        <v>515</v>
      </c>
      <c r="E460">
        <v>2200</v>
      </c>
      <c r="F460" t="s">
        <v>62</v>
      </c>
      <c r="G460" t="s">
        <v>1992</v>
      </c>
      <c r="H460" t="s">
        <v>1993</v>
      </c>
      <c r="K460" t="s">
        <v>5264</v>
      </c>
      <c r="M460">
        <f t="shared" si="230"/>
        <v>0</v>
      </c>
      <c r="N460" t="str">
        <f t="shared" si="233"/>
        <v>Spine Surgery (Neurosurgery)</v>
      </c>
      <c r="P460" t="s">
        <v>5264</v>
      </c>
      <c r="Q460" t="str">
        <f t="shared" si="234"/>
        <v>513-558-5387</v>
      </c>
      <c r="S460" s="3">
        <f t="shared" si="232"/>
        <v>515</v>
      </c>
      <c r="T460" t="b">
        <f t="shared" si="242"/>
        <v>1</v>
      </c>
      <c r="V460" s="3">
        <f t="shared" si="243"/>
        <v>2200</v>
      </c>
      <c r="W460" t="b">
        <f t="shared" si="235"/>
        <v>1</v>
      </c>
      <c r="Y460" t="str">
        <f t="shared" si="244"/>
        <v>STETSON</v>
      </c>
      <c r="Z460" t="b">
        <f t="shared" si="236"/>
        <v>1</v>
      </c>
      <c r="AB460" t="b">
        <f t="shared" si="245"/>
        <v>1</v>
      </c>
      <c r="AD460" t="str">
        <f t="shared" si="246"/>
        <v>513-558-7702</v>
      </c>
      <c r="AE460" t="b">
        <f t="shared" si="237"/>
        <v>1</v>
      </c>
      <c r="AG460" t="str">
        <f t="shared" si="247"/>
        <v>http://med.uc.edu/Neurosurgery/divisions/spine.aspx</v>
      </c>
      <c r="AH460" t="b">
        <f t="shared" si="238"/>
        <v>1</v>
      </c>
      <c r="AJ460">
        <f t="shared" si="248"/>
        <v>0</v>
      </c>
      <c r="AK460" t="b">
        <f t="shared" si="239"/>
        <v>0</v>
      </c>
      <c r="AM460" s="4" t="str">
        <f t="shared" si="259"/>
        <v>"name":"Spine Surgery (Neurosurgery)"</v>
      </c>
      <c r="AN460" s="5" t="str">
        <f t="shared" si="249"/>
        <v>,"phone":"513-558-5387"</v>
      </c>
      <c r="AO460" s="5" t="str">
        <f t="shared" si="250"/>
        <v>,"location":{</v>
      </c>
      <c r="AP460" s="5" t="str">
        <f t="shared" si="251"/>
        <v>"ML":"515"</v>
      </c>
      <c r="AQ460" s="5" t="str">
        <f t="shared" si="240"/>
        <v>,"RM":"2200"</v>
      </c>
      <c r="AR460" s="5" t="str">
        <f t="shared" si="252"/>
        <v>,"building":"STETSON"</v>
      </c>
      <c r="AS460" s="5" t="str">
        <f t="shared" ref="AS460:AS523" si="261">IF(AB460,"}","")</f>
        <v>}</v>
      </c>
      <c r="AT460" s="5" t="str">
        <f t="shared" si="253"/>
        <v>,"fax":"513-558-7702"</v>
      </c>
      <c r="AU460" s="5" t="str">
        <f t="shared" si="254"/>
        <v>,"website":"http://med.uc.edu/Neurosurgery/divisions/spine.aspx"</v>
      </c>
      <c r="AV460" s="10" t="str">
        <f t="shared" si="255"/>
        <v/>
      </c>
      <c r="AW460" s="6" t="str">
        <f t="shared" si="256"/>
        <v>{"name":"Spine Surgery (Neurosurgery)","phone":"513-558-5387","location":{"ML":"515","RM":"2200","building":"STETSON"},"fax":"513-558-7702","website":"http://med.uc.edu/Neurosurgery/divisions/spine.aspx"}</v>
      </c>
      <c r="AX460" t="str">
        <f t="shared" si="257"/>
        <v>db.directory.insert({"name":"Spine Surgery (Neurosurgery)","phone":"513-558-5387","location":{"ML":"515","RM":"2200","building":"STETSON"},"fax":"513-558-7702","website":"http://med.uc.edu/Neurosurgery/divisions/spine.aspx"})</v>
      </c>
      <c r="AY460">
        <f t="shared" si="260"/>
        <v>457</v>
      </c>
      <c r="AZ460" t="str">
        <f t="shared" si="258"/>
        <v>457 - Spine Surgery (Neurosurgery)</v>
      </c>
      <c r="BA460" t="str">
        <f t="shared" si="241"/>
        <v>{"name":"Spine Surgery (Neurosurgery)","phone":"513-558-5387","location":{"ML":"515","RM":"2200","building":"STETSON"},"fax":"513-558-7702","website":"http://med.uc.edu/Neurosurgery/divisions/spine.aspx"},</v>
      </c>
    </row>
    <row r="461" spans="1:53" x14ac:dyDescent="0.25">
      <c r="A461" t="s">
        <v>1994</v>
      </c>
      <c r="B461" t="s">
        <v>1995</v>
      </c>
      <c r="C461" t="s">
        <v>1996</v>
      </c>
      <c r="D461">
        <v>222</v>
      </c>
      <c r="E461">
        <v>530</v>
      </c>
      <c r="F461" t="s">
        <v>68</v>
      </c>
      <c r="G461" t="s">
        <v>1997</v>
      </c>
      <c r="H461" t="s">
        <v>1998</v>
      </c>
      <c r="K461" t="s">
        <v>5264</v>
      </c>
      <c r="M461">
        <f t="shared" si="230"/>
        <v>0</v>
      </c>
      <c r="N461" t="str">
        <f t="shared" si="233"/>
        <v>Sponsored Research Services (SRS)</v>
      </c>
      <c r="P461" t="s">
        <v>5264</v>
      </c>
      <c r="Q461" t="str">
        <f t="shared" si="234"/>
        <v>513-556-1470</v>
      </c>
      <c r="S461" s="3">
        <f t="shared" si="232"/>
        <v>222</v>
      </c>
      <c r="T461" t="b">
        <f t="shared" si="242"/>
        <v>1</v>
      </c>
      <c r="V461" s="3">
        <f t="shared" si="243"/>
        <v>530</v>
      </c>
      <c r="W461" t="b">
        <f t="shared" si="235"/>
        <v>1</v>
      </c>
      <c r="Y461" t="str">
        <f t="shared" si="244"/>
        <v>UNIVHALL</v>
      </c>
      <c r="Z461" t="b">
        <f t="shared" si="236"/>
        <v>1</v>
      </c>
      <c r="AB461" t="b">
        <f t="shared" si="245"/>
        <v>1</v>
      </c>
      <c r="AD461" t="str">
        <f t="shared" si="246"/>
        <v>513-556-4346</v>
      </c>
      <c r="AE461" t="b">
        <f t="shared" si="237"/>
        <v>1</v>
      </c>
      <c r="AG461" t="str">
        <f t="shared" si="247"/>
        <v>http://srs.uc.edu/</v>
      </c>
      <c r="AH461" t="b">
        <f t="shared" si="238"/>
        <v>1</v>
      </c>
      <c r="AJ461">
        <f t="shared" si="248"/>
        <v>0</v>
      </c>
      <c r="AK461" t="b">
        <f t="shared" si="239"/>
        <v>0</v>
      </c>
      <c r="AM461" s="4" t="str">
        <f t="shared" si="259"/>
        <v>"name":"Sponsored Research Services (SRS)"</v>
      </c>
      <c r="AN461" s="5" t="str">
        <f t="shared" si="249"/>
        <v>,"phone":"513-556-1470"</v>
      </c>
      <c r="AO461" s="5" t="str">
        <f t="shared" si="250"/>
        <v>,"location":{</v>
      </c>
      <c r="AP461" s="5" t="str">
        <f t="shared" si="251"/>
        <v>"ML":"222"</v>
      </c>
      <c r="AQ461" s="5" t="str">
        <f t="shared" si="240"/>
        <v>,"RM":"530"</v>
      </c>
      <c r="AR461" s="5" t="str">
        <f t="shared" si="252"/>
        <v>,"building":"UNIVHALL"</v>
      </c>
      <c r="AS461" s="5" t="str">
        <f t="shared" si="261"/>
        <v>}</v>
      </c>
      <c r="AT461" s="5" t="str">
        <f t="shared" si="253"/>
        <v>,"fax":"513-556-4346"</v>
      </c>
      <c r="AU461" s="5" t="str">
        <f t="shared" si="254"/>
        <v>,"website":"http://srs.uc.edu/"</v>
      </c>
      <c r="AV461" s="10" t="str">
        <f t="shared" si="255"/>
        <v/>
      </c>
      <c r="AW461" s="6" t="str">
        <f t="shared" si="256"/>
        <v>{"name":"Sponsored Research Services (SRS)","phone":"513-556-1470","location":{"ML":"222","RM":"530","building":"UNIVHALL"},"fax":"513-556-4346","website":"http://srs.uc.edu/"}</v>
      </c>
      <c r="AX461" t="str">
        <f t="shared" si="257"/>
        <v>db.directory.insert({"name":"Sponsored Research Services (SRS)","phone":"513-556-1470","location":{"ML":"222","RM":"530","building":"UNIVHALL"},"fax":"513-556-4346","website":"http://srs.uc.edu/"})</v>
      </c>
      <c r="AY461">
        <f t="shared" si="260"/>
        <v>458</v>
      </c>
      <c r="AZ461" t="str">
        <f t="shared" si="258"/>
        <v>458 - Sponsored Research Services (SRS)</v>
      </c>
      <c r="BA461" t="str">
        <f t="shared" si="241"/>
        <v>{"name":"Sponsored Research Services (SRS)","phone":"513-556-1470","location":{"ML":"222","RM":"530","building":"UNIVHALL"},"fax":"513-556-4346","website":"http://srs.uc.edu/"},</v>
      </c>
    </row>
    <row r="462" spans="1:53" x14ac:dyDescent="0.25">
      <c r="A462" t="s">
        <v>1999</v>
      </c>
      <c r="B462" t="s">
        <v>2000</v>
      </c>
      <c r="C462" t="s">
        <v>2001</v>
      </c>
      <c r="D462" t="s">
        <v>2002</v>
      </c>
      <c r="E462">
        <v>222</v>
      </c>
      <c r="F462">
        <v>530</v>
      </c>
      <c r="G462" t="s">
        <v>68</v>
      </c>
      <c r="H462" t="s">
        <v>1997</v>
      </c>
      <c r="I462" t="s">
        <v>2003</v>
      </c>
      <c r="K462" t="s">
        <v>5264</v>
      </c>
      <c r="L462" t="b">
        <v>1</v>
      </c>
      <c r="M462">
        <f t="shared" si="230"/>
        <v>1</v>
      </c>
      <c r="N462" t="str">
        <f t="shared" si="233"/>
        <v>Sponsored Research Services  Accounting</v>
      </c>
      <c r="O462" t="str">
        <f t="shared" si="231"/>
        <v>Sponsored Research Services  Accounting</v>
      </c>
      <c r="P462" t="s">
        <v>5264</v>
      </c>
      <c r="Q462" t="str">
        <f t="shared" si="234"/>
        <v>513-558-4817</v>
      </c>
      <c r="S462" s="3">
        <f t="shared" si="232"/>
        <v>222</v>
      </c>
      <c r="T462" t="b">
        <f t="shared" si="242"/>
        <v>1</v>
      </c>
      <c r="V462" s="3">
        <f t="shared" si="243"/>
        <v>530</v>
      </c>
      <c r="W462" t="b">
        <f t="shared" si="235"/>
        <v>1</v>
      </c>
      <c r="Y462" t="str">
        <f t="shared" si="244"/>
        <v>UNIVHALL</v>
      </c>
      <c r="Z462" t="b">
        <f t="shared" si="236"/>
        <v>1</v>
      </c>
      <c r="AB462" t="b">
        <f t="shared" si="245"/>
        <v>1</v>
      </c>
      <c r="AD462" t="str">
        <f t="shared" si="246"/>
        <v>513-556-4346</v>
      </c>
      <c r="AE462" t="b">
        <f t="shared" si="237"/>
        <v>1</v>
      </c>
      <c r="AG462" t="str">
        <f t="shared" si="247"/>
        <v>http://srs.uc.edu/Divisions/AccountingDivision.aspx</v>
      </c>
      <c r="AH462" t="b">
        <f t="shared" si="238"/>
        <v>1</v>
      </c>
      <c r="AJ462">
        <f t="shared" si="248"/>
        <v>0</v>
      </c>
      <c r="AK462" t="b">
        <f t="shared" si="239"/>
        <v>0</v>
      </c>
      <c r="AM462" s="4" t="str">
        <f t="shared" si="259"/>
        <v>"name":"Sponsored Research Services Accounting"</v>
      </c>
      <c r="AN462" s="5" t="str">
        <f t="shared" si="249"/>
        <v>,"phone":"513-558-4817"</v>
      </c>
      <c r="AO462" s="5" t="str">
        <f t="shared" si="250"/>
        <v>,"location":{</v>
      </c>
      <c r="AP462" s="5" t="str">
        <f t="shared" si="251"/>
        <v>"ML":"222"</v>
      </c>
      <c r="AQ462" s="5" t="str">
        <f t="shared" si="240"/>
        <v>,"RM":"530"</v>
      </c>
      <c r="AR462" s="5" t="str">
        <f t="shared" si="252"/>
        <v>,"building":"UNIVHALL"</v>
      </c>
      <c r="AS462" s="5" t="str">
        <f t="shared" si="261"/>
        <v>}</v>
      </c>
      <c r="AT462" s="5" t="str">
        <f t="shared" si="253"/>
        <v>,"fax":"513-556-4346"</v>
      </c>
      <c r="AU462" s="5" t="str">
        <f t="shared" si="254"/>
        <v>,"website":"http://srs.uc.edu/Divisions/AccountingDivision.aspx"</v>
      </c>
      <c r="AV462" s="10" t="str">
        <f t="shared" si="255"/>
        <v/>
      </c>
      <c r="AW462" s="6" t="str">
        <f t="shared" si="256"/>
        <v>{"name":"Sponsored Research Services Accounting","phone":"513-558-4817","location":{"ML":"222","RM":"530","building":"UNIVHALL"},"fax":"513-556-4346","website":"http://srs.uc.edu/Divisions/AccountingDivision.aspx"}</v>
      </c>
      <c r="AX462" t="str">
        <f t="shared" si="257"/>
        <v>db.directory.insert({"name":"Sponsored Research Services Accounting","phone":"513-558-4817","location":{"ML":"222","RM":"530","building":"UNIVHALL"},"fax":"513-556-4346","website":"http://srs.uc.edu/Divisions/AccountingDivision.aspx"})</v>
      </c>
      <c r="AY462">
        <f t="shared" si="260"/>
        <v>459</v>
      </c>
      <c r="AZ462" t="str">
        <f t="shared" si="258"/>
        <v>459 - Sponsored Research Services  Accounting</v>
      </c>
      <c r="BA462" t="str">
        <f t="shared" si="241"/>
        <v>{"name":"Sponsored Research Services Accounting","phone":"513-558-4817","location":{"ML":"222","RM":"530","building":"UNIVHALL"},"fax":"513-556-4346","website":"http://srs.uc.edu/Divisions/AccountingDivision.aspx"},</v>
      </c>
    </row>
    <row r="463" spans="1:53" x14ac:dyDescent="0.25">
      <c r="A463" t="s">
        <v>2004</v>
      </c>
      <c r="B463" t="s">
        <v>2000</v>
      </c>
      <c r="C463" t="s">
        <v>2005</v>
      </c>
      <c r="D463" t="s">
        <v>1996</v>
      </c>
      <c r="E463">
        <v>222</v>
      </c>
      <c r="F463">
        <v>530</v>
      </c>
      <c r="G463" t="s">
        <v>68</v>
      </c>
      <c r="H463" t="s">
        <v>1997</v>
      </c>
      <c r="I463" t="s">
        <v>2006</v>
      </c>
      <c r="K463" t="s">
        <v>5264</v>
      </c>
      <c r="L463" t="b">
        <v>1</v>
      </c>
      <c r="M463">
        <f t="shared" si="230"/>
        <v>1</v>
      </c>
      <c r="N463" t="str">
        <f t="shared" si="233"/>
        <v>Sponsored Research Services  Contracts Management</v>
      </c>
      <c r="O463" t="str">
        <f t="shared" si="231"/>
        <v>Sponsored Research Services  Contracts Management</v>
      </c>
      <c r="P463" t="s">
        <v>5264</v>
      </c>
      <c r="Q463" t="str">
        <f t="shared" si="234"/>
        <v>513-556-1470</v>
      </c>
      <c r="S463" s="3">
        <f t="shared" si="232"/>
        <v>222</v>
      </c>
      <c r="T463" t="b">
        <f t="shared" si="242"/>
        <v>1</v>
      </c>
      <c r="V463" s="3">
        <f t="shared" si="243"/>
        <v>530</v>
      </c>
      <c r="W463" t="b">
        <f t="shared" si="235"/>
        <v>1</v>
      </c>
      <c r="Y463" t="str">
        <f t="shared" si="244"/>
        <v>UNIVHALL</v>
      </c>
      <c r="Z463" t="b">
        <f t="shared" si="236"/>
        <v>1</v>
      </c>
      <c r="AB463" t="b">
        <f t="shared" si="245"/>
        <v>1</v>
      </c>
      <c r="AD463" t="str">
        <f t="shared" si="246"/>
        <v>513-556-4346</v>
      </c>
      <c r="AE463" t="b">
        <f t="shared" si="237"/>
        <v>1</v>
      </c>
      <c r="AG463" t="str">
        <f t="shared" si="247"/>
        <v>http://srs.uc.edu/Divisions/ContractingDivision.aspx</v>
      </c>
      <c r="AH463" t="b">
        <f t="shared" si="238"/>
        <v>1</v>
      </c>
      <c r="AJ463">
        <f t="shared" si="248"/>
        <v>0</v>
      </c>
      <c r="AK463" t="b">
        <f t="shared" si="239"/>
        <v>0</v>
      </c>
      <c r="AM463" s="4" t="str">
        <f t="shared" si="259"/>
        <v>"name":"Sponsored Research Services Contracts Management"</v>
      </c>
      <c r="AN463" s="5" t="str">
        <f t="shared" si="249"/>
        <v>,"phone":"513-556-1470"</v>
      </c>
      <c r="AO463" s="5" t="str">
        <f t="shared" si="250"/>
        <v>,"location":{</v>
      </c>
      <c r="AP463" s="5" t="str">
        <f t="shared" si="251"/>
        <v>"ML":"222"</v>
      </c>
      <c r="AQ463" s="5" t="str">
        <f t="shared" si="240"/>
        <v>,"RM":"530"</v>
      </c>
      <c r="AR463" s="5" t="str">
        <f t="shared" si="252"/>
        <v>,"building":"UNIVHALL"</v>
      </c>
      <c r="AS463" s="5" t="str">
        <f t="shared" si="261"/>
        <v>}</v>
      </c>
      <c r="AT463" s="5" t="str">
        <f t="shared" si="253"/>
        <v>,"fax":"513-556-4346"</v>
      </c>
      <c r="AU463" s="5" t="str">
        <f t="shared" si="254"/>
        <v>,"website":"http://srs.uc.edu/Divisions/ContractingDivision.aspx"</v>
      </c>
      <c r="AV463" s="10" t="str">
        <f t="shared" si="255"/>
        <v/>
      </c>
      <c r="AW463" s="6" t="str">
        <f t="shared" si="256"/>
        <v>{"name":"Sponsored Research Services Contracts Management","phone":"513-556-1470","location":{"ML":"222","RM":"530","building":"UNIVHALL"},"fax":"513-556-4346","website":"http://srs.uc.edu/Divisions/ContractingDivision.aspx"}</v>
      </c>
      <c r="AX463" t="str">
        <f t="shared" si="257"/>
        <v>db.directory.insert({"name":"Sponsored Research Services Contracts Management","phone":"513-556-1470","location":{"ML":"222","RM":"530","building":"UNIVHALL"},"fax":"513-556-4346","website":"http://srs.uc.edu/Divisions/ContractingDivision.aspx"})</v>
      </c>
      <c r="AY463">
        <f t="shared" si="260"/>
        <v>460</v>
      </c>
      <c r="AZ463" t="str">
        <f t="shared" si="258"/>
        <v>460 - Sponsored Research Services  Contracts Management</v>
      </c>
      <c r="BA463" t="str">
        <f t="shared" si="241"/>
        <v>{"name":"Sponsored Research Services Contracts Management","phone":"513-556-1470","location":{"ML":"222","RM":"530","building":"UNIVHALL"},"fax":"513-556-4346","website":"http://srs.uc.edu/Divisions/ContractingDivision.aspx"},</v>
      </c>
    </row>
    <row r="464" spans="1:53" x14ac:dyDescent="0.25">
      <c r="A464" t="s">
        <v>2007</v>
      </c>
      <c r="B464" t="s">
        <v>2000</v>
      </c>
      <c r="C464" t="s">
        <v>2008</v>
      </c>
      <c r="D464" t="s">
        <v>2009</v>
      </c>
      <c r="E464">
        <v>222</v>
      </c>
      <c r="F464">
        <v>530</v>
      </c>
      <c r="G464" t="s">
        <v>68</v>
      </c>
      <c r="H464" t="s">
        <v>1997</v>
      </c>
      <c r="I464" t="s">
        <v>2010</v>
      </c>
      <c r="K464" t="s">
        <v>5264</v>
      </c>
      <c r="L464" t="b">
        <v>1</v>
      </c>
      <c r="M464">
        <f t="shared" si="230"/>
        <v>1</v>
      </c>
      <c r="N464" t="str">
        <f t="shared" si="233"/>
        <v>Sponsored Research Services  Electronic Research Administration</v>
      </c>
      <c r="O464" t="str">
        <f t="shared" si="231"/>
        <v>Sponsored Research Services  Electronic Research Administration</v>
      </c>
      <c r="P464" t="s">
        <v>5264</v>
      </c>
      <c r="Q464" t="str">
        <f t="shared" si="234"/>
        <v>513-558-1470</v>
      </c>
      <c r="S464" s="3">
        <f t="shared" si="232"/>
        <v>222</v>
      </c>
      <c r="T464" t="b">
        <f t="shared" si="242"/>
        <v>1</v>
      </c>
      <c r="V464" s="3">
        <f t="shared" si="243"/>
        <v>530</v>
      </c>
      <c r="W464" t="b">
        <f t="shared" si="235"/>
        <v>1</v>
      </c>
      <c r="Y464" t="str">
        <f t="shared" si="244"/>
        <v>UNIVHALL</v>
      </c>
      <c r="Z464" t="b">
        <f t="shared" si="236"/>
        <v>1</v>
      </c>
      <c r="AB464" t="b">
        <f t="shared" si="245"/>
        <v>1</v>
      </c>
      <c r="AD464" t="str">
        <f t="shared" si="246"/>
        <v>513-556-4346</v>
      </c>
      <c r="AE464" t="b">
        <f t="shared" si="237"/>
        <v>1</v>
      </c>
      <c r="AG464" t="str">
        <f t="shared" si="247"/>
        <v>http://srs.uc.edu/Divisions/ERA.aspx</v>
      </c>
      <c r="AH464" t="b">
        <f t="shared" si="238"/>
        <v>1</v>
      </c>
      <c r="AJ464">
        <f t="shared" si="248"/>
        <v>0</v>
      </c>
      <c r="AK464" t="b">
        <f t="shared" si="239"/>
        <v>0</v>
      </c>
      <c r="AM464" s="4" t="str">
        <f t="shared" si="259"/>
        <v>"name":"Sponsored Research Services Electronic Research Administration"</v>
      </c>
      <c r="AN464" s="5" t="str">
        <f t="shared" si="249"/>
        <v>,"phone":"513-558-1470"</v>
      </c>
      <c r="AO464" s="5" t="str">
        <f t="shared" si="250"/>
        <v>,"location":{</v>
      </c>
      <c r="AP464" s="5" t="str">
        <f t="shared" si="251"/>
        <v>"ML":"222"</v>
      </c>
      <c r="AQ464" s="5" t="str">
        <f t="shared" si="240"/>
        <v>,"RM":"530"</v>
      </c>
      <c r="AR464" s="5" t="str">
        <f t="shared" si="252"/>
        <v>,"building":"UNIVHALL"</v>
      </c>
      <c r="AS464" s="5" t="str">
        <f t="shared" si="261"/>
        <v>}</v>
      </c>
      <c r="AT464" s="5" t="str">
        <f t="shared" si="253"/>
        <v>,"fax":"513-556-4346"</v>
      </c>
      <c r="AU464" s="5" t="str">
        <f t="shared" si="254"/>
        <v>,"website":"http://srs.uc.edu/Divisions/ERA.aspx"</v>
      </c>
      <c r="AV464" s="10" t="str">
        <f t="shared" si="255"/>
        <v/>
      </c>
      <c r="AW464" s="6" t="str">
        <f t="shared" si="256"/>
        <v>{"name":"Sponsored Research Services Electronic Research Administration","phone":"513-558-1470","location":{"ML":"222","RM":"530","building":"UNIVHALL"},"fax":"513-556-4346","website":"http://srs.uc.edu/Divisions/ERA.aspx"}</v>
      </c>
      <c r="AX464" t="str">
        <f t="shared" si="257"/>
        <v>db.directory.insert({"name":"Sponsored Research Services Electronic Research Administration","phone":"513-558-1470","location":{"ML":"222","RM":"530","building":"UNIVHALL"},"fax":"513-556-4346","website":"http://srs.uc.edu/Divisions/ERA.aspx"})</v>
      </c>
      <c r="AY464">
        <f t="shared" si="260"/>
        <v>461</v>
      </c>
      <c r="AZ464" t="str">
        <f t="shared" si="258"/>
        <v>461 - Sponsored Research Services  Electronic Research Administration</v>
      </c>
      <c r="BA464" t="str">
        <f t="shared" si="241"/>
        <v>{"name":"Sponsored Research Services Electronic Research Administration","phone":"513-558-1470","location":{"ML":"222","RM":"530","building":"UNIVHALL"},"fax":"513-556-4346","website":"http://srs.uc.edu/Divisions/ERA.aspx"},</v>
      </c>
    </row>
    <row r="465" spans="1:53" x14ac:dyDescent="0.25">
      <c r="A465" t="s">
        <v>2011</v>
      </c>
      <c r="B465" t="s">
        <v>2000</v>
      </c>
      <c r="C465" t="s">
        <v>2012</v>
      </c>
      <c r="D465" t="s">
        <v>1996</v>
      </c>
      <c r="E465">
        <v>222</v>
      </c>
      <c r="F465">
        <v>530</v>
      </c>
      <c r="G465" t="s">
        <v>68</v>
      </c>
      <c r="H465" t="s">
        <v>1997</v>
      </c>
      <c r="I465" t="s">
        <v>2013</v>
      </c>
      <c r="K465" t="s">
        <v>5264</v>
      </c>
      <c r="L465" t="b">
        <v>1</v>
      </c>
      <c r="M465">
        <f t="shared" si="230"/>
        <v>1</v>
      </c>
      <c r="N465" t="str">
        <f t="shared" si="233"/>
        <v>Sponsored Research Services  Grants Management</v>
      </c>
      <c r="O465" t="str">
        <f t="shared" si="231"/>
        <v>Sponsored Research Services  Grants Management</v>
      </c>
      <c r="P465" t="s">
        <v>5264</v>
      </c>
      <c r="Q465" t="str">
        <f t="shared" si="234"/>
        <v>513-556-1470</v>
      </c>
      <c r="S465" s="3">
        <f t="shared" si="232"/>
        <v>222</v>
      </c>
      <c r="T465" t="b">
        <f t="shared" si="242"/>
        <v>1</v>
      </c>
      <c r="V465" s="3">
        <f t="shared" si="243"/>
        <v>530</v>
      </c>
      <c r="W465" t="b">
        <f t="shared" si="235"/>
        <v>1</v>
      </c>
      <c r="Y465" t="str">
        <f t="shared" si="244"/>
        <v>UNIVHALL</v>
      </c>
      <c r="Z465" t="b">
        <f t="shared" si="236"/>
        <v>1</v>
      </c>
      <c r="AB465" t="b">
        <f t="shared" si="245"/>
        <v>1</v>
      </c>
      <c r="AD465" t="str">
        <f t="shared" si="246"/>
        <v>513-556-4346</v>
      </c>
      <c r="AE465" t="b">
        <f t="shared" si="237"/>
        <v>1</v>
      </c>
      <c r="AG465" t="str">
        <f t="shared" si="247"/>
        <v>http://srs.uc.edu/Divisions/GrantsDivision.aspx</v>
      </c>
      <c r="AH465" t="b">
        <f t="shared" si="238"/>
        <v>1</v>
      </c>
      <c r="AJ465">
        <f t="shared" si="248"/>
        <v>0</v>
      </c>
      <c r="AK465" t="b">
        <f t="shared" si="239"/>
        <v>0</v>
      </c>
      <c r="AM465" s="4" t="str">
        <f t="shared" si="259"/>
        <v>"name":"Sponsored Research Services Grants Management"</v>
      </c>
      <c r="AN465" s="5" t="str">
        <f t="shared" si="249"/>
        <v>,"phone":"513-556-1470"</v>
      </c>
      <c r="AO465" s="5" t="str">
        <f t="shared" si="250"/>
        <v>,"location":{</v>
      </c>
      <c r="AP465" s="5" t="str">
        <f t="shared" si="251"/>
        <v>"ML":"222"</v>
      </c>
      <c r="AQ465" s="5" t="str">
        <f t="shared" si="240"/>
        <v>,"RM":"530"</v>
      </c>
      <c r="AR465" s="5" t="str">
        <f t="shared" si="252"/>
        <v>,"building":"UNIVHALL"</v>
      </c>
      <c r="AS465" s="5" t="str">
        <f t="shared" si="261"/>
        <v>}</v>
      </c>
      <c r="AT465" s="5" t="str">
        <f t="shared" si="253"/>
        <v>,"fax":"513-556-4346"</v>
      </c>
      <c r="AU465" s="5" t="str">
        <f t="shared" si="254"/>
        <v>,"website":"http://srs.uc.edu/Divisions/GrantsDivision.aspx"</v>
      </c>
      <c r="AV465" s="10" t="str">
        <f t="shared" si="255"/>
        <v/>
      </c>
      <c r="AW465" s="6" t="str">
        <f t="shared" si="256"/>
        <v>{"name":"Sponsored Research Services Grants Management","phone":"513-556-1470","location":{"ML":"222","RM":"530","building":"UNIVHALL"},"fax":"513-556-4346","website":"http://srs.uc.edu/Divisions/GrantsDivision.aspx"}</v>
      </c>
      <c r="AX465" t="str">
        <f t="shared" si="257"/>
        <v>db.directory.insert({"name":"Sponsored Research Services Grants Management","phone":"513-556-1470","location":{"ML":"222","RM":"530","building":"UNIVHALL"},"fax":"513-556-4346","website":"http://srs.uc.edu/Divisions/GrantsDivision.aspx"})</v>
      </c>
      <c r="AY465">
        <f t="shared" si="260"/>
        <v>462</v>
      </c>
      <c r="AZ465" t="str">
        <f t="shared" si="258"/>
        <v>462 - Sponsored Research Services  Grants Management</v>
      </c>
      <c r="BA465" t="str">
        <f t="shared" si="241"/>
        <v>{"name":"Sponsored Research Services Grants Management","phone":"513-556-1470","location":{"ML":"222","RM":"530","building":"UNIVHALL"},"fax":"513-556-4346","website":"http://srs.uc.edu/Divisions/GrantsDivision.aspx"},</v>
      </c>
    </row>
    <row r="466" spans="1:53" x14ac:dyDescent="0.25">
      <c r="A466" t="s">
        <v>2014</v>
      </c>
      <c r="B466" t="s">
        <v>2015</v>
      </c>
      <c r="C466" t="s">
        <v>1776</v>
      </c>
      <c r="D466">
        <v>2</v>
      </c>
      <c r="E466">
        <v>455</v>
      </c>
      <c r="F466" t="s">
        <v>852</v>
      </c>
      <c r="H466" t="s">
        <v>2016</v>
      </c>
      <c r="K466" t="s">
        <v>5264</v>
      </c>
      <c r="M466">
        <f t="shared" si="230"/>
        <v>0</v>
      </c>
      <c r="N466" t="str">
        <f t="shared" si="233"/>
        <v>Sport Administration (CECH)</v>
      </c>
      <c r="P466" t="s">
        <v>5264</v>
      </c>
      <c r="Q466" t="str">
        <f t="shared" si="234"/>
        <v>513-556-2336</v>
      </c>
      <c r="S466" s="3">
        <f t="shared" si="232"/>
        <v>2</v>
      </c>
      <c r="T466" t="b">
        <f t="shared" si="242"/>
        <v>1</v>
      </c>
      <c r="V466" s="3">
        <f t="shared" si="243"/>
        <v>455</v>
      </c>
      <c r="W466" t="b">
        <f t="shared" si="235"/>
        <v>1</v>
      </c>
      <c r="Y466" t="str">
        <f t="shared" si="244"/>
        <v>DYER</v>
      </c>
      <c r="Z466" t="b">
        <f t="shared" si="236"/>
        <v>1</v>
      </c>
      <c r="AB466" t="b">
        <f t="shared" si="245"/>
        <v>1</v>
      </c>
      <c r="AD466">
        <f t="shared" si="246"/>
        <v>0</v>
      </c>
      <c r="AE466" t="b">
        <f t="shared" si="237"/>
        <v>0</v>
      </c>
      <c r="AG466" t="str">
        <f t="shared" si="247"/>
        <v>http://cech.uc.edu/programs/sport_administration.html</v>
      </c>
      <c r="AH466" t="b">
        <f t="shared" si="238"/>
        <v>1</v>
      </c>
      <c r="AJ466">
        <f t="shared" si="248"/>
        <v>0</v>
      </c>
      <c r="AK466" t="b">
        <f t="shared" si="239"/>
        <v>0</v>
      </c>
      <c r="AM466" s="4" t="str">
        <f t="shared" si="259"/>
        <v>"name":"Sport Administration (CECH)"</v>
      </c>
      <c r="AN466" s="5" t="str">
        <f t="shared" si="249"/>
        <v>,"phone":"513-556-2336"</v>
      </c>
      <c r="AO466" s="5" t="str">
        <f t="shared" si="250"/>
        <v>,"location":{</v>
      </c>
      <c r="AP466" s="5" t="str">
        <f t="shared" si="251"/>
        <v>"ML":"2"</v>
      </c>
      <c r="AQ466" s="5" t="str">
        <f t="shared" si="240"/>
        <v>,"RM":"455"</v>
      </c>
      <c r="AR466" s="5" t="str">
        <f t="shared" si="252"/>
        <v>,"building":"DYER"</v>
      </c>
      <c r="AS466" s="5" t="str">
        <f t="shared" si="261"/>
        <v>}</v>
      </c>
      <c r="AT466" s="5" t="str">
        <f t="shared" si="253"/>
        <v/>
      </c>
      <c r="AU466" s="5" t="str">
        <f t="shared" si="254"/>
        <v>,"website":"http://cech.uc.edu/programs/sport_administration.html"</v>
      </c>
      <c r="AV466" s="10" t="str">
        <f t="shared" si="255"/>
        <v/>
      </c>
      <c r="AW466" s="6" t="str">
        <f t="shared" si="256"/>
        <v>{"name":"Sport Administration (CECH)","phone":"513-556-2336","location":{"ML":"2","RM":"455","building":"DYER"},"website":"http://cech.uc.edu/programs/sport_administration.html"}</v>
      </c>
      <c r="AX466" t="str">
        <f t="shared" si="257"/>
        <v>db.directory.insert({"name":"Sport Administration (CECH)","phone":"513-556-2336","location":{"ML":"2","RM":"455","building":"DYER"},"website":"http://cech.uc.edu/programs/sport_administration.html"})</v>
      </c>
      <c r="AY466">
        <f t="shared" si="260"/>
        <v>463</v>
      </c>
      <c r="AZ466" t="str">
        <f t="shared" si="258"/>
        <v>463 - Sport Administration (CECH)</v>
      </c>
      <c r="BA466" t="str">
        <f t="shared" si="241"/>
        <v>{"name":"Sport Administration (CECH)","phone":"513-556-2336","location":{"ML":"2","RM":"455","building":"DYER"},"website":"http://cech.uc.edu/programs/sport_administration.html"},</v>
      </c>
    </row>
    <row r="467" spans="1:53" x14ac:dyDescent="0.25">
      <c r="A467" t="s">
        <v>2017</v>
      </c>
      <c r="B467" t="s">
        <v>2018</v>
      </c>
      <c r="C467" t="s">
        <v>412</v>
      </c>
      <c r="D467" t="s">
        <v>2019</v>
      </c>
      <c r="E467">
        <v>21</v>
      </c>
      <c r="F467">
        <v>860</v>
      </c>
      <c r="G467" t="s">
        <v>50</v>
      </c>
      <c r="H467" t="s">
        <v>2020</v>
      </c>
      <c r="I467" t="s">
        <v>2021</v>
      </c>
      <c r="K467" t="s">
        <v>5264</v>
      </c>
      <c r="L467" t="b">
        <v>1</v>
      </c>
      <c r="M467">
        <f t="shared" si="230"/>
        <v>1</v>
      </c>
      <c r="N467" t="str">
        <f t="shared" si="233"/>
        <v>Publicity  Athletics</v>
      </c>
      <c r="O467" t="str">
        <f t="shared" si="231"/>
        <v>Publicity  Athletics</v>
      </c>
      <c r="P467" t="s">
        <v>5264</v>
      </c>
      <c r="Q467" t="str">
        <f t="shared" si="234"/>
        <v>513-556-5191</v>
      </c>
      <c r="S467" s="3">
        <f t="shared" si="232"/>
        <v>21</v>
      </c>
      <c r="T467" t="b">
        <f t="shared" si="242"/>
        <v>1</v>
      </c>
      <c r="V467" s="3">
        <f t="shared" si="243"/>
        <v>860</v>
      </c>
      <c r="W467" t="b">
        <f t="shared" si="235"/>
        <v>1</v>
      </c>
      <c r="Y467" t="str">
        <f t="shared" si="244"/>
        <v>LNDNRCTR</v>
      </c>
      <c r="Z467" t="b">
        <f t="shared" si="236"/>
        <v>1</v>
      </c>
      <c r="AB467" t="b">
        <f t="shared" si="245"/>
        <v>1</v>
      </c>
      <c r="AD467" t="str">
        <f t="shared" si="246"/>
        <v>513-556-0619</v>
      </c>
      <c r="AE467" t="b">
        <f t="shared" si="237"/>
        <v>1</v>
      </c>
      <c r="AG467" t="str">
        <f t="shared" si="247"/>
        <v>http://gobearcats.com/genrel/081706aag.html</v>
      </c>
      <c r="AH467" t="b">
        <f t="shared" si="238"/>
        <v>1</v>
      </c>
      <c r="AJ467">
        <f t="shared" si="248"/>
        <v>0</v>
      </c>
      <c r="AK467" t="b">
        <f t="shared" si="239"/>
        <v>0</v>
      </c>
      <c r="AM467" s="4" t="str">
        <f t="shared" si="259"/>
        <v>"name":"Publicity Athletics"</v>
      </c>
      <c r="AN467" s="5" t="str">
        <f t="shared" si="249"/>
        <v>,"phone":"513-556-5191"</v>
      </c>
      <c r="AO467" s="5" t="str">
        <f t="shared" si="250"/>
        <v>,"location":{</v>
      </c>
      <c r="AP467" s="5" t="str">
        <f t="shared" si="251"/>
        <v>"ML":"21"</v>
      </c>
      <c r="AQ467" s="5" t="str">
        <f t="shared" si="240"/>
        <v>,"RM":"860"</v>
      </c>
      <c r="AR467" s="5" t="str">
        <f t="shared" si="252"/>
        <v>,"building":"LNDNRCTR"</v>
      </c>
      <c r="AS467" s="5" t="str">
        <f t="shared" si="261"/>
        <v>}</v>
      </c>
      <c r="AT467" s="5" t="str">
        <f t="shared" si="253"/>
        <v>,"fax":"513-556-0619"</v>
      </c>
      <c r="AU467" s="5" t="str">
        <f t="shared" si="254"/>
        <v>,"website":"http://gobearcats.com/genrel/081706aag.html"</v>
      </c>
      <c r="AV467" s="10" t="str">
        <f t="shared" si="255"/>
        <v/>
      </c>
      <c r="AW467" s="6" t="str">
        <f t="shared" si="256"/>
        <v>{"name":"Publicity Athletics","phone":"513-556-5191","location":{"ML":"21","RM":"860","building":"LNDNRCTR"},"fax":"513-556-0619","website":"http://gobearcats.com/genrel/081706aag.html"}</v>
      </c>
      <c r="AX467" t="str">
        <f t="shared" si="257"/>
        <v>db.directory.insert({"name":"Publicity Athletics","phone":"513-556-5191","location":{"ML":"21","RM":"860","building":"LNDNRCTR"},"fax":"513-556-0619","website":"http://gobearcats.com/genrel/081706aag.html"})</v>
      </c>
      <c r="AY467">
        <f t="shared" si="260"/>
        <v>464</v>
      </c>
      <c r="AZ467" t="str">
        <f t="shared" si="258"/>
        <v>464 - Publicity  Athletics</v>
      </c>
      <c r="BA467" t="str">
        <f t="shared" si="241"/>
        <v>{"name":"Publicity Athletics","phone":"513-556-5191","location":{"ML":"21","RM":"860","building":"LNDNRCTR"},"fax":"513-556-0619","website":"http://gobearcats.com/genrel/081706aag.html"},</v>
      </c>
    </row>
    <row r="468" spans="1:53" x14ac:dyDescent="0.25">
      <c r="A468" t="s">
        <v>2022</v>
      </c>
      <c r="B468" t="s">
        <v>2023</v>
      </c>
      <c r="C468" t="s">
        <v>412</v>
      </c>
      <c r="D468" t="s">
        <v>2024</v>
      </c>
      <c r="E468">
        <v>21</v>
      </c>
      <c r="F468">
        <v>265</v>
      </c>
      <c r="G468" t="s">
        <v>50</v>
      </c>
      <c r="K468" t="s">
        <v>5264</v>
      </c>
      <c r="L468" t="b">
        <v>1</v>
      </c>
      <c r="M468">
        <f t="shared" si="230"/>
        <v>1</v>
      </c>
      <c r="N468" t="str">
        <f t="shared" si="233"/>
        <v>NovaCare Rehabitation  Athletics</v>
      </c>
      <c r="O468" t="str">
        <f t="shared" si="231"/>
        <v>NovaCare Rehabitation  Athletics</v>
      </c>
      <c r="P468" t="s">
        <v>5264</v>
      </c>
      <c r="Q468" t="str">
        <f t="shared" si="234"/>
        <v>513-556-3178</v>
      </c>
      <c r="S468" s="3">
        <f t="shared" si="232"/>
        <v>21</v>
      </c>
      <c r="T468" t="b">
        <f t="shared" si="242"/>
        <v>1</v>
      </c>
      <c r="V468" s="3">
        <f t="shared" si="243"/>
        <v>265</v>
      </c>
      <c r="W468" t="b">
        <f t="shared" si="235"/>
        <v>1</v>
      </c>
      <c r="Y468" t="str">
        <f t="shared" si="244"/>
        <v>LNDNRCTR</v>
      </c>
      <c r="Z468" t="b">
        <f t="shared" si="236"/>
        <v>1</v>
      </c>
      <c r="AB468" t="b">
        <f t="shared" si="245"/>
        <v>1</v>
      </c>
      <c r="AD468">
        <f t="shared" si="246"/>
        <v>0</v>
      </c>
      <c r="AE468" t="b">
        <f t="shared" si="237"/>
        <v>0</v>
      </c>
      <c r="AG468">
        <f t="shared" si="247"/>
        <v>0</v>
      </c>
      <c r="AH468" t="b">
        <f t="shared" si="238"/>
        <v>0</v>
      </c>
      <c r="AJ468">
        <f t="shared" si="248"/>
        <v>0</v>
      </c>
      <c r="AK468" t="b">
        <f t="shared" si="239"/>
        <v>0</v>
      </c>
      <c r="AM468" s="4" t="str">
        <f t="shared" si="259"/>
        <v>"name":"NovaCare Rehabitation Athletics"</v>
      </c>
      <c r="AN468" s="5" t="str">
        <f t="shared" si="249"/>
        <v>,"phone":"513-556-3178"</v>
      </c>
      <c r="AO468" s="5" t="str">
        <f t="shared" si="250"/>
        <v>,"location":{</v>
      </c>
      <c r="AP468" s="5" t="str">
        <f t="shared" si="251"/>
        <v>"ML":"21"</v>
      </c>
      <c r="AQ468" s="5" t="str">
        <f t="shared" si="240"/>
        <v>,"RM":"265"</v>
      </c>
      <c r="AR468" s="5" t="str">
        <f t="shared" si="252"/>
        <v>,"building":"LNDNRCTR"</v>
      </c>
      <c r="AS468" s="5" t="str">
        <f t="shared" si="261"/>
        <v>}</v>
      </c>
      <c r="AT468" s="5" t="str">
        <f t="shared" si="253"/>
        <v/>
      </c>
      <c r="AU468" s="5" t="str">
        <f t="shared" si="254"/>
        <v/>
      </c>
      <c r="AV468" s="10" t="str">
        <f t="shared" si="255"/>
        <v/>
      </c>
      <c r="AW468" s="6" t="str">
        <f t="shared" si="256"/>
        <v>{"name":"NovaCare Rehabitation Athletics","phone":"513-556-3178","location":{"ML":"21","RM":"265","building":"LNDNRCTR"}}</v>
      </c>
      <c r="AX468" t="str">
        <f t="shared" si="257"/>
        <v>db.directory.insert({"name":"NovaCare Rehabitation Athletics","phone":"513-556-3178","location":{"ML":"21","RM":"265","building":"LNDNRCTR"}})</v>
      </c>
      <c r="AY468">
        <f t="shared" si="260"/>
        <v>465</v>
      </c>
      <c r="AZ468" t="str">
        <f t="shared" si="258"/>
        <v>465 - NovaCare Rehabitation  Athletics</v>
      </c>
      <c r="BA468" t="str">
        <f t="shared" si="241"/>
        <v>{"name":"NovaCare Rehabitation Athletics","phone":"513-556-3178","location":{"ML":"21","RM":"265","building":"LNDNRCTR"}},</v>
      </c>
    </row>
    <row r="469" spans="1:53" x14ac:dyDescent="0.25">
      <c r="A469" t="s">
        <v>2025</v>
      </c>
      <c r="B469" t="s">
        <v>2026</v>
      </c>
      <c r="C469" t="s">
        <v>2027</v>
      </c>
      <c r="D469">
        <v>70</v>
      </c>
      <c r="E469">
        <v>439</v>
      </c>
      <c r="F469" t="s">
        <v>2028</v>
      </c>
      <c r="H469" t="s">
        <v>2029</v>
      </c>
      <c r="K469" t="s">
        <v>5264</v>
      </c>
      <c r="M469">
        <f t="shared" si="230"/>
        <v>0</v>
      </c>
      <c r="N469" t="str">
        <f t="shared" si="233"/>
        <v>Spray Diagnostics Lab (CEAS)</v>
      </c>
      <c r="P469" t="s">
        <v>5264</v>
      </c>
      <c r="Q469" t="str">
        <f t="shared" si="234"/>
        <v>513-556-3547</v>
      </c>
      <c r="S469" s="3">
        <f t="shared" si="232"/>
        <v>70</v>
      </c>
      <c r="T469" t="b">
        <f t="shared" si="242"/>
        <v>1</v>
      </c>
      <c r="V469" s="3">
        <f t="shared" si="243"/>
        <v>439</v>
      </c>
      <c r="W469" t="b">
        <f t="shared" si="235"/>
        <v>1</v>
      </c>
      <c r="Y469" t="str">
        <f t="shared" si="244"/>
        <v>ERC</v>
      </c>
      <c r="Z469" t="b">
        <f t="shared" si="236"/>
        <v>1</v>
      </c>
      <c r="AB469" t="b">
        <f t="shared" si="245"/>
        <v>1</v>
      </c>
      <c r="AD469">
        <f t="shared" si="246"/>
        <v>0</v>
      </c>
      <c r="AE469" t="b">
        <f t="shared" si="237"/>
        <v>0</v>
      </c>
      <c r="AG469" t="str">
        <f t="shared" si="247"/>
        <v>http://ceas.uc.edu/aerospace/facilities.html</v>
      </c>
      <c r="AH469" t="b">
        <f t="shared" si="238"/>
        <v>1</v>
      </c>
      <c r="AJ469">
        <f t="shared" si="248"/>
        <v>0</v>
      </c>
      <c r="AK469" t="b">
        <f t="shared" si="239"/>
        <v>0</v>
      </c>
      <c r="AM469" s="4" t="str">
        <f t="shared" si="259"/>
        <v>"name":"Spray Diagnostics Lab (CEAS)"</v>
      </c>
      <c r="AN469" s="5" t="str">
        <f t="shared" si="249"/>
        <v>,"phone":"513-556-3547"</v>
      </c>
      <c r="AO469" s="5" t="str">
        <f t="shared" si="250"/>
        <v>,"location":{</v>
      </c>
      <c r="AP469" s="5" t="str">
        <f t="shared" si="251"/>
        <v>"ML":"70"</v>
      </c>
      <c r="AQ469" s="5" t="str">
        <f t="shared" si="240"/>
        <v>,"RM":"439"</v>
      </c>
      <c r="AR469" s="5" t="str">
        <f t="shared" si="252"/>
        <v>,"building":"ERC"</v>
      </c>
      <c r="AS469" s="5" t="str">
        <f t="shared" si="261"/>
        <v>}</v>
      </c>
      <c r="AT469" s="5" t="str">
        <f t="shared" si="253"/>
        <v/>
      </c>
      <c r="AU469" s="5" t="str">
        <f t="shared" si="254"/>
        <v>,"website":"http://ceas.uc.edu/aerospace/facilities.html"</v>
      </c>
      <c r="AV469" s="10" t="str">
        <f t="shared" si="255"/>
        <v/>
      </c>
      <c r="AW469" s="6" t="str">
        <f t="shared" si="256"/>
        <v>{"name":"Spray Diagnostics Lab (CEAS)","phone":"513-556-3547","location":{"ML":"70","RM":"439","building":"ERC"},"website":"http://ceas.uc.edu/aerospace/facilities.html"}</v>
      </c>
      <c r="AX469" t="str">
        <f t="shared" si="257"/>
        <v>db.directory.insert({"name":"Spray Diagnostics Lab (CEAS)","phone":"513-556-3547","location":{"ML":"70","RM":"439","building":"ERC"},"website":"http://ceas.uc.edu/aerospace/facilities.html"})</v>
      </c>
      <c r="AY469">
        <f t="shared" si="260"/>
        <v>466</v>
      </c>
      <c r="AZ469" t="str">
        <f t="shared" si="258"/>
        <v>466 - Spray Diagnostics Lab (CEAS)</v>
      </c>
      <c r="BA469" t="str">
        <f t="shared" si="241"/>
        <v>{"name":"Spray Diagnostics Lab (CEAS)","phone":"513-556-3547","location":{"ML":"70","RM":"439","building":"ERC"},"website":"http://ceas.uc.edu/aerospace/facilities.html"},</v>
      </c>
    </row>
    <row r="470" spans="1:53" x14ac:dyDescent="0.25">
      <c r="A470" t="s">
        <v>2030</v>
      </c>
      <c r="B470" t="s">
        <v>2031</v>
      </c>
      <c r="C470" t="s">
        <v>2032</v>
      </c>
      <c r="D470">
        <v>669</v>
      </c>
      <c r="E470">
        <v>164</v>
      </c>
      <c r="F470" t="s">
        <v>2033</v>
      </c>
      <c r="K470" t="s">
        <v>5264</v>
      </c>
      <c r="M470">
        <f t="shared" si="230"/>
        <v>0</v>
      </c>
      <c r="N470" t="str">
        <f t="shared" si="233"/>
        <v>Sr. Vice President &amp; Provost for Health Affairs Emeritus</v>
      </c>
      <c r="P470" t="s">
        <v>5264</v>
      </c>
      <c r="Q470" t="str">
        <f t="shared" si="234"/>
        <v>513-558-6397</v>
      </c>
      <c r="S470" s="3">
        <f t="shared" si="232"/>
        <v>669</v>
      </c>
      <c r="T470" t="b">
        <f t="shared" si="242"/>
        <v>1</v>
      </c>
      <c r="V470" s="3">
        <f t="shared" si="243"/>
        <v>164</v>
      </c>
      <c r="W470" t="b">
        <f t="shared" si="235"/>
        <v>1</v>
      </c>
      <c r="Y470" t="str">
        <f t="shared" si="244"/>
        <v>RCA</v>
      </c>
      <c r="Z470" t="b">
        <f t="shared" si="236"/>
        <v>1</v>
      </c>
      <c r="AB470" t="b">
        <f t="shared" si="245"/>
        <v>1</v>
      </c>
      <c r="AD470">
        <f t="shared" si="246"/>
        <v>0</v>
      </c>
      <c r="AE470" t="b">
        <f t="shared" si="237"/>
        <v>0</v>
      </c>
      <c r="AG470">
        <f t="shared" si="247"/>
        <v>0</v>
      </c>
      <c r="AH470" t="b">
        <f t="shared" si="238"/>
        <v>0</v>
      </c>
      <c r="AJ470">
        <f t="shared" si="248"/>
        <v>0</v>
      </c>
      <c r="AK470" t="b">
        <f t="shared" si="239"/>
        <v>0</v>
      </c>
      <c r="AM470" s="4" t="str">
        <f t="shared" si="259"/>
        <v>"name":"Sr. Vice President &amp; Provost for Health Affairs Emeritus"</v>
      </c>
      <c r="AN470" s="5" t="str">
        <f t="shared" si="249"/>
        <v>,"phone":"513-558-6397"</v>
      </c>
      <c r="AO470" s="5" t="str">
        <f t="shared" si="250"/>
        <v>,"location":{</v>
      </c>
      <c r="AP470" s="5" t="str">
        <f t="shared" si="251"/>
        <v>"ML":"669"</v>
      </c>
      <c r="AQ470" s="5" t="str">
        <f t="shared" si="240"/>
        <v>,"RM":"164"</v>
      </c>
      <c r="AR470" s="5" t="str">
        <f t="shared" si="252"/>
        <v>,"building":"RCA"</v>
      </c>
      <c r="AS470" s="5" t="str">
        <f t="shared" si="261"/>
        <v>}</v>
      </c>
      <c r="AT470" s="5" t="str">
        <f t="shared" si="253"/>
        <v/>
      </c>
      <c r="AU470" s="5" t="str">
        <f t="shared" si="254"/>
        <v/>
      </c>
      <c r="AV470" s="10" t="str">
        <f t="shared" si="255"/>
        <v/>
      </c>
      <c r="AW470" s="6" t="str">
        <f t="shared" si="256"/>
        <v>{"name":"Sr. Vice President &amp; Provost for Health Affairs Emeritus","phone":"513-558-6397","location":{"ML":"669","RM":"164","building":"RCA"}}</v>
      </c>
      <c r="AX470" t="str">
        <f t="shared" si="257"/>
        <v>db.directory.insert({"name":"Sr. Vice President &amp; Provost for Health Affairs Emeritus","phone":"513-558-6397","location":{"ML":"669","RM":"164","building":"RCA"}})</v>
      </c>
      <c r="AY470">
        <f t="shared" si="260"/>
        <v>467</v>
      </c>
      <c r="AZ470" t="str">
        <f t="shared" si="258"/>
        <v>467 - Sr. Vice President &amp; Provost for Health Affairs Emeritus</v>
      </c>
      <c r="BA470" t="str">
        <f t="shared" si="241"/>
        <v>{"name":"Sr. Vice President &amp; Provost for Health Affairs Emeritus","phone":"513-558-6397","location":{"ML":"669","RM":"164","building":"RCA"}},</v>
      </c>
    </row>
    <row r="471" spans="1:53" x14ac:dyDescent="0.25">
      <c r="A471" t="s">
        <v>2034</v>
      </c>
      <c r="B471" t="s">
        <v>2035</v>
      </c>
      <c r="C471" t="s">
        <v>103</v>
      </c>
      <c r="D471">
        <v>39</v>
      </c>
      <c r="E471">
        <v>340</v>
      </c>
      <c r="F471" t="s">
        <v>68</v>
      </c>
      <c r="G471" t="s">
        <v>104</v>
      </c>
      <c r="H471" t="s">
        <v>2036</v>
      </c>
      <c r="K471" t="s">
        <v>5264</v>
      </c>
      <c r="M471">
        <f t="shared" si="230"/>
        <v>0</v>
      </c>
      <c r="N471" t="str">
        <f t="shared" si="233"/>
        <v>Employee Assistance Plan (EAP)(Impact Solutions)</v>
      </c>
      <c r="P471" t="s">
        <v>5264</v>
      </c>
      <c r="Q471" t="str">
        <f t="shared" si="234"/>
        <v>513-556-6381</v>
      </c>
      <c r="S471" s="3">
        <f t="shared" si="232"/>
        <v>39</v>
      </c>
      <c r="T471" t="b">
        <f t="shared" si="242"/>
        <v>1</v>
      </c>
      <c r="V471" s="3">
        <f t="shared" si="243"/>
        <v>340</v>
      </c>
      <c r="W471" t="b">
        <f t="shared" si="235"/>
        <v>1</v>
      </c>
      <c r="Y471" t="str">
        <f t="shared" si="244"/>
        <v>UNIVHALL</v>
      </c>
      <c r="Z471" t="b">
        <f t="shared" si="236"/>
        <v>1</v>
      </c>
      <c r="AB471" t="b">
        <f t="shared" si="245"/>
        <v>1</v>
      </c>
      <c r="AD471" t="str">
        <f t="shared" si="246"/>
        <v>513-556-9652</v>
      </c>
      <c r="AE471" t="b">
        <f t="shared" si="237"/>
        <v>1</v>
      </c>
      <c r="AG471" t="str">
        <f t="shared" si="247"/>
        <v>http://www.uc.edu/hr/benefits/choice_benefits/eap.html</v>
      </c>
      <c r="AH471" t="b">
        <f t="shared" si="238"/>
        <v>1</v>
      </c>
      <c r="AJ471">
        <f t="shared" si="248"/>
        <v>0</v>
      </c>
      <c r="AK471" t="b">
        <f t="shared" si="239"/>
        <v>0</v>
      </c>
      <c r="AM471" s="4" t="str">
        <f t="shared" si="259"/>
        <v>"name":"Employee Assistance Plan (EAP)(Impact Solutions)"</v>
      </c>
      <c r="AN471" s="5" t="str">
        <f t="shared" si="249"/>
        <v>,"phone":"513-556-6381"</v>
      </c>
      <c r="AO471" s="5" t="str">
        <f t="shared" si="250"/>
        <v>,"location":{</v>
      </c>
      <c r="AP471" s="5" t="str">
        <f t="shared" si="251"/>
        <v>"ML":"39"</v>
      </c>
      <c r="AQ471" s="5" t="str">
        <f t="shared" si="240"/>
        <v>,"RM":"340"</v>
      </c>
      <c r="AR471" s="5" t="str">
        <f t="shared" si="252"/>
        <v>,"building":"UNIVHALL"</v>
      </c>
      <c r="AS471" s="5" t="str">
        <f t="shared" si="261"/>
        <v>}</v>
      </c>
      <c r="AT471" s="5" t="str">
        <f t="shared" si="253"/>
        <v>,"fax":"513-556-9652"</v>
      </c>
      <c r="AU471" s="5" t="str">
        <f t="shared" si="254"/>
        <v>,"website":"http://www.uc.edu/hr/benefits/choice_benefits/eap.html"</v>
      </c>
      <c r="AV471" s="10" t="str">
        <f t="shared" si="255"/>
        <v/>
      </c>
      <c r="AW471" s="6" t="str">
        <f t="shared" si="256"/>
        <v>{"name":"Employee Assistance Plan (EAP)(Impact Solutions)","phone":"513-556-6381","location":{"ML":"39","RM":"340","building":"UNIVHALL"},"fax":"513-556-9652","website":"http://www.uc.edu/hr/benefits/choice_benefits/eap.html"}</v>
      </c>
      <c r="AX471" t="str">
        <f t="shared" si="257"/>
        <v>db.directory.insert({"name":"Employee Assistance Plan (EAP)(Impact Solutions)","phone":"513-556-6381","location":{"ML":"39","RM":"340","building":"UNIVHALL"},"fax":"513-556-9652","website":"http://www.uc.edu/hr/benefits/choice_benefits/eap.html"})</v>
      </c>
      <c r="AY471">
        <f t="shared" si="260"/>
        <v>468</v>
      </c>
      <c r="AZ471" t="str">
        <f t="shared" si="258"/>
        <v>468 - Employee Assistance Plan (EAP)(Impact Solutions)</v>
      </c>
      <c r="BA471" t="str">
        <f t="shared" si="241"/>
        <v>{"name":"Employee Assistance Plan (EAP)(Impact Solutions)","phone":"513-556-6381","location":{"ML":"39","RM":"340","building":"UNIVHALL"},"fax":"513-556-9652","website":"http://www.uc.edu/hr/benefits/choice_benefits/eap.html"},</v>
      </c>
    </row>
    <row r="472" spans="1:53" x14ac:dyDescent="0.25">
      <c r="A472" t="s">
        <v>2037</v>
      </c>
      <c r="B472" t="s">
        <v>2038</v>
      </c>
      <c r="C472" t="s">
        <v>2039</v>
      </c>
      <c r="D472">
        <v>110</v>
      </c>
      <c r="E472" t="s">
        <v>2040</v>
      </c>
      <c r="F472" t="s">
        <v>329</v>
      </c>
      <c r="G472" t="s">
        <v>133</v>
      </c>
      <c r="H472" t="s">
        <v>134</v>
      </c>
      <c r="I472" t="s">
        <v>1185</v>
      </c>
      <c r="K472" t="s">
        <v>5264</v>
      </c>
      <c r="M472">
        <f t="shared" si="230"/>
        <v>0</v>
      </c>
      <c r="N472" t="str">
        <f t="shared" si="233"/>
        <v xml:space="preserve"> Starbucks - CCM</v>
      </c>
      <c r="P472" t="s">
        <v>5264</v>
      </c>
      <c r="Q472" t="str">
        <f t="shared" si="234"/>
        <v>513-556-1210</v>
      </c>
      <c r="S472" s="3">
        <f t="shared" si="232"/>
        <v>110</v>
      </c>
      <c r="T472" t="b">
        <f t="shared" si="242"/>
        <v>1</v>
      </c>
      <c r="V472" s="3" t="str">
        <f t="shared" si="243"/>
        <v>4215A</v>
      </c>
      <c r="W472" t="b">
        <f t="shared" si="235"/>
        <v>1</v>
      </c>
      <c r="Y472" t="str">
        <f t="shared" si="244"/>
        <v>EMERY</v>
      </c>
      <c r="Z472" t="b">
        <f t="shared" si="236"/>
        <v>1</v>
      </c>
      <c r="AB472" t="b">
        <f t="shared" si="245"/>
        <v>1</v>
      </c>
      <c r="AD472" t="str">
        <f t="shared" si="246"/>
        <v>513-556-0310</v>
      </c>
      <c r="AE472" t="b">
        <f t="shared" si="237"/>
        <v>1</v>
      </c>
      <c r="AG472" t="str">
        <f t="shared" si="247"/>
        <v>http://www.uc.edu/food/</v>
      </c>
      <c r="AH472" t="b">
        <f t="shared" si="238"/>
        <v>1</v>
      </c>
      <c r="AJ472" t="str">
        <f t="shared" si="248"/>
        <v>ucfood@uc.edu</v>
      </c>
      <c r="AK472" t="b">
        <f t="shared" si="239"/>
        <v>1</v>
      </c>
      <c r="AM472" s="4" t="str">
        <f t="shared" si="259"/>
        <v>"name":"Starbucks - CCM"</v>
      </c>
      <c r="AN472" s="5" t="str">
        <f t="shared" si="249"/>
        <v>,"phone":"513-556-1210"</v>
      </c>
      <c r="AO472" s="5" t="str">
        <f t="shared" si="250"/>
        <v>,"location":{</v>
      </c>
      <c r="AP472" s="5" t="str">
        <f t="shared" si="251"/>
        <v>"ML":"110"</v>
      </c>
      <c r="AQ472" s="5" t="str">
        <f t="shared" si="240"/>
        <v>,"RM":"4215A"</v>
      </c>
      <c r="AR472" s="5" t="str">
        <f t="shared" si="252"/>
        <v>,"building":"EMERY"</v>
      </c>
      <c r="AS472" s="5" t="str">
        <f t="shared" si="261"/>
        <v>}</v>
      </c>
      <c r="AT472" s="5" t="str">
        <f t="shared" si="253"/>
        <v>,"fax":"513-556-0310"</v>
      </c>
      <c r="AU472" s="5" t="str">
        <f t="shared" si="254"/>
        <v>,"website":"http://www.uc.edu/food/"</v>
      </c>
      <c r="AV472" s="10" t="str">
        <f t="shared" si="255"/>
        <v>,"email":"ucfood@uc.edu"</v>
      </c>
      <c r="AW472" s="6" t="str">
        <f t="shared" si="256"/>
        <v>{"name":"Starbucks - CCM","phone":"513-556-1210","location":{"ML":"110","RM":"4215A","building":"EMERY"},"fax":"513-556-0310","website":"http://www.uc.edu/food/","email":"ucfood@uc.edu"}</v>
      </c>
      <c r="AX472" t="str">
        <f t="shared" si="257"/>
        <v>db.directory.insert({"name":"Starbucks - CCM","phone":"513-556-1210","location":{"ML":"110","RM":"4215A","building":"EMERY"},"fax":"513-556-0310","website":"http://www.uc.edu/food/","email":"ucfood@uc.edu"})</v>
      </c>
      <c r="AY472">
        <f t="shared" si="260"/>
        <v>469</v>
      </c>
      <c r="AZ472" t="str">
        <f t="shared" si="258"/>
        <v>469 -  Starbucks - CCM</v>
      </c>
      <c r="BA472" t="str">
        <f t="shared" si="241"/>
        <v>{"name":"Starbucks - CCM","phone":"513-556-1210","location":{"ML":"110","RM":"4215A","building":"EMERY"},"fax":"513-556-0310","website":"http://www.uc.edu/food/","email":"ucfood@uc.edu"},</v>
      </c>
    </row>
    <row r="473" spans="1:53" x14ac:dyDescent="0.25">
      <c r="A473" t="s">
        <v>2041</v>
      </c>
      <c r="B473" t="s">
        <v>2042</v>
      </c>
      <c r="C473" t="s">
        <v>2043</v>
      </c>
      <c r="D473">
        <v>110</v>
      </c>
      <c r="E473" t="s">
        <v>2044</v>
      </c>
      <c r="F473" t="s">
        <v>110</v>
      </c>
      <c r="G473" t="s">
        <v>133</v>
      </c>
      <c r="H473" t="s">
        <v>134</v>
      </c>
      <c r="I473" t="s">
        <v>1185</v>
      </c>
      <c r="K473" t="s">
        <v>5264</v>
      </c>
      <c r="M473">
        <f t="shared" si="230"/>
        <v>0</v>
      </c>
      <c r="N473" t="str">
        <f t="shared" si="233"/>
        <v>Starbucks (Mainstreet)</v>
      </c>
      <c r="P473" t="s">
        <v>5264</v>
      </c>
      <c r="Q473" t="str">
        <f t="shared" si="234"/>
        <v>513-556-1255</v>
      </c>
      <c r="S473" s="3">
        <f t="shared" si="232"/>
        <v>110</v>
      </c>
      <c r="T473" t="b">
        <f t="shared" si="242"/>
        <v>1</v>
      </c>
      <c r="V473" s="3" t="str">
        <f t="shared" si="243"/>
        <v>Lvl4</v>
      </c>
      <c r="W473" t="b">
        <f t="shared" si="235"/>
        <v>1</v>
      </c>
      <c r="Y473" t="str">
        <f t="shared" si="244"/>
        <v>STEGER</v>
      </c>
      <c r="Z473" t="b">
        <f t="shared" si="236"/>
        <v>1</v>
      </c>
      <c r="AB473" t="b">
        <f t="shared" si="245"/>
        <v>1</v>
      </c>
      <c r="AD473" t="str">
        <f t="shared" si="246"/>
        <v>513-556-0310</v>
      </c>
      <c r="AE473" t="b">
        <f t="shared" si="237"/>
        <v>1</v>
      </c>
      <c r="AG473" t="str">
        <f t="shared" si="247"/>
        <v>http://www.uc.edu/food/</v>
      </c>
      <c r="AH473" t="b">
        <f t="shared" si="238"/>
        <v>1</v>
      </c>
      <c r="AJ473" t="str">
        <f t="shared" si="248"/>
        <v>ucfood@uc.edu</v>
      </c>
      <c r="AK473" t="b">
        <f t="shared" si="239"/>
        <v>1</v>
      </c>
      <c r="AM473" s="4" t="str">
        <f t="shared" si="259"/>
        <v>"name":"Starbucks (Mainstreet)"</v>
      </c>
      <c r="AN473" s="5" t="str">
        <f t="shared" si="249"/>
        <v>,"phone":"513-556-1255"</v>
      </c>
      <c r="AO473" s="5" t="str">
        <f t="shared" si="250"/>
        <v>,"location":{</v>
      </c>
      <c r="AP473" s="5" t="str">
        <f t="shared" si="251"/>
        <v>"ML":"110"</v>
      </c>
      <c r="AQ473" s="5" t="str">
        <f t="shared" si="240"/>
        <v>,"RM":"Lvl4"</v>
      </c>
      <c r="AR473" s="5" t="str">
        <f t="shared" si="252"/>
        <v>,"building":"STEGER"</v>
      </c>
      <c r="AS473" s="5" t="str">
        <f t="shared" si="261"/>
        <v>}</v>
      </c>
      <c r="AT473" s="5" t="str">
        <f t="shared" si="253"/>
        <v>,"fax":"513-556-0310"</v>
      </c>
      <c r="AU473" s="5" t="str">
        <f t="shared" si="254"/>
        <v>,"website":"http://www.uc.edu/food/"</v>
      </c>
      <c r="AV473" s="10" t="str">
        <f t="shared" si="255"/>
        <v>,"email":"ucfood@uc.edu"</v>
      </c>
      <c r="AW473" s="6" t="str">
        <f t="shared" si="256"/>
        <v>{"name":"Starbucks (Mainstreet)","phone":"513-556-1255","location":{"ML":"110","RM":"Lvl4","building":"STEGER"},"fax":"513-556-0310","website":"http://www.uc.edu/food/","email":"ucfood@uc.edu"}</v>
      </c>
      <c r="AX473" t="str">
        <f t="shared" si="257"/>
        <v>db.directory.insert({"name":"Starbucks (Mainstreet)","phone":"513-556-1255","location":{"ML":"110","RM":"Lvl4","building":"STEGER"},"fax":"513-556-0310","website":"http://www.uc.edu/food/","email":"ucfood@uc.edu"})</v>
      </c>
      <c r="AY473">
        <f t="shared" si="260"/>
        <v>470</v>
      </c>
      <c r="AZ473" t="str">
        <f t="shared" si="258"/>
        <v>470 - Starbucks (Mainstreet)</v>
      </c>
      <c r="BA473" t="str">
        <f t="shared" si="241"/>
        <v>{"name":"Starbucks (Mainstreet)","phone":"513-556-1255","location":{"ML":"110","RM":"Lvl4","building":"STEGER"},"fax":"513-556-0310","website":"http://www.uc.edu/food/","email":"ucfood@uc.edu"},</v>
      </c>
    </row>
    <row r="474" spans="1:53" x14ac:dyDescent="0.25">
      <c r="A474" t="s">
        <v>2045</v>
      </c>
      <c r="B474" t="s">
        <v>2046</v>
      </c>
      <c r="C474" t="s">
        <v>2047</v>
      </c>
      <c r="D474">
        <v>110</v>
      </c>
      <c r="F474" t="s">
        <v>140</v>
      </c>
      <c r="H474" t="s">
        <v>134</v>
      </c>
      <c r="K474" t="s">
        <v>5264</v>
      </c>
      <c r="M474">
        <f t="shared" si="230"/>
        <v>0</v>
      </c>
      <c r="N474" t="str">
        <f t="shared" si="233"/>
        <v>Starbucks (MSB)</v>
      </c>
      <c r="P474" t="s">
        <v>5264</v>
      </c>
      <c r="Q474" t="str">
        <f t="shared" si="234"/>
        <v>513-487-3852</v>
      </c>
      <c r="S474" s="3">
        <f t="shared" si="232"/>
        <v>110</v>
      </c>
      <c r="T474" t="b">
        <f t="shared" si="242"/>
        <v>1</v>
      </c>
      <c r="V474" s="3">
        <f t="shared" si="243"/>
        <v>0</v>
      </c>
      <c r="W474" t="b">
        <f t="shared" si="235"/>
        <v>0</v>
      </c>
      <c r="Y474" t="str">
        <f t="shared" si="244"/>
        <v>MSB</v>
      </c>
      <c r="Z474" t="b">
        <f t="shared" si="236"/>
        <v>1</v>
      </c>
      <c r="AB474" t="b">
        <f t="shared" si="245"/>
        <v>1</v>
      </c>
      <c r="AD474">
        <f t="shared" si="246"/>
        <v>0</v>
      </c>
      <c r="AE474" t="b">
        <f t="shared" si="237"/>
        <v>0</v>
      </c>
      <c r="AG474" t="str">
        <f t="shared" si="247"/>
        <v>http://www.uc.edu/food/</v>
      </c>
      <c r="AH474" t="b">
        <f t="shared" si="238"/>
        <v>1</v>
      </c>
      <c r="AJ474">
        <f t="shared" si="248"/>
        <v>0</v>
      </c>
      <c r="AK474" t="b">
        <f t="shared" si="239"/>
        <v>0</v>
      </c>
      <c r="AM474" s="4" t="str">
        <f t="shared" si="259"/>
        <v>"name":"Starbucks (MSB)"</v>
      </c>
      <c r="AN474" s="5" t="str">
        <f t="shared" si="249"/>
        <v>,"phone":"513-487-3852"</v>
      </c>
      <c r="AO474" s="5" t="str">
        <f t="shared" si="250"/>
        <v>,"location":{</v>
      </c>
      <c r="AP474" s="5" t="str">
        <f t="shared" si="251"/>
        <v>"ML":"110"</v>
      </c>
      <c r="AQ474" s="5" t="str">
        <f t="shared" si="240"/>
        <v/>
      </c>
      <c r="AR474" s="5" t="str">
        <f t="shared" si="252"/>
        <v>,"building":"MSB"</v>
      </c>
      <c r="AS474" s="5" t="str">
        <f t="shared" si="261"/>
        <v>}</v>
      </c>
      <c r="AT474" s="5" t="str">
        <f t="shared" si="253"/>
        <v/>
      </c>
      <c r="AU474" s="5" t="str">
        <f t="shared" si="254"/>
        <v>,"website":"http://www.uc.edu/food/"</v>
      </c>
      <c r="AV474" s="10" t="str">
        <f t="shared" si="255"/>
        <v/>
      </c>
      <c r="AW474" s="6" t="str">
        <f t="shared" si="256"/>
        <v>{"name":"Starbucks (MSB)","phone":"513-487-3852","location":{"ML":"110","building":"MSB"},"website":"http://www.uc.edu/food/"}</v>
      </c>
      <c r="AX474" t="str">
        <f t="shared" si="257"/>
        <v>db.directory.insert({"name":"Starbucks (MSB)","phone":"513-487-3852","location":{"ML":"110","building":"MSB"},"website":"http://www.uc.edu/food/"})</v>
      </c>
      <c r="AY474">
        <f t="shared" si="260"/>
        <v>471</v>
      </c>
      <c r="AZ474" t="str">
        <f t="shared" si="258"/>
        <v>471 - Starbucks (MSB)</v>
      </c>
      <c r="BA474" t="str">
        <f t="shared" si="241"/>
        <v>{"name":"Starbucks (MSB)","phone":"513-487-3852","location":{"ML":"110","building":"MSB"},"website":"http://www.uc.edu/food/"},</v>
      </c>
    </row>
    <row r="475" spans="1:53" x14ac:dyDescent="0.25">
      <c r="A475" t="s">
        <v>2048</v>
      </c>
      <c r="B475" t="s">
        <v>2049</v>
      </c>
      <c r="C475" t="s">
        <v>2050</v>
      </c>
      <c r="D475">
        <v>56</v>
      </c>
      <c r="E475">
        <v>332</v>
      </c>
      <c r="F475" t="s">
        <v>2051</v>
      </c>
      <c r="H475" t="s">
        <v>2052</v>
      </c>
      <c r="K475" t="s">
        <v>5264</v>
      </c>
      <c r="M475">
        <f t="shared" si="230"/>
        <v>0</v>
      </c>
      <c r="N475" t="str">
        <f t="shared" si="233"/>
        <v>Statistical Genomics and Systems Biology (Environ Hlth)</v>
      </c>
      <c r="P475" t="s">
        <v>5264</v>
      </c>
      <c r="Q475" t="str">
        <f t="shared" si="234"/>
        <v>513-558-8564</v>
      </c>
      <c r="S475" s="3">
        <f t="shared" si="232"/>
        <v>56</v>
      </c>
      <c r="T475" t="b">
        <f t="shared" si="242"/>
        <v>1</v>
      </c>
      <c r="V475" s="3">
        <f t="shared" si="243"/>
        <v>332</v>
      </c>
      <c r="W475" t="b">
        <f t="shared" si="235"/>
        <v>1</v>
      </c>
      <c r="Y475" t="str">
        <f t="shared" si="244"/>
        <v>KETTERING</v>
      </c>
      <c r="Z475" t="b">
        <f t="shared" si="236"/>
        <v>1</v>
      </c>
      <c r="AB475" t="b">
        <f t="shared" si="245"/>
        <v>1</v>
      </c>
      <c r="AD475">
        <f t="shared" si="246"/>
        <v>0</v>
      </c>
      <c r="AE475" t="b">
        <f t="shared" si="237"/>
        <v>0</v>
      </c>
      <c r="AG475" t="str">
        <f t="shared" si="247"/>
        <v>http://www.eh3.uc.edu/</v>
      </c>
      <c r="AH475" t="b">
        <f t="shared" si="238"/>
        <v>1</v>
      </c>
      <c r="AJ475">
        <f t="shared" si="248"/>
        <v>0</v>
      </c>
      <c r="AK475" t="b">
        <f t="shared" si="239"/>
        <v>0</v>
      </c>
      <c r="AM475" s="4" t="str">
        <f t="shared" si="259"/>
        <v>"name":"Statistical Genomics and Systems Biology (Environ Hlth)"</v>
      </c>
      <c r="AN475" s="5" t="str">
        <f t="shared" si="249"/>
        <v>,"phone":"513-558-8564"</v>
      </c>
      <c r="AO475" s="5" t="str">
        <f t="shared" si="250"/>
        <v>,"location":{</v>
      </c>
      <c r="AP475" s="5" t="str">
        <f t="shared" si="251"/>
        <v>"ML":"56"</v>
      </c>
      <c r="AQ475" s="5" t="str">
        <f t="shared" si="240"/>
        <v>,"RM":"332"</v>
      </c>
      <c r="AR475" s="5" t="str">
        <f t="shared" si="252"/>
        <v>,"building":"KETTERING"</v>
      </c>
      <c r="AS475" s="5" t="str">
        <f t="shared" si="261"/>
        <v>}</v>
      </c>
      <c r="AT475" s="5" t="str">
        <f t="shared" si="253"/>
        <v/>
      </c>
      <c r="AU475" s="5" t="str">
        <f t="shared" si="254"/>
        <v>,"website":"http://www.eh3.uc.edu/"</v>
      </c>
      <c r="AV475" s="10" t="str">
        <f t="shared" si="255"/>
        <v/>
      </c>
      <c r="AW475" s="6" t="str">
        <f t="shared" si="256"/>
        <v>{"name":"Statistical Genomics and Systems Biology (Environ Hlth)","phone":"513-558-8564","location":{"ML":"56","RM":"332","building":"KETTERING"},"website":"http://www.eh3.uc.edu/"}</v>
      </c>
      <c r="AX475" t="str">
        <f t="shared" si="257"/>
        <v>db.directory.insert({"name":"Statistical Genomics and Systems Biology (Environ Hlth)","phone":"513-558-8564","location":{"ML":"56","RM":"332","building":"KETTERING"},"website":"http://www.eh3.uc.edu/"})</v>
      </c>
      <c r="AY475">
        <f t="shared" si="260"/>
        <v>472</v>
      </c>
      <c r="AZ475" t="str">
        <f t="shared" si="258"/>
        <v>472 - Statistical Genomics and Systems Biology (Environ Hlth)</v>
      </c>
      <c r="BA475" t="str">
        <f t="shared" si="241"/>
        <v>{"name":"Statistical Genomics and Systems Biology (Environ Hlth)","phone":"513-558-8564","location":{"ML":"56","RM":"332","building":"KETTERING"},"website":"http://www.eh3.uc.edu/"},</v>
      </c>
    </row>
    <row r="476" spans="1:53" x14ac:dyDescent="0.25">
      <c r="A476" t="s">
        <v>2053</v>
      </c>
      <c r="B476" t="s">
        <v>2054</v>
      </c>
      <c r="C476" t="s">
        <v>2055</v>
      </c>
      <c r="D476">
        <v>25</v>
      </c>
      <c r="F476" t="s">
        <v>115</v>
      </c>
      <c r="G476" t="s">
        <v>1744</v>
      </c>
      <c r="H476" t="s">
        <v>1745</v>
      </c>
      <c r="K476" t="s">
        <v>5264</v>
      </c>
      <c r="M476">
        <f t="shared" si="230"/>
        <v>0</v>
      </c>
      <c r="N476" t="str">
        <f t="shared" si="233"/>
        <v>Mathematical Sciences (A&amp;S)</v>
      </c>
      <c r="P476" t="s">
        <v>5264</v>
      </c>
      <c r="Q476" t="str">
        <f t="shared" si="234"/>
        <v>513-556-4050</v>
      </c>
      <c r="S476" s="3">
        <f t="shared" si="232"/>
        <v>25</v>
      </c>
      <c r="T476" t="b">
        <f t="shared" si="242"/>
        <v>1</v>
      </c>
      <c r="V476" s="3">
        <f t="shared" si="243"/>
        <v>0</v>
      </c>
      <c r="W476" t="b">
        <f t="shared" si="235"/>
        <v>0</v>
      </c>
      <c r="Y476" t="str">
        <f t="shared" si="244"/>
        <v>FRENCH-WEST</v>
      </c>
      <c r="Z476" t="b">
        <f t="shared" si="236"/>
        <v>1</v>
      </c>
      <c r="AB476" t="b">
        <f t="shared" si="245"/>
        <v>1</v>
      </c>
      <c r="AD476" t="str">
        <f t="shared" si="246"/>
        <v>513-556-3417</v>
      </c>
      <c r="AE476" t="b">
        <f t="shared" si="237"/>
        <v>1</v>
      </c>
      <c r="AG476" t="str">
        <f t="shared" si="247"/>
        <v>http://www.artsci.uc.edu/departments/math.html</v>
      </c>
      <c r="AH476" t="b">
        <f t="shared" si="238"/>
        <v>1</v>
      </c>
      <c r="AJ476">
        <f t="shared" si="248"/>
        <v>0</v>
      </c>
      <c r="AK476" t="b">
        <f t="shared" si="239"/>
        <v>0</v>
      </c>
      <c r="AM476" s="4" t="str">
        <f t="shared" si="259"/>
        <v>"name":"Mathematical Sciences (A&amp;S)"</v>
      </c>
      <c r="AN476" s="5" t="str">
        <f t="shared" si="249"/>
        <v>,"phone":"513-556-4050"</v>
      </c>
      <c r="AO476" s="5" t="str">
        <f t="shared" si="250"/>
        <v>,"location":{</v>
      </c>
      <c r="AP476" s="5" t="str">
        <f t="shared" si="251"/>
        <v>"ML":"25"</v>
      </c>
      <c r="AQ476" s="5" t="str">
        <f t="shared" si="240"/>
        <v/>
      </c>
      <c r="AR476" s="5" t="str">
        <f t="shared" si="252"/>
        <v>,"building":"FRENCH-WEST"</v>
      </c>
      <c r="AS476" s="5" t="str">
        <f t="shared" si="261"/>
        <v>}</v>
      </c>
      <c r="AT476" s="5" t="str">
        <f t="shared" si="253"/>
        <v>,"fax":"513-556-3417"</v>
      </c>
      <c r="AU476" s="5" t="str">
        <f t="shared" si="254"/>
        <v>,"website":"http://www.artsci.uc.edu/departments/math.html"</v>
      </c>
      <c r="AV476" s="10" t="str">
        <f t="shared" si="255"/>
        <v/>
      </c>
      <c r="AW476" s="6" t="str">
        <f t="shared" si="256"/>
        <v>{"name":"Mathematical Sciences (A&amp;S)","phone":"513-556-4050","location":{"ML":"25","building":"FRENCH-WEST"},"fax":"513-556-3417","website":"http://www.artsci.uc.edu/departments/math.html"}</v>
      </c>
      <c r="AX476" t="str">
        <f t="shared" si="257"/>
        <v>db.directory.insert({"name":"Mathematical Sciences (A&amp;S)","phone":"513-556-4050","location":{"ML":"25","building":"FRENCH-WEST"},"fax":"513-556-3417","website":"http://www.artsci.uc.edu/departments/math.html"})</v>
      </c>
      <c r="AY476">
        <f t="shared" si="260"/>
        <v>473</v>
      </c>
      <c r="AZ476" t="str">
        <f t="shared" si="258"/>
        <v>473 - Mathematical Sciences (A&amp;S)</v>
      </c>
      <c r="BA476" t="str">
        <f t="shared" si="241"/>
        <v>{"name":"Mathematical Sciences (A&amp;S)","phone":"513-556-4050","location":{"ML":"25","building":"FRENCH-WEST"},"fax":"513-556-3417","website":"http://www.artsci.uc.edu/departments/math.html"},</v>
      </c>
    </row>
    <row r="477" spans="1:53" x14ac:dyDescent="0.25">
      <c r="A477" t="s">
        <v>2056</v>
      </c>
      <c r="B477" t="s">
        <v>2057</v>
      </c>
      <c r="C477" t="s">
        <v>2058</v>
      </c>
      <c r="D477">
        <v>9</v>
      </c>
      <c r="F477" t="s">
        <v>132</v>
      </c>
      <c r="G477" t="s">
        <v>1401</v>
      </c>
      <c r="H477" t="s">
        <v>684</v>
      </c>
      <c r="I477" t="s">
        <v>685</v>
      </c>
      <c r="K477" t="s">
        <v>5264</v>
      </c>
      <c r="M477">
        <f t="shared" si="230"/>
        <v>0</v>
      </c>
      <c r="N477" t="str">
        <f t="shared" si="233"/>
        <v xml:space="preserve"> Bookstore - Store Operations</v>
      </c>
      <c r="P477" t="s">
        <v>5264</v>
      </c>
      <c r="Q477" t="str">
        <f t="shared" si="234"/>
        <v>513-556-1447</v>
      </c>
      <c r="S477" s="3">
        <f t="shared" si="232"/>
        <v>9</v>
      </c>
      <c r="T477" t="b">
        <f t="shared" si="242"/>
        <v>1</v>
      </c>
      <c r="V477" s="3">
        <f t="shared" si="243"/>
        <v>0</v>
      </c>
      <c r="W477" t="b">
        <f t="shared" si="235"/>
        <v>0</v>
      </c>
      <c r="Y477" t="str">
        <f t="shared" si="244"/>
        <v>TUC</v>
      </c>
      <c r="Z477" t="b">
        <f t="shared" si="236"/>
        <v>1</v>
      </c>
      <c r="AB477" t="b">
        <f t="shared" si="245"/>
        <v>1</v>
      </c>
      <c r="AD477" t="str">
        <f t="shared" si="246"/>
        <v>513-556-5555</v>
      </c>
      <c r="AE477" t="b">
        <f t="shared" si="237"/>
        <v>1</v>
      </c>
      <c r="AG477" t="str">
        <f t="shared" si="247"/>
        <v>http://www.uc.edu/bookstore</v>
      </c>
      <c r="AH477" t="b">
        <f t="shared" si="238"/>
        <v>1</v>
      </c>
      <c r="AJ477" t="str">
        <f t="shared" si="248"/>
        <v>bookstore@uc.edu</v>
      </c>
      <c r="AK477" t="b">
        <f t="shared" si="239"/>
        <v>1</v>
      </c>
      <c r="AM477" s="4" t="str">
        <f t="shared" si="259"/>
        <v>"name":"Bookstore - Store Operations"</v>
      </c>
      <c r="AN477" s="5" t="str">
        <f t="shared" si="249"/>
        <v>,"phone":"513-556-1447"</v>
      </c>
      <c r="AO477" s="5" t="str">
        <f t="shared" si="250"/>
        <v>,"location":{</v>
      </c>
      <c r="AP477" s="5" t="str">
        <f t="shared" si="251"/>
        <v>"ML":"9"</v>
      </c>
      <c r="AQ477" s="5" t="str">
        <f t="shared" si="240"/>
        <v/>
      </c>
      <c r="AR477" s="5" t="str">
        <f t="shared" si="252"/>
        <v>,"building":"TUC"</v>
      </c>
      <c r="AS477" s="5" t="str">
        <f t="shared" si="261"/>
        <v>}</v>
      </c>
      <c r="AT477" s="5" t="str">
        <f t="shared" si="253"/>
        <v>,"fax":"513-556-5555"</v>
      </c>
      <c r="AU477" s="5" t="str">
        <f t="shared" si="254"/>
        <v>,"website":"http://www.uc.edu/bookstore"</v>
      </c>
      <c r="AV477" s="10" t="str">
        <f t="shared" si="255"/>
        <v>,"email":"bookstore@uc.edu"</v>
      </c>
      <c r="AW477" s="6" t="str">
        <f t="shared" si="256"/>
        <v>{"name":"Bookstore - Store Operations","phone":"513-556-1447","location":{"ML":"9","building":"TUC"},"fax":"513-556-5555","website":"http://www.uc.edu/bookstore","email":"bookstore@uc.edu"}</v>
      </c>
      <c r="AX477" t="str">
        <f t="shared" si="257"/>
        <v>db.directory.insert({"name":"Bookstore - Store Operations","phone":"513-556-1447","location":{"ML":"9","building":"TUC"},"fax":"513-556-5555","website":"http://www.uc.edu/bookstore","email":"bookstore@uc.edu"})</v>
      </c>
      <c r="AY477">
        <f t="shared" si="260"/>
        <v>474</v>
      </c>
      <c r="AZ477" t="str">
        <f t="shared" si="258"/>
        <v>474 -  Bookstore - Store Operations</v>
      </c>
      <c r="BA477" t="str">
        <f t="shared" si="241"/>
        <v>{"name":"Bookstore - Store Operations","phone":"513-556-1447","location":{"ML":"9","building":"TUC"},"fax":"513-556-5555","website":"http://www.uc.edu/bookstore","email":"bookstore@uc.edu"},</v>
      </c>
    </row>
    <row r="478" spans="1:53" x14ac:dyDescent="0.25">
      <c r="A478" t="s">
        <v>2059</v>
      </c>
      <c r="B478" t="s">
        <v>2060</v>
      </c>
      <c r="C478" t="s">
        <v>2061</v>
      </c>
      <c r="D478">
        <v>45</v>
      </c>
      <c r="F478" t="s">
        <v>1728</v>
      </c>
      <c r="G478" t="s">
        <v>1610</v>
      </c>
      <c r="H478" t="s">
        <v>2062</v>
      </c>
      <c r="I478" t="s">
        <v>2063</v>
      </c>
      <c r="K478" t="s">
        <v>5264</v>
      </c>
      <c r="M478">
        <f t="shared" si="230"/>
        <v>0</v>
      </c>
      <c r="N478" t="str">
        <f t="shared" si="233"/>
        <v>Stratford Heights</v>
      </c>
      <c r="P478" t="s">
        <v>5264</v>
      </c>
      <c r="Q478" t="str">
        <f t="shared" si="234"/>
        <v>513-558-7000</v>
      </c>
      <c r="S478" s="3">
        <f t="shared" si="232"/>
        <v>45</v>
      </c>
      <c r="T478" t="b">
        <f t="shared" si="242"/>
        <v>1</v>
      </c>
      <c r="V478" s="3">
        <f t="shared" si="243"/>
        <v>0</v>
      </c>
      <c r="W478" t="b">
        <f t="shared" si="235"/>
        <v>0</v>
      </c>
      <c r="Y478" t="str">
        <f t="shared" si="244"/>
        <v>STRATFORDHTS</v>
      </c>
      <c r="Z478" t="b">
        <f t="shared" si="236"/>
        <v>1</v>
      </c>
      <c r="AB478" t="b">
        <f t="shared" si="245"/>
        <v>1</v>
      </c>
      <c r="AD478" t="str">
        <f t="shared" si="246"/>
        <v>513-861-6816</v>
      </c>
      <c r="AE478" t="b">
        <f t="shared" si="237"/>
        <v>1</v>
      </c>
      <c r="AG478" t="str">
        <f t="shared" si="247"/>
        <v>http://www.uc.edu/uchousing/residence_halls/stratford_heights.html</v>
      </c>
      <c r="AH478" t="b">
        <f t="shared" si="238"/>
        <v>1</v>
      </c>
      <c r="AJ478" t="str">
        <f t="shared" si="248"/>
        <v>uchousing@uc.edu</v>
      </c>
      <c r="AK478" t="b">
        <f t="shared" si="239"/>
        <v>1</v>
      </c>
      <c r="AM478" s="4" t="str">
        <f t="shared" si="259"/>
        <v>"name":"Stratford Heights"</v>
      </c>
      <c r="AN478" s="5" t="str">
        <f t="shared" si="249"/>
        <v>,"phone":"513-558-7000"</v>
      </c>
      <c r="AO478" s="5" t="str">
        <f t="shared" si="250"/>
        <v>,"location":{</v>
      </c>
      <c r="AP478" s="5" t="str">
        <f t="shared" si="251"/>
        <v>"ML":"45"</v>
      </c>
      <c r="AQ478" s="5" t="str">
        <f t="shared" si="240"/>
        <v/>
      </c>
      <c r="AR478" s="5" t="str">
        <f t="shared" si="252"/>
        <v>,"building":"STRATFORDHTS"</v>
      </c>
      <c r="AS478" s="5" t="str">
        <f t="shared" si="261"/>
        <v>}</v>
      </c>
      <c r="AT478" s="5" t="str">
        <f t="shared" si="253"/>
        <v>,"fax":"513-861-6816"</v>
      </c>
      <c r="AU478" s="5" t="str">
        <f t="shared" si="254"/>
        <v>,"website":"http://www.uc.edu/uchousing/residence_halls/stratford_heights.html"</v>
      </c>
      <c r="AV478" s="10" t="str">
        <f t="shared" si="255"/>
        <v>,"email":"uchousing@uc.edu"</v>
      </c>
      <c r="AW478" s="6" t="str">
        <f t="shared" si="256"/>
        <v>{"name":"Stratford Heights","phone":"513-558-7000","location":{"ML":"45","building":"STRATFORDHTS"},"fax":"513-861-6816","website":"http://www.uc.edu/uchousing/residence_halls/stratford_heights.html","email":"uchousing@uc.edu"}</v>
      </c>
      <c r="AX478" t="str">
        <f t="shared" si="257"/>
        <v>db.directory.insert({"name":"Stratford Heights","phone":"513-558-7000","location":{"ML":"45","building":"STRATFORDHTS"},"fax":"513-861-6816","website":"http://www.uc.edu/uchousing/residence_halls/stratford_heights.html","email":"uchousing@uc.edu"})</v>
      </c>
      <c r="AY478">
        <f t="shared" si="260"/>
        <v>475</v>
      </c>
      <c r="AZ478" t="str">
        <f t="shared" si="258"/>
        <v>475 - Stratford Heights</v>
      </c>
      <c r="BA478" t="str">
        <f t="shared" si="241"/>
        <v>{"name":"Stratford Heights","phone":"513-558-7000","location":{"ML":"45","building":"STRATFORDHTS"},"fax":"513-861-6816","website":"http://www.uc.edu/uchousing/residence_halls/stratford_heights.html","email":"uchousing@uc.edu"},</v>
      </c>
    </row>
    <row r="479" spans="1:53" x14ac:dyDescent="0.25">
      <c r="A479" t="s">
        <v>2064</v>
      </c>
      <c r="B479" t="s">
        <v>2065</v>
      </c>
      <c r="C479" t="s">
        <v>2066</v>
      </c>
      <c r="F479" t="s">
        <v>1728</v>
      </c>
      <c r="H479" t="s">
        <v>134</v>
      </c>
      <c r="I479" t="s">
        <v>1185</v>
      </c>
      <c r="K479" t="s">
        <v>5264</v>
      </c>
      <c r="M479">
        <f t="shared" si="230"/>
        <v>0</v>
      </c>
      <c r="N479" t="str">
        <f t="shared" si="233"/>
        <v>Stratford Market</v>
      </c>
      <c r="P479" t="s">
        <v>5264</v>
      </c>
      <c r="Q479" t="str">
        <f t="shared" si="234"/>
        <v>513-558-7153</v>
      </c>
      <c r="S479" s="3">
        <f t="shared" si="232"/>
        <v>0</v>
      </c>
      <c r="T479" t="b">
        <f t="shared" si="242"/>
        <v>0</v>
      </c>
      <c r="V479" s="3">
        <f t="shared" si="243"/>
        <v>0</v>
      </c>
      <c r="W479" t="b">
        <f t="shared" si="235"/>
        <v>0</v>
      </c>
      <c r="Y479" t="str">
        <f t="shared" si="244"/>
        <v>STRATFORDHTS</v>
      </c>
      <c r="Z479" t="b">
        <f t="shared" si="236"/>
        <v>1</v>
      </c>
      <c r="AB479" t="b">
        <f t="shared" si="245"/>
        <v>1</v>
      </c>
      <c r="AD479">
        <f t="shared" si="246"/>
        <v>0</v>
      </c>
      <c r="AE479" t="b">
        <f t="shared" si="237"/>
        <v>0</v>
      </c>
      <c r="AG479" t="str">
        <f t="shared" si="247"/>
        <v>http://www.uc.edu/food/</v>
      </c>
      <c r="AH479" t="b">
        <f t="shared" si="238"/>
        <v>1</v>
      </c>
      <c r="AJ479" t="str">
        <f t="shared" si="248"/>
        <v>ucfood@uc.edu</v>
      </c>
      <c r="AK479" t="b">
        <f t="shared" si="239"/>
        <v>1</v>
      </c>
      <c r="AM479" s="4" t="str">
        <f t="shared" si="259"/>
        <v>"name":"Stratford Market"</v>
      </c>
      <c r="AN479" s="5" t="str">
        <f t="shared" si="249"/>
        <v>,"phone":"513-558-7153"</v>
      </c>
      <c r="AO479" s="5" t="str">
        <f t="shared" si="250"/>
        <v>,"location":{</v>
      </c>
      <c r="AP479" s="5" t="str">
        <f t="shared" si="251"/>
        <v/>
      </c>
      <c r="AQ479" s="5" t="str">
        <f t="shared" si="240"/>
        <v>"RM":"0"</v>
      </c>
      <c r="AR479" s="5" t="str">
        <f t="shared" si="252"/>
        <v>,"building":"STRATFORDHTS"</v>
      </c>
      <c r="AS479" s="5" t="str">
        <f t="shared" si="261"/>
        <v>}</v>
      </c>
      <c r="AT479" s="5" t="str">
        <f t="shared" si="253"/>
        <v/>
      </c>
      <c r="AU479" s="5" t="str">
        <f t="shared" si="254"/>
        <v>,"website":"http://www.uc.edu/food/"</v>
      </c>
      <c r="AV479" s="10" t="str">
        <f t="shared" si="255"/>
        <v>,"email":"ucfood@uc.edu"</v>
      </c>
      <c r="AW479" s="6" t="str">
        <f t="shared" si="256"/>
        <v>{"name":"Stratford Market","phone":"513-558-7153","location":{"RM":"0","building":"STRATFORDHTS"},"website":"http://www.uc.edu/food/","email":"ucfood@uc.edu"}</v>
      </c>
      <c r="AX479" t="s">
        <v>5317</v>
      </c>
      <c r="AY479">
        <f t="shared" si="260"/>
        <v>476</v>
      </c>
      <c r="AZ479" t="str">
        <f t="shared" si="258"/>
        <v>476 - Stratford Market</v>
      </c>
      <c r="BA479" t="str">
        <f t="shared" si="241"/>
        <v>{"name":"Stratford Market","phone":"513-558-7153","location":{"RM":"0","building":"STRATFORDHTS"},"website":"http://www.uc.edu/food/","email":"ucfood@uc.edu"},</v>
      </c>
    </row>
    <row r="480" spans="1:53" x14ac:dyDescent="0.25">
      <c r="A480" t="s">
        <v>2067</v>
      </c>
      <c r="B480" t="s">
        <v>2068</v>
      </c>
      <c r="C480" t="s">
        <v>2069</v>
      </c>
      <c r="D480">
        <v>33</v>
      </c>
      <c r="E480" t="s">
        <v>99</v>
      </c>
      <c r="F480" t="s">
        <v>868</v>
      </c>
      <c r="H480" t="s">
        <v>2070</v>
      </c>
      <c r="K480" t="s">
        <v>5264</v>
      </c>
      <c r="M480">
        <f t="shared" si="230"/>
        <v>0</v>
      </c>
      <c r="N480" t="str">
        <f t="shared" si="233"/>
        <v>Student Technology Resources Center (Langsam)(STRC)</v>
      </c>
      <c r="P480" t="s">
        <v>5264</v>
      </c>
      <c r="Q480" t="str">
        <f t="shared" si="234"/>
        <v>513-556-1468</v>
      </c>
      <c r="S480" s="3">
        <f t="shared" si="232"/>
        <v>33</v>
      </c>
      <c r="T480" t="b">
        <f t="shared" si="242"/>
        <v>1</v>
      </c>
      <c r="V480" s="3" t="str">
        <f t="shared" si="243"/>
        <v>4thFl</v>
      </c>
      <c r="W480" t="b">
        <f t="shared" si="235"/>
        <v>1</v>
      </c>
      <c r="Y480" t="str">
        <f t="shared" si="244"/>
        <v>LANGSAM</v>
      </c>
      <c r="Z480" t="b">
        <f t="shared" si="236"/>
        <v>1</v>
      </c>
      <c r="AB480" t="b">
        <f t="shared" si="245"/>
        <v>1</v>
      </c>
      <c r="AD480">
        <f t="shared" si="246"/>
        <v>0</v>
      </c>
      <c r="AE480" t="b">
        <f t="shared" si="237"/>
        <v>0</v>
      </c>
      <c r="AG480" t="str">
        <f t="shared" si="247"/>
        <v>http://libraries.uc.edu/services/student-technology-resources-center</v>
      </c>
      <c r="AH480" t="b">
        <f t="shared" si="238"/>
        <v>1</v>
      </c>
      <c r="AJ480">
        <f t="shared" si="248"/>
        <v>0</v>
      </c>
      <c r="AK480" t="b">
        <f t="shared" si="239"/>
        <v>0</v>
      </c>
      <c r="AM480" s="4" t="str">
        <f t="shared" si="259"/>
        <v>"name":"Student Technology Resources Center (Langsam)(STRC)"</v>
      </c>
      <c r="AN480" s="5" t="str">
        <f t="shared" si="249"/>
        <v>,"phone":"513-556-1468"</v>
      </c>
      <c r="AO480" s="5" t="str">
        <f t="shared" si="250"/>
        <v>,"location":{</v>
      </c>
      <c r="AP480" s="5" t="str">
        <f t="shared" si="251"/>
        <v>"ML":"33"</v>
      </c>
      <c r="AQ480" s="5" t="str">
        <f t="shared" si="240"/>
        <v>,"RM":"4thFl"</v>
      </c>
      <c r="AR480" s="5" t="str">
        <f t="shared" si="252"/>
        <v>,"building":"LANGSAM"</v>
      </c>
      <c r="AS480" s="5" t="str">
        <f t="shared" si="261"/>
        <v>}</v>
      </c>
      <c r="AT480" s="5" t="str">
        <f t="shared" si="253"/>
        <v/>
      </c>
      <c r="AU480" s="5" t="str">
        <f t="shared" si="254"/>
        <v>,"website":"http://libraries.uc.edu/services/student-technology-resources-center"</v>
      </c>
      <c r="AV480" s="10" t="str">
        <f t="shared" si="255"/>
        <v/>
      </c>
      <c r="AW480" s="6" t="str">
        <f t="shared" si="256"/>
        <v>{"name":"Student Technology Resources Center (Langsam)(STRC)","phone":"513-556-1468","location":{"ML":"33","RM":"4thFl","building":"LANGSAM"},"website":"http://libraries.uc.edu/services/student-technology-resources-center"}</v>
      </c>
      <c r="AX480" t="str">
        <f t="shared" si="257"/>
        <v>db.directory.insert({"name":"Student Technology Resources Center (Langsam)(STRC)","phone":"513-556-1468","location":{"ML":"33","RM":"4thFl","building":"LANGSAM"},"website":"http://libraries.uc.edu/services/student-technology-resources-center"})</v>
      </c>
      <c r="AY480">
        <f t="shared" si="260"/>
        <v>477</v>
      </c>
      <c r="AZ480" t="str">
        <f t="shared" si="258"/>
        <v>477 - Student Technology Resources Center (Langsam)(STRC)</v>
      </c>
      <c r="BA480" t="str">
        <f t="shared" si="241"/>
        <v>{"name":"Student Technology Resources Center (Langsam)(STRC)","phone":"513-556-1468","location":{"ML":"33","RM":"4thFl","building":"LANGSAM"},"website":"http://libraries.uc.edu/services/student-technology-resources-center"},</v>
      </c>
    </row>
    <row r="481" spans="1:53" x14ac:dyDescent="0.25">
      <c r="A481" t="s">
        <v>2071</v>
      </c>
      <c r="B481" t="s">
        <v>2072</v>
      </c>
      <c r="C481" t="s">
        <v>2073</v>
      </c>
      <c r="D481">
        <v>3</v>
      </c>
      <c r="E481">
        <v>3845</v>
      </c>
      <c r="F481" t="s">
        <v>125</v>
      </c>
      <c r="K481" t="s">
        <v>5264</v>
      </c>
      <c r="M481">
        <f t="shared" si="230"/>
        <v>0</v>
      </c>
      <c r="N481" t="str">
        <f t="shared" si="233"/>
        <v>Streaming Media (CCM)</v>
      </c>
      <c r="P481" t="s">
        <v>5264</v>
      </c>
      <c r="Q481" t="str">
        <f t="shared" si="234"/>
        <v>513-556-8336</v>
      </c>
      <c r="S481" s="3">
        <f t="shared" si="232"/>
        <v>3</v>
      </c>
      <c r="T481" t="b">
        <f t="shared" si="242"/>
        <v>1</v>
      </c>
      <c r="V481" s="3">
        <f t="shared" si="243"/>
        <v>3845</v>
      </c>
      <c r="W481" t="b">
        <f t="shared" si="235"/>
        <v>1</v>
      </c>
      <c r="Y481" t="str">
        <f t="shared" si="244"/>
        <v>CORBETT</v>
      </c>
      <c r="Z481" t="b">
        <f t="shared" si="236"/>
        <v>1</v>
      </c>
      <c r="AB481" t="b">
        <f t="shared" si="245"/>
        <v>1</v>
      </c>
      <c r="AD481">
        <f t="shared" si="246"/>
        <v>0</v>
      </c>
      <c r="AE481" t="b">
        <f t="shared" si="237"/>
        <v>0</v>
      </c>
      <c r="AG481">
        <f t="shared" si="247"/>
        <v>0</v>
      </c>
      <c r="AH481" t="b">
        <f t="shared" si="238"/>
        <v>0</v>
      </c>
      <c r="AJ481">
        <f t="shared" si="248"/>
        <v>0</v>
      </c>
      <c r="AK481" t="b">
        <f t="shared" si="239"/>
        <v>0</v>
      </c>
      <c r="AM481" s="4" t="str">
        <f t="shared" si="259"/>
        <v>"name":"Streaming Media (CCM)"</v>
      </c>
      <c r="AN481" s="5" t="str">
        <f t="shared" si="249"/>
        <v>,"phone":"513-556-8336"</v>
      </c>
      <c r="AO481" s="5" t="str">
        <f t="shared" si="250"/>
        <v>,"location":{</v>
      </c>
      <c r="AP481" s="5" t="str">
        <f t="shared" si="251"/>
        <v>"ML":"3"</v>
      </c>
      <c r="AQ481" s="5" t="str">
        <f t="shared" si="240"/>
        <v>,"RM":"3845"</v>
      </c>
      <c r="AR481" s="5" t="str">
        <f t="shared" si="252"/>
        <v>,"building":"CORBETT"</v>
      </c>
      <c r="AS481" s="5" t="str">
        <f t="shared" si="261"/>
        <v>}</v>
      </c>
      <c r="AT481" s="5" t="str">
        <f t="shared" si="253"/>
        <v/>
      </c>
      <c r="AU481" s="5" t="str">
        <f t="shared" si="254"/>
        <v/>
      </c>
      <c r="AV481" s="10" t="str">
        <f t="shared" si="255"/>
        <v/>
      </c>
      <c r="AW481" s="6" t="str">
        <f t="shared" si="256"/>
        <v>{"name":"Streaming Media (CCM)","phone":"513-556-8336","location":{"ML":"3","RM":"3845","building":"CORBETT"}}</v>
      </c>
      <c r="AX481" t="str">
        <f t="shared" si="257"/>
        <v>db.directory.insert({"name":"Streaming Media (CCM)","phone":"513-556-8336","location":{"ML":"3","RM":"3845","building":"CORBETT"}})</v>
      </c>
      <c r="AY481">
        <f t="shared" si="260"/>
        <v>478</v>
      </c>
      <c r="AZ481" t="str">
        <f t="shared" si="258"/>
        <v>478 - Streaming Media (CCM)</v>
      </c>
      <c r="BA481" t="str">
        <f t="shared" si="241"/>
        <v>{"name":"Streaming Media (CCM)","phone":"513-556-8336","location":{"ML":"3","RM":"3845","building":"CORBETT"}},</v>
      </c>
    </row>
    <row r="482" spans="1:53" x14ac:dyDescent="0.25">
      <c r="A482" t="s">
        <v>2074</v>
      </c>
      <c r="B482" t="s">
        <v>2075</v>
      </c>
      <c r="C482" t="s">
        <v>412</v>
      </c>
      <c r="D482" t="s">
        <v>2076</v>
      </c>
      <c r="E482">
        <v>21</v>
      </c>
      <c r="F482">
        <v>104</v>
      </c>
      <c r="G482" t="s">
        <v>2077</v>
      </c>
      <c r="I482" t="s">
        <v>2078</v>
      </c>
      <c r="K482" t="s">
        <v>5264</v>
      </c>
      <c r="L482" t="b">
        <v>1</v>
      </c>
      <c r="M482">
        <f t="shared" si="230"/>
        <v>1</v>
      </c>
      <c r="N482" t="str">
        <f t="shared" si="233"/>
        <v>Strength &amp; Conditioning  Athletics</v>
      </c>
      <c r="O482" t="str">
        <f t="shared" si="231"/>
        <v>Strength &amp; Conditioning  Athletics</v>
      </c>
      <c r="P482" t="s">
        <v>5264</v>
      </c>
      <c r="Q482" t="str">
        <f t="shared" si="234"/>
        <v>513-556-0551</v>
      </c>
      <c r="S482" s="3">
        <f t="shared" si="232"/>
        <v>21</v>
      </c>
      <c r="T482" t="b">
        <f t="shared" si="242"/>
        <v>1</v>
      </c>
      <c r="V482" s="3">
        <f t="shared" si="243"/>
        <v>104</v>
      </c>
      <c r="W482" t="b">
        <f t="shared" si="235"/>
        <v>1</v>
      </c>
      <c r="Y482" t="str">
        <f t="shared" si="244"/>
        <v>SHOEMAKER</v>
      </c>
      <c r="Z482" t="b">
        <f t="shared" si="236"/>
        <v>1</v>
      </c>
      <c r="AB482" t="b">
        <f t="shared" si="245"/>
        <v>1</v>
      </c>
      <c r="AD482">
        <f t="shared" si="246"/>
        <v>0</v>
      </c>
      <c r="AE482" t="b">
        <f t="shared" si="237"/>
        <v>0</v>
      </c>
      <c r="AG482" t="str">
        <f t="shared" si="247"/>
        <v>http://www.gobearcats.com/strength/cinn-strength.html</v>
      </c>
      <c r="AH482" t="b">
        <f t="shared" si="238"/>
        <v>1</v>
      </c>
      <c r="AJ482">
        <f t="shared" si="248"/>
        <v>0</v>
      </c>
      <c r="AK482" t="b">
        <f t="shared" si="239"/>
        <v>0</v>
      </c>
      <c r="AM482" s="4" t="str">
        <f t="shared" si="259"/>
        <v>"name":"Strength &amp; Conditioning Athletics"</v>
      </c>
      <c r="AN482" s="5" t="str">
        <f t="shared" si="249"/>
        <v>,"phone":"513-556-0551"</v>
      </c>
      <c r="AO482" s="5" t="str">
        <f t="shared" si="250"/>
        <v>,"location":{</v>
      </c>
      <c r="AP482" s="5" t="str">
        <f t="shared" si="251"/>
        <v>"ML":"21"</v>
      </c>
      <c r="AQ482" s="5" t="str">
        <f t="shared" si="240"/>
        <v>,"RM":"104"</v>
      </c>
      <c r="AR482" s="5" t="str">
        <f t="shared" si="252"/>
        <v>,"building":"SHOEMAKER"</v>
      </c>
      <c r="AS482" s="5" t="str">
        <f t="shared" si="261"/>
        <v>}</v>
      </c>
      <c r="AT482" s="5" t="str">
        <f t="shared" si="253"/>
        <v/>
      </c>
      <c r="AU482" s="5" t="str">
        <f t="shared" si="254"/>
        <v>,"website":"http://www.gobearcats.com/strength/cinn-strength.html"</v>
      </c>
      <c r="AV482" s="10" t="str">
        <f t="shared" si="255"/>
        <v/>
      </c>
      <c r="AW482" s="6" t="str">
        <f t="shared" si="256"/>
        <v>{"name":"Strength &amp; Conditioning Athletics","phone":"513-556-0551","location":{"ML":"21","RM":"104","building":"SHOEMAKER"},"website":"http://www.gobearcats.com/strength/cinn-strength.html"}</v>
      </c>
      <c r="AX482" t="str">
        <f t="shared" si="257"/>
        <v>db.directory.insert({"name":"Strength &amp; Conditioning Athletics","phone":"513-556-0551","location":{"ML":"21","RM":"104","building":"SHOEMAKER"},"website":"http://www.gobearcats.com/strength/cinn-strength.html"})</v>
      </c>
      <c r="AY482">
        <f t="shared" si="260"/>
        <v>479</v>
      </c>
      <c r="AZ482" t="str">
        <f t="shared" si="258"/>
        <v>479 - Strength &amp; Conditioning  Athletics</v>
      </c>
      <c r="BA482" t="str">
        <f t="shared" si="241"/>
        <v>{"name":"Strength &amp; Conditioning Athletics","phone":"513-556-0551","location":{"ML":"21","RM":"104","building":"SHOEMAKER"},"website":"http://www.gobearcats.com/strength/cinn-strength.html"},</v>
      </c>
    </row>
    <row r="483" spans="1:53" x14ac:dyDescent="0.25">
      <c r="A483" t="s">
        <v>2079</v>
      </c>
      <c r="B483" t="s">
        <v>2080</v>
      </c>
      <c r="C483" t="s">
        <v>2081</v>
      </c>
      <c r="D483">
        <v>506</v>
      </c>
      <c r="E483">
        <v>139</v>
      </c>
      <c r="F483" t="s">
        <v>2033</v>
      </c>
      <c r="G483" t="s">
        <v>2082</v>
      </c>
      <c r="K483" t="s">
        <v>5264</v>
      </c>
      <c r="M483">
        <f t="shared" ref="M483:M546" si="262">IF(L483, 1,0)</f>
        <v>0</v>
      </c>
      <c r="N483" t="str">
        <f t="shared" si="233"/>
        <v>Stress Neurobiology Lab (Psychiatry)(MED)</v>
      </c>
      <c r="P483" t="s">
        <v>5264</v>
      </c>
      <c r="Q483" t="str">
        <f t="shared" si="234"/>
        <v>513-558-7612</v>
      </c>
      <c r="S483" s="3">
        <f t="shared" si="232"/>
        <v>506</v>
      </c>
      <c r="T483" t="b">
        <f t="shared" si="242"/>
        <v>1</v>
      </c>
      <c r="V483" s="3">
        <f t="shared" si="243"/>
        <v>139</v>
      </c>
      <c r="W483" t="b">
        <f t="shared" si="235"/>
        <v>1</v>
      </c>
      <c r="Y483" t="str">
        <f t="shared" si="244"/>
        <v>RCA</v>
      </c>
      <c r="Z483" t="b">
        <f t="shared" si="236"/>
        <v>1</v>
      </c>
      <c r="AB483" t="b">
        <f t="shared" si="245"/>
        <v>1</v>
      </c>
      <c r="AD483" t="str">
        <f t="shared" si="246"/>
        <v>558-9104</v>
      </c>
      <c r="AE483" t="b">
        <f t="shared" si="237"/>
        <v>1</v>
      </c>
      <c r="AG483">
        <f t="shared" si="247"/>
        <v>0</v>
      </c>
      <c r="AH483" t="b">
        <f t="shared" si="238"/>
        <v>0</v>
      </c>
      <c r="AJ483">
        <f t="shared" si="248"/>
        <v>0</v>
      </c>
      <c r="AK483" t="b">
        <f t="shared" si="239"/>
        <v>0</v>
      </c>
      <c r="AM483" s="4" t="str">
        <f t="shared" si="259"/>
        <v>"name":"Stress Neurobiology Lab (Psychiatry)(MED)"</v>
      </c>
      <c r="AN483" s="5" t="str">
        <f t="shared" si="249"/>
        <v>,"phone":"513-558-7612"</v>
      </c>
      <c r="AO483" s="5" t="str">
        <f t="shared" si="250"/>
        <v>,"location":{</v>
      </c>
      <c r="AP483" s="5" t="str">
        <f t="shared" si="251"/>
        <v>"ML":"506"</v>
      </c>
      <c r="AQ483" s="5" t="str">
        <f t="shared" si="240"/>
        <v>,"RM":"139"</v>
      </c>
      <c r="AR483" s="5" t="str">
        <f t="shared" si="252"/>
        <v>,"building":"RCA"</v>
      </c>
      <c r="AS483" s="5" t="str">
        <f t="shared" si="261"/>
        <v>}</v>
      </c>
      <c r="AT483" s="5" t="str">
        <f t="shared" si="253"/>
        <v>,"fax":"558-9104"</v>
      </c>
      <c r="AU483" s="5" t="str">
        <f t="shared" si="254"/>
        <v/>
      </c>
      <c r="AV483" s="10" t="str">
        <f t="shared" si="255"/>
        <v/>
      </c>
      <c r="AW483" s="6" t="str">
        <f t="shared" si="256"/>
        <v>{"name":"Stress Neurobiology Lab (Psychiatry)(MED)","phone":"513-558-7612","location":{"ML":"506","RM":"139","building":"RCA"},"fax":"558-9104"}</v>
      </c>
      <c r="AX483" t="str">
        <f t="shared" si="257"/>
        <v>db.directory.insert({"name":"Stress Neurobiology Lab (Psychiatry)(MED)","phone":"513-558-7612","location":{"ML":"506","RM":"139","building":"RCA"},"fax":"558-9104"})</v>
      </c>
      <c r="AY483">
        <f t="shared" si="260"/>
        <v>480</v>
      </c>
      <c r="AZ483" t="str">
        <f t="shared" si="258"/>
        <v>480 - Stress Neurobiology Lab (Psychiatry)(MED)</v>
      </c>
      <c r="BA483" t="str">
        <f t="shared" si="241"/>
        <v>{"name":"Stress Neurobiology Lab (Psychiatry)(MED)","phone":"513-558-7612","location":{"ML":"506","RM":"139","building":"RCA"},"fax":"558-9104"},</v>
      </c>
    </row>
    <row r="484" spans="1:53" x14ac:dyDescent="0.25">
      <c r="A484" t="s">
        <v>2083</v>
      </c>
      <c r="B484" t="s">
        <v>2084</v>
      </c>
      <c r="C484" t="s">
        <v>2085</v>
      </c>
      <c r="D484">
        <v>3</v>
      </c>
      <c r="E484">
        <v>332</v>
      </c>
      <c r="F484" t="s">
        <v>181</v>
      </c>
      <c r="G484" t="s">
        <v>182</v>
      </c>
      <c r="H484" t="s">
        <v>2086</v>
      </c>
      <c r="K484" t="s">
        <v>5264</v>
      </c>
      <c r="M484">
        <f t="shared" si="262"/>
        <v>0</v>
      </c>
      <c r="N484" t="str">
        <f t="shared" si="233"/>
        <v>String (CCM)</v>
      </c>
      <c r="P484" t="s">
        <v>5264</v>
      </c>
      <c r="Q484" t="str">
        <f t="shared" si="234"/>
        <v>513-556-9550</v>
      </c>
      <c r="S484" s="3">
        <f t="shared" si="232"/>
        <v>3</v>
      </c>
      <c r="T484" t="b">
        <f t="shared" si="242"/>
        <v>1</v>
      </c>
      <c r="V484" s="3">
        <f t="shared" si="243"/>
        <v>332</v>
      </c>
      <c r="W484" t="b">
        <f t="shared" si="235"/>
        <v>1</v>
      </c>
      <c r="Y484" t="str">
        <f t="shared" si="244"/>
        <v>MEMORIAL</v>
      </c>
      <c r="Z484" t="b">
        <f t="shared" si="236"/>
        <v>1</v>
      </c>
      <c r="AB484" t="b">
        <f t="shared" si="245"/>
        <v>1</v>
      </c>
      <c r="AD484" t="str">
        <f t="shared" si="246"/>
        <v>513-556-9641</v>
      </c>
      <c r="AE484" t="b">
        <f t="shared" si="237"/>
        <v>1</v>
      </c>
      <c r="AG484" t="str">
        <f t="shared" si="247"/>
        <v>http://ccm.uc.edu/music/strings.html</v>
      </c>
      <c r="AH484" t="b">
        <f t="shared" si="238"/>
        <v>1</v>
      </c>
      <c r="AJ484">
        <f t="shared" si="248"/>
        <v>0</v>
      </c>
      <c r="AK484" t="b">
        <f t="shared" si="239"/>
        <v>0</v>
      </c>
      <c r="AM484" s="4" t="str">
        <f t="shared" si="259"/>
        <v>"name":"String (CCM)"</v>
      </c>
      <c r="AN484" s="5" t="str">
        <f t="shared" si="249"/>
        <v>,"phone":"513-556-9550"</v>
      </c>
      <c r="AO484" s="5" t="str">
        <f t="shared" si="250"/>
        <v>,"location":{</v>
      </c>
      <c r="AP484" s="5" t="str">
        <f t="shared" si="251"/>
        <v>"ML":"3"</v>
      </c>
      <c r="AQ484" s="5" t="str">
        <f t="shared" si="240"/>
        <v>,"RM":"332"</v>
      </c>
      <c r="AR484" s="5" t="str">
        <f t="shared" si="252"/>
        <v>,"building":"MEMORIAL"</v>
      </c>
      <c r="AS484" s="5" t="str">
        <f t="shared" si="261"/>
        <v>}</v>
      </c>
      <c r="AT484" s="5" t="str">
        <f t="shared" si="253"/>
        <v>,"fax":"513-556-9641"</v>
      </c>
      <c r="AU484" s="5" t="str">
        <f t="shared" si="254"/>
        <v>,"website":"http://ccm.uc.edu/music/strings.html"</v>
      </c>
      <c r="AV484" s="10" t="str">
        <f t="shared" si="255"/>
        <v/>
      </c>
      <c r="AW484" s="6" t="str">
        <f t="shared" si="256"/>
        <v>{"name":"String (CCM)","phone":"513-556-9550","location":{"ML":"3","RM":"332","building":"MEMORIAL"},"fax":"513-556-9641","website":"http://ccm.uc.edu/music/strings.html"}</v>
      </c>
      <c r="AX484" t="str">
        <f t="shared" si="257"/>
        <v>db.directory.insert({"name":"String (CCM)","phone":"513-556-9550","location":{"ML":"3","RM":"332","building":"MEMORIAL"},"fax":"513-556-9641","website":"http://ccm.uc.edu/music/strings.html"})</v>
      </c>
      <c r="AY484">
        <f t="shared" si="260"/>
        <v>481</v>
      </c>
      <c r="AZ484" t="str">
        <f t="shared" si="258"/>
        <v>481 - String (CCM)</v>
      </c>
      <c r="BA484" t="str">
        <f t="shared" si="241"/>
        <v>{"name":"String (CCM)","phone":"513-556-9550","location":{"ML":"3","RM":"332","building":"MEMORIAL"},"fax":"513-556-9641","website":"http://ccm.uc.edu/music/strings.html"},</v>
      </c>
    </row>
    <row r="485" spans="1:53" x14ac:dyDescent="0.25">
      <c r="A485" t="s">
        <v>2087</v>
      </c>
      <c r="B485" t="s">
        <v>2088</v>
      </c>
      <c r="C485" t="s">
        <v>2089</v>
      </c>
      <c r="D485">
        <v>525</v>
      </c>
      <c r="E485">
        <v>2300</v>
      </c>
      <c r="F485" t="s">
        <v>62</v>
      </c>
      <c r="G485" t="s">
        <v>2090</v>
      </c>
      <c r="H485" t="s">
        <v>2091</v>
      </c>
      <c r="K485" t="s">
        <v>5264</v>
      </c>
      <c r="M485">
        <f t="shared" si="262"/>
        <v>0</v>
      </c>
      <c r="N485" t="str">
        <f t="shared" si="233"/>
        <v>Cerebrovascular Disease (Neurology)(MED)</v>
      </c>
      <c r="P485" t="s">
        <v>5264</v>
      </c>
      <c r="Q485" t="str">
        <f t="shared" si="234"/>
        <v>513-558-5478</v>
      </c>
      <c r="S485" s="3">
        <f t="shared" si="232"/>
        <v>525</v>
      </c>
      <c r="T485" t="b">
        <f t="shared" si="242"/>
        <v>1</v>
      </c>
      <c r="V485" s="3">
        <f t="shared" si="243"/>
        <v>2300</v>
      </c>
      <c r="W485" t="b">
        <f t="shared" si="235"/>
        <v>1</v>
      </c>
      <c r="Y485" t="str">
        <f t="shared" si="244"/>
        <v>STETSON</v>
      </c>
      <c r="Z485" t="b">
        <f t="shared" si="236"/>
        <v>1</v>
      </c>
      <c r="AB485" t="b">
        <f t="shared" si="245"/>
        <v>1</v>
      </c>
      <c r="AD485" t="str">
        <f t="shared" si="246"/>
        <v>513-558-4887</v>
      </c>
      <c r="AE485" t="b">
        <f t="shared" si="237"/>
        <v>1</v>
      </c>
      <c r="AG485" t="str">
        <f t="shared" si="247"/>
        <v>http://med.uc.edu/neurology/specialties/overview/stroke.aspx</v>
      </c>
      <c r="AH485" t="b">
        <f t="shared" si="238"/>
        <v>1</v>
      </c>
      <c r="AJ485">
        <f t="shared" si="248"/>
        <v>0</v>
      </c>
      <c r="AK485" t="b">
        <f t="shared" si="239"/>
        <v>0</v>
      </c>
      <c r="AM485" s="4" t="str">
        <f t="shared" si="259"/>
        <v>"name":"Cerebrovascular Disease (Neurology)(MED)"</v>
      </c>
      <c r="AN485" s="5" t="str">
        <f t="shared" si="249"/>
        <v>,"phone":"513-558-5478"</v>
      </c>
      <c r="AO485" s="5" t="str">
        <f t="shared" si="250"/>
        <v>,"location":{</v>
      </c>
      <c r="AP485" s="5" t="str">
        <f t="shared" si="251"/>
        <v>"ML":"525"</v>
      </c>
      <c r="AQ485" s="5" t="str">
        <f t="shared" si="240"/>
        <v>,"RM":"2300"</v>
      </c>
      <c r="AR485" s="5" t="str">
        <f t="shared" si="252"/>
        <v>,"building":"STETSON"</v>
      </c>
      <c r="AS485" s="5" t="str">
        <f t="shared" si="261"/>
        <v>}</v>
      </c>
      <c r="AT485" s="5" t="str">
        <f t="shared" si="253"/>
        <v>,"fax":"513-558-4887"</v>
      </c>
      <c r="AU485" s="5" t="str">
        <f t="shared" si="254"/>
        <v>,"website":"http://med.uc.edu/neurology/specialties/overview/stroke.aspx"</v>
      </c>
      <c r="AV485" s="10" t="str">
        <f t="shared" si="255"/>
        <v/>
      </c>
      <c r="AW485" s="6" t="str">
        <f t="shared" si="256"/>
        <v>{"name":"Cerebrovascular Disease (Neurology)(MED)","phone":"513-558-5478","location":{"ML":"525","RM":"2300","building":"STETSON"},"fax":"513-558-4887","website":"http://med.uc.edu/neurology/specialties/overview/stroke.aspx"}</v>
      </c>
      <c r="AX485" t="str">
        <f t="shared" si="257"/>
        <v>db.directory.insert({"name":"Cerebrovascular Disease (Neurology)(MED)","phone":"513-558-5478","location":{"ML":"525","RM":"2300","building":"STETSON"},"fax":"513-558-4887","website":"http://med.uc.edu/neurology/specialties/overview/stroke.aspx"})</v>
      </c>
      <c r="AY485">
        <f t="shared" si="260"/>
        <v>482</v>
      </c>
      <c r="AZ485" t="str">
        <f t="shared" si="258"/>
        <v>482 - Cerebrovascular Disease (Neurology)(MED)</v>
      </c>
      <c r="BA485" t="str">
        <f t="shared" si="241"/>
        <v>{"name":"Cerebrovascular Disease (Neurology)(MED)","phone":"513-558-5478","location":{"ML":"525","RM":"2300","building":"STETSON"},"fax":"513-558-4887","website":"http://med.uc.edu/neurology/specialties/overview/stroke.aspx"},</v>
      </c>
    </row>
    <row r="486" spans="1:53" x14ac:dyDescent="0.25">
      <c r="A486" t="s">
        <v>2092</v>
      </c>
      <c r="B486" t="s">
        <v>2093</v>
      </c>
      <c r="C486" t="s">
        <v>2094</v>
      </c>
      <c r="D486">
        <v>140</v>
      </c>
      <c r="E486">
        <v>500</v>
      </c>
      <c r="F486" t="s">
        <v>23</v>
      </c>
      <c r="G486" t="s">
        <v>2095</v>
      </c>
      <c r="H486" t="s">
        <v>2096</v>
      </c>
      <c r="I486" t="s">
        <v>2097</v>
      </c>
      <c r="K486" t="s">
        <v>5264</v>
      </c>
      <c r="M486">
        <f t="shared" si="262"/>
        <v>0</v>
      </c>
      <c r="N486" t="str">
        <f t="shared" si="233"/>
        <v xml:space="preserve"> Student Accounts - Bursar Operations</v>
      </c>
      <c r="P486" t="s">
        <v>5264</v>
      </c>
      <c r="Q486" t="str">
        <f t="shared" si="234"/>
        <v>513-556-4252</v>
      </c>
      <c r="S486" s="3">
        <f t="shared" si="232"/>
        <v>140</v>
      </c>
      <c r="T486" t="b">
        <f t="shared" si="242"/>
        <v>1</v>
      </c>
      <c r="V486" s="3">
        <f t="shared" si="243"/>
        <v>500</v>
      </c>
      <c r="W486" t="b">
        <f t="shared" si="235"/>
        <v>1</v>
      </c>
      <c r="Y486" t="str">
        <f t="shared" si="244"/>
        <v>UNIVPAV</v>
      </c>
      <c r="Z486" t="b">
        <f t="shared" si="236"/>
        <v>1</v>
      </c>
      <c r="AB486" t="b">
        <f t="shared" si="245"/>
        <v>1</v>
      </c>
      <c r="AD486" t="str">
        <f t="shared" si="246"/>
        <v>513-556-2681</v>
      </c>
      <c r="AE486" t="b">
        <f t="shared" si="237"/>
        <v>1</v>
      </c>
      <c r="AG486" t="str">
        <f t="shared" si="247"/>
        <v>http://www.uc.edu/bursar.html</v>
      </c>
      <c r="AH486" t="b">
        <f t="shared" si="238"/>
        <v>1</v>
      </c>
      <c r="AJ486" t="str">
        <f t="shared" si="248"/>
        <v>billing@ucmail.uc.edu</v>
      </c>
      <c r="AK486" t="b">
        <f t="shared" si="239"/>
        <v>1</v>
      </c>
      <c r="AM486" s="4" t="str">
        <f t="shared" si="259"/>
        <v>"name":"Student Accounts - Bursar Operations"</v>
      </c>
      <c r="AN486" s="5" t="str">
        <f t="shared" si="249"/>
        <v>,"phone":"513-556-4252"</v>
      </c>
      <c r="AO486" s="5" t="str">
        <f t="shared" si="250"/>
        <v>,"location":{</v>
      </c>
      <c r="AP486" s="5" t="str">
        <f t="shared" si="251"/>
        <v>"ML":"140"</v>
      </c>
      <c r="AQ486" s="5" t="str">
        <f t="shared" si="240"/>
        <v>,"RM":"500"</v>
      </c>
      <c r="AR486" s="5" t="str">
        <f t="shared" si="252"/>
        <v>,"building":"UNIVPAV"</v>
      </c>
      <c r="AS486" s="5" t="str">
        <f t="shared" si="261"/>
        <v>}</v>
      </c>
      <c r="AT486" s="5" t="str">
        <f t="shared" si="253"/>
        <v>,"fax":"513-556-2681"</v>
      </c>
      <c r="AU486" s="5" t="str">
        <f t="shared" si="254"/>
        <v>,"website":"http://www.uc.edu/bursar.html"</v>
      </c>
      <c r="AV486" s="10" t="str">
        <f t="shared" si="255"/>
        <v>,"email":"billing@ucmail.uc.edu"</v>
      </c>
      <c r="AW486" s="6" t="str">
        <f t="shared" si="256"/>
        <v>{"name":"Student Accounts - Bursar Operations","phone":"513-556-4252","location":{"ML":"140","RM":"500","building":"UNIVPAV"},"fax":"513-556-2681","website":"http://www.uc.edu/bursar.html","email":"billing@ucmail.uc.edu"}</v>
      </c>
      <c r="AX486" t="str">
        <f t="shared" si="257"/>
        <v>db.directory.insert({"name":"Student Accounts - Bursar Operations","phone":"513-556-4252","location":{"ML":"140","RM":"500","building":"UNIVPAV"},"fax":"513-556-2681","website":"http://www.uc.edu/bursar.html","email":"billing@ucmail.uc.edu"})</v>
      </c>
      <c r="AY486">
        <f t="shared" si="260"/>
        <v>483</v>
      </c>
      <c r="AZ486" t="str">
        <f t="shared" si="258"/>
        <v>483 -  Student Accounts - Bursar Operations</v>
      </c>
      <c r="BA486" t="str">
        <f t="shared" si="241"/>
        <v>{"name":"Student Accounts - Bursar Operations","phone":"513-556-4252","location":{"ML":"140","RM":"500","building":"UNIVPAV"},"fax":"513-556-2681","website":"http://www.uc.edu/bursar.html","email":"billing@ucmail.uc.edu"},</v>
      </c>
    </row>
    <row r="487" spans="1:53" x14ac:dyDescent="0.25">
      <c r="A487" t="s">
        <v>2098</v>
      </c>
      <c r="B487" t="s">
        <v>2099</v>
      </c>
      <c r="C487" t="s">
        <v>316</v>
      </c>
      <c r="D487">
        <v>638</v>
      </c>
      <c r="E487">
        <v>630</v>
      </c>
      <c r="F487" t="s">
        <v>110</v>
      </c>
      <c r="G487" t="s">
        <v>1627</v>
      </c>
      <c r="H487" t="s">
        <v>2100</v>
      </c>
      <c r="I487" t="s">
        <v>319</v>
      </c>
      <c r="K487" t="s">
        <v>5264</v>
      </c>
      <c r="M487">
        <f t="shared" si="262"/>
        <v>0</v>
      </c>
      <c r="N487" t="str">
        <f t="shared" si="233"/>
        <v>Student Affairs</v>
      </c>
      <c r="P487" t="s">
        <v>5264</v>
      </c>
      <c r="Q487" t="str">
        <f t="shared" si="234"/>
        <v>513-556-4119</v>
      </c>
      <c r="S487" s="3">
        <f t="shared" si="232"/>
        <v>638</v>
      </c>
      <c r="T487" t="b">
        <f t="shared" si="242"/>
        <v>1</v>
      </c>
      <c r="V487" s="3">
        <f t="shared" si="243"/>
        <v>630</v>
      </c>
      <c r="W487" t="b">
        <f t="shared" si="235"/>
        <v>1</v>
      </c>
      <c r="Y487" t="str">
        <f t="shared" si="244"/>
        <v>STEGER</v>
      </c>
      <c r="Z487" t="b">
        <f t="shared" si="236"/>
        <v>1</v>
      </c>
      <c r="AB487" t="b">
        <f t="shared" si="245"/>
        <v>1</v>
      </c>
      <c r="AD487" t="str">
        <f t="shared" si="246"/>
        <v>513-556-6727</v>
      </c>
      <c r="AE487" t="b">
        <f t="shared" si="237"/>
        <v>1</v>
      </c>
      <c r="AG487" t="str">
        <f t="shared" si="247"/>
        <v>http://www.uc.edu/sa.html</v>
      </c>
      <c r="AH487" t="b">
        <f t="shared" si="238"/>
        <v>1</v>
      </c>
      <c r="AJ487" t="str">
        <f t="shared" si="248"/>
        <v>stdtaffs@ucmail.uc.edu</v>
      </c>
      <c r="AK487" t="b">
        <f t="shared" si="239"/>
        <v>1</v>
      </c>
      <c r="AM487" s="4" t="str">
        <f t="shared" si="259"/>
        <v>"name":"Student Affairs"</v>
      </c>
      <c r="AN487" s="5" t="str">
        <f t="shared" si="249"/>
        <v>,"phone":"513-556-4119"</v>
      </c>
      <c r="AO487" s="5" t="str">
        <f t="shared" si="250"/>
        <v>,"location":{</v>
      </c>
      <c r="AP487" s="5" t="str">
        <f t="shared" si="251"/>
        <v>"ML":"638"</v>
      </c>
      <c r="AQ487" s="5" t="str">
        <f t="shared" si="240"/>
        <v>,"RM":"630"</v>
      </c>
      <c r="AR487" s="5" t="str">
        <f t="shared" si="252"/>
        <v>,"building":"STEGER"</v>
      </c>
      <c r="AS487" s="5" t="str">
        <f t="shared" si="261"/>
        <v>}</v>
      </c>
      <c r="AT487" s="5" t="str">
        <f t="shared" si="253"/>
        <v>,"fax":"513-556-6727"</v>
      </c>
      <c r="AU487" s="5" t="str">
        <f t="shared" si="254"/>
        <v>,"website":"http://www.uc.edu/sa.html"</v>
      </c>
      <c r="AV487" s="10" t="str">
        <f t="shared" si="255"/>
        <v>,"email":"stdtaffs@ucmail.uc.edu"</v>
      </c>
      <c r="AW487" s="6" t="str">
        <f t="shared" si="256"/>
        <v>{"name":"Student Affairs","phone":"513-556-4119","location":{"ML":"638","RM":"630","building":"STEGER"},"fax":"513-556-6727","website":"http://www.uc.edu/sa.html","email":"stdtaffs@ucmail.uc.edu"}</v>
      </c>
      <c r="AX487" t="str">
        <f t="shared" si="257"/>
        <v>db.directory.insert({"name":"Student Affairs","phone":"513-556-4119","location":{"ML":"638","RM":"630","building":"STEGER"},"fax":"513-556-6727","website":"http://www.uc.edu/sa.html","email":"stdtaffs@ucmail.uc.edu"})</v>
      </c>
      <c r="AY487">
        <f t="shared" si="260"/>
        <v>484</v>
      </c>
      <c r="AZ487" t="str">
        <f t="shared" si="258"/>
        <v>484 - Student Affairs</v>
      </c>
      <c r="BA487" t="str">
        <f t="shared" si="241"/>
        <v>{"name":"Student Affairs","phone":"513-556-4119","location":{"ML":"638","RM":"630","building":"STEGER"},"fax":"513-556-6727","website":"http://www.uc.edu/sa.html","email":"stdtaffs@ucmail.uc.edu"},</v>
      </c>
    </row>
    <row r="488" spans="1:53" x14ac:dyDescent="0.25">
      <c r="A488" t="s">
        <v>2101</v>
      </c>
      <c r="B488" t="s">
        <v>2102</v>
      </c>
      <c r="C488" t="s">
        <v>2103</v>
      </c>
      <c r="D488">
        <v>394</v>
      </c>
      <c r="E488">
        <v>302</v>
      </c>
      <c r="F488" t="s">
        <v>1518</v>
      </c>
      <c r="G488" t="s">
        <v>2104</v>
      </c>
      <c r="H488" t="s">
        <v>2105</v>
      </c>
      <c r="I488" t="s">
        <v>2106</v>
      </c>
      <c r="K488" t="s">
        <v>5264</v>
      </c>
      <c r="M488">
        <f t="shared" si="262"/>
        <v>0</v>
      </c>
      <c r="N488" t="str">
        <f t="shared" si="233"/>
        <v>Student Affairs (CAHS)</v>
      </c>
      <c r="P488" t="s">
        <v>5264</v>
      </c>
      <c r="Q488" t="str">
        <f t="shared" si="234"/>
        <v>513-558-8540</v>
      </c>
      <c r="S488" s="3">
        <f t="shared" si="232"/>
        <v>394</v>
      </c>
      <c r="T488" t="b">
        <f t="shared" si="242"/>
        <v>1</v>
      </c>
      <c r="V488" s="3">
        <f t="shared" si="243"/>
        <v>302</v>
      </c>
      <c r="W488" t="b">
        <f t="shared" si="235"/>
        <v>1</v>
      </c>
      <c r="Y488" t="str">
        <f t="shared" si="244"/>
        <v>FRENCH-EAST</v>
      </c>
      <c r="Z488" t="b">
        <f t="shared" si="236"/>
        <v>1</v>
      </c>
      <c r="AB488" t="b">
        <f t="shared" si="245"/>
        <v>1</v>
      </c>
      <c r="AD488" t="str">
        <f t="shared" si="246"/>
        <v>513-558-7494</v>
      </c>
      <c r="AE488" t="b">
        <f t="shared" si="237"/>
        <v>1</v>
      </c>
      <c r="AG488" t="str">
        <f t="shared" si="247"/>
        <v>http://cahs.uc.edu/current/advising/osa/advising.aspx</v>
      </c>
      <c r="AH488" t="b">
        <f t="shared" si="238"/>
        <v>1</v>
      </c>
      <c r="AJ488" t="str">
        <f t="shared" si="248"/>
        <v>cahsadvi@uc.edu</v>
      </c>
      <c r="AK488" t="b">
        <f t="shared" si="239"/>
        <v>1</v>
      </c>
      <c r="AM488" s="4" t="str">
        <f t="shared" si="259"/>
        <v>"name":"Student Affairs (CAHS)"</v>
      </c>
      <c r="AN488" s="5" t="str">
        <f t="shared" si="249"/>
        <v>,"phone":"513-558-8540"</v>
      </c>
      <c r="AO488" s="5" t="str">
        <f t="shared" si="250"/>
        <v>,"location":{</v>
      </c>
      <c r="AP488" s="5" t="str">
        <f t="shared" si="251"/>
        <v>"ML":"394"</v>
      </c>
      <c r="AQ488" s="5" t="str">
        <f t="shared" si="240"/>
        <v>,"RM":"302"</v>
      </c>
      <c r="AR488" s="5" t="str">
        <f t="shared" si="252"/>
        <v>,"building":"FRENCH-EAST"</v>
      </c>
      <c r="AS488" s="5" t="str">
        <f t="shared" si="261"/>
        <v>}</v>
      </c>
      <c r="AT488" s="5" t="str">
        <f t="shared" si="253"/>
        <v>,"fax":"513-558-7494"</v>
      </c>
      <c r="AU488" s="5" t="str">
        <f t="shared" si="254"/>
        <v>,"website":"http://cahs.uc.edu/current/advising/osa/advising.aspx"</v>
      </c>
      <c r="AV488" s="10" t="str">
        <f t="shared" si="255"/>
        <v>,"email":"cahsadvi@uc.edu"</v>
      </c>
      <c r="AW488" s="6" t="str">
        <f t="shared" si="256"/>
        <v>{"name":"Student Affairs (CAHS)","phone":"513-558-8540","location":{"ML":"394","RM":"302","building":"FRENCH-EAST"},"fax":"513-558-7494","website":"http://cahs.uc.edu/current/advising/osa/advising.aspx","email":"cahsadvi@uc.edu"}</v>
      </c>
      <c r="AX488" t="str">
        <f t="shared" si="257"/>
        <v>db.directory.insert({"name":"Student Affairs (CAHS)","phone":"513-558-8540","location":{"ML":"394","RM":"302","building":"FRENCH-EAST"},"fax":"513-558-7494","website":"http://cahs.uc.edu/current/advising/osa/advising.aspx","email":"cahsadvi@uc.edu"})</v>
      </c>
      <c r="AY488">
        <f t="shared" si="260"/>
        <v>485</v>
      </c>
      <c r="AZ488" t="str">
        <f t="shared" si="258"/>
        <v>485 - Student Affairs (CAHS)</v>
      </c>
      <c r="BA488" t="str">
        <f t="shared" si="241"/>
        <v>{"name":"Student Affairs (CAHS)","phone":"513-558-8540","location":{"ML":"394","RM":"302","building":"FRENCH-EAST"},"fax":"513-558-7494","website":"http://cahs.uc.edu/current/advising/osa/advising.aspx","email":"cahsadvi@uc.edu"},</v>
      </c>
    </row>
    <row r="489" spans="1:53" x14ac:dyDescent="0.25">
      <c r="A489" t="s">
        <v>2107</v>
      </c>
      <c r="B489" t="s">
        <v>2108</v>
      </c>
      <c r="C489" t="s">
        <v>2109</v>
      </c>
      <c r="D489">
        <v>38</v>
      </c>
      <c r="E489">
        <v>260</v>
      </c>
      <c r="F489" t="s">
        <v>1782</v>
      </c>
      <c r="G489" t="s">
        <v>1783</v>
      </c>
      <c r="H489" t="s">
        <v>1784</v>
      </c>
      <c r="K489" t="s">
        <v>5264</v>
      </c>
      <c r="M489">
        <f t="shared" si="262"/>
        <v>0</v>
      </c>
      <c r="N489" t="str">
        <f t="shared" si="233"/>
        <v>Student Affairs (CoN)</v>
      </c>
      <c r="P489" t="s">
        <v>5264</v>
      </c>
      <c r="Q489" t="str">
        <f t="shared" si="234"/>
        <v>513-558-3600</v>
      </c>
      <c r="S489" s="3">
        <f t="shared" si="232"/>
        <v>38</v>
      </c>
      <c r="T489" t="b">
        <f t="shared" si="242"/>
        <v>1</v>
      </c>
      <c r="V489" s="3">
        <f t="shared" si="243"/>
        <v>260</v>
      </c>
      <c r="W489" t="b">
        <f t="shared" si="235"/>
        <v>1</v>
      </c>
      <c r="Y489" t="str">
        <f t="shared" si="244"/>
        <v>PROCTER</v>
      </c>
      <c r="Z489" t="b">
        <f t="shared" si="236"/>
        <v>1</v>
      </c>
      <c r="AB489" t="b">
        <f t="shared" si="245"/>
        <v>1</v>
      </c>
      <c r="AD489" t="str">
        <f t="shared" si="246"/>
        <v>513-558-7523</v>
      </c>
      <c r="AE489" t="b">
        <f t="shared" si="237"/>
        <v>1</v>
      </c>
      <c r="AG489" t="str">
        <f t="shared" si="247"/>
        <v>http://nursing.uc.edu/</v>
      </c>
      <c r="AH489" t="b">
        <f t="shared" si="238"/>
        <v>1</v>
      </c>
      <c r="AJ489">
        <f t="shared" si="248"/>
        <v>0</v>
      </c>
      <c r="AK489" t="b">
        <f t="shared" si="239"/>
        <v>0</v>
      </c>
      <c r="AM489" s="4" t="str">
        <f t="shared" si="259"/>
        <v>"name":"Student Affairs (CoN)"</v>
      </c>
      <c r="AN489" s="5" t="str">
        <f t="shared" si="249"/>
        <v>,"phone":"513-558-3600"</v>
      </c>
      <c r="AO489" s="5" t="str">
        <f t="shared" si="250"/>
        <v>,"location":{</v>
      </c>
      <c r="AP489" s="5" t="str">
        <f t="shared" si="251"/>
        <v>"ML":"38"</v>
      </c>
      <c r="AQ489" s="5" t="str">
        <f t="shared" si="240"/>
        <v>,"RM":"260"</v>
      </c>
      <c r="AR489" s="5" t="str">
        <f t="shared" si="252"/>
        <v>,"building":"PROCTER"</v>
      </c>
      <c r="AS489" s="5" t="str">
        <f t="shared" si="261"/>
        <v>}</v>
      </c>
      <c r="AT489" s="5" t="str">
        <f t="shared" si="253"/>
        <v>,"fax":"513-558-7523"</v>
      </c>
      <c r="AU489" s="5" t="str">
        <f t="shared" si="254"/>
        <v>,"website":"http://nursing.uc.edu/"</v>
      </c>
      <c r="AV489" s="10" t="str">
        <f t="shared" si="255"/>
        <v/>
      </c>
      <c r="AW489" s="6" t="str">
        <f t="shared" si="256"/>
        <v>{"name":"Student Affairs (CoN)","phone":"513-558-3600","location":{"ML":"38","RM":"260","building":"PROCTER"},"fax":"513-558-7523","website":"http://nursing.uc.edu/"}</v>
      </c>
      <c r="AX489" t="str">
        <f t="shared" si="257"/>
        <v>db.directory.insert({"name":"Student Affairs (CoN)","phone":"513-558-3600","location":{"ML":"38","RM":"260","building":"PROCTER"},"fax":"513-558-7523","website":"http://nursing.uc.edu/"})</v>
      </c>
      <c r="AY489">
        <f t="shared" si="260"/>
        <v>486</v>
      </c>
      <c r="AZ489" t="str">
        <f t="shared" si="258"/>
        <v>486 - Student Affairs (CoN)</v>
      </c>
      <c r="BA489" t="str">
        <f t="shared" si="241"/>
        <v>{"name":"Student Affairs (CoN)","phone":"513-558-3600","location":{"ML":"38","RM":"260","building":"PROCTER"},"fax":"513-558-7523","website":"http://nursing.uc.edu/"},</v>
      </c>
    </row>
    <row r="490" spans="1:53" x14ac:dyDescent="0.25">
      <c r="A490" t="s">
        <v>2110</v>
      </c>
      <c r="B490" t="s">
        <v>2111</v>
      </c>
      <c r="C490" t="s">
        <v>1124</v>
      </c>
      <c r="D490">
        <v>16</v>
      </c>
      <c r="E490">
        <v>5470</v>
      </c>
      <c r="F490" t="s">
        <v>1125</v>
      </c>
      <c r="G490" t="s">
        <v>176</v>
      </c>
      <c r="K490" t="s">
        <v>5264</v>
      </c>
      <c r="M490">
        <f t="shared" si="262"/>
        <v>0</v>
      </c>
      <c r="N490" t="str">
        <f t="shared" si="233"/>
        <v>Student Affairs (DAAP)</v>
      </c>
      <c r="P490" t="s">
        <v>5264</v>
      </c>
      <c r="Q490" t="str">
        <f t="shared" si="234"/>
        <v>513-556-1376</v>
      </c>
      <c r="S490" s="3">
        <f t="shared" si="232"/>
        <v>16</v>
      </c>
      <c r="T490" t="b">
        <f t="shared" si="242"/>
        <v>1</v>
      </c>
      <c r="V490" s="3">
        <f t="shared" si="243"/>
        <v>5470</v>
      </c>
      <c r="W490" t="b">
        <f t="shared" si="235"/>
        <v>1</v>
      </c>
      <c r="Y490" t="str">
        <f t="shared" si="244"/>
        <v>ARONOFF</v>
      </c>
      <c r="Z490" t="b">
        <f t="shared" si="236"/>
        <v>1</v>
      </c>
      <c r="AB490" t="b">
        <f t="shared" si="245"/>
        <v>1</v>
      </c>
      <c r="AD490" t="str">
        <f t="shared" si="246"/>
        <v>513-556-3288</v>
      </c>
      <c r="AE490" t="b">
        <f t="shared" si="237"/>
        <v>1</v>
      </c>
      <c r="AG490">
        <f t="shared" si="247"/>
        <v>0</v>
      </c>
      <c r="AH490" t="b">
        <f t="shared" si="238"/>
        <v>0</v>
      </c>
      <c r="AJ490">
        <f t="shared" si="248"/>
        <v>0</v>
      </c>
      <c r="AK490" t="b">
        <f t="shared" si="239"/>
        <v>0</v>
      </c>
      <c r="AM490" s="4" t="str">
        <f t="shared" si="259"/>
        <v>"name":"Student Affairs (DAAP)"</v>
      </c>
      <c r="AN490" s="5" t="str">
        <f t="shared" si="249"/>
        <v>,"phone":"513-556-1376"</v>
      </c>
      <c r="AO490" s="5" t="str">
        <f t="shared" si="250"/>
        <v>,"location":{</v>
      </c>
      <c r="AP490" s="5" t="str">
        <f t="shared" si="251"/>
        <v>"ML":"16"</v>
      </c>
      <c r="AQ490" s="5" t="str">
        <f t="shared" si="240"/>
        <v>,"RM":"5470"</v>
      </c>
      <c r="AR490" s="5" t="str">
        <f t="shared" si="252"/>
        <v>,"building":"ARONOFF"</v>
      </c>
      <c r="AS490" s="5" t="str">
        <f t="shared" si="261"/>
        <v>}</v>
      </c>
      <c r="AT490" s="5" t="str">
        <f t="shared" si="253"/>
        <v>,"fax":"513-556-3288"</v>
      </c>
      <c r="AU490" s="5" t="str">
        <f t="shared" si="254"/>
        <v/>
      </c>
      <c r="AV490" s="10" t="str">
        <f t="shared" si="255"/>
        <v/>
      </c>
      <c r="AW490" s="6" t="str">
        <f t="shared" si="256"/>
        <v>{"name":"Student Affairs (DAAP)","phone":"513-556-1376","location":{"ML":"16","RM":"5470","building":"ARONOFF"},"fax":"513-556-3288"}</v>
      </c>
      <c r="AX490" t="str">
        <f t="shared" si="257"/>
        <v>db.directory.insert({"name":"Student Affairs (DAAP)","phone":"513-556-1376","location":{"ML":"16","RM":"5470","building":"ARONOFF"},"fax":"513-556-3288"})</v>
      </c>
      <c r="AY490">
        <f t="shared" si="260"/>
        <v>487</v>
      </c>
      <c r="AZ490" t="str">
        <f t="shared" si="258"/>
        <v>487 - Student Affairs (DAAP)</v>
      </c>
      <c r="BA490" t="str">
        <f t="shared" si="241"/>
        <v>{"name":"Student Affairs (DAAP)","phone":"513-556-1376","location":{"ML":"16","RM":"5470","building":"ARONOFF"},"fax":"513-556-3288"},</v>
      </c>
    </row>
    <row r="491" spans="1:53" x14ac:dyDescent="0.25">
      <c r="A491" t="s">
        <v>2112</v>
      </c>
      <c r="B491" t="s">
        <v>2113</v>
      </c>
      <c r="C491" t="s">
        <v>2114</v>
      </c>
      <c r="D491">
        <v>638</v>
      </c>
      <c r="E491">
        <v>630</v>
      </c>
      <c r="F491" t="s">
        <v>110</v>
      </c>
      <c r="H491" t="s">
        <v>2115</v>
      </c>
      <c r="I491" t="s">
        <v>2116</v>
      </c>
      <c r="K491" t="s">
        <v>5264</v>
      </c>
      <c r="M491">
        <f t="shared" si="262"/>
        <v>0</v>
      </c>
      <c r="N491" t="str">
        <f t="shared" si="233"/>
        <v>Commencement Information</v>
      </c>
      <c r="P491" t="s">
        <v>5264</v>
      </c>
      <c r="Q491" t="str">
        <f t="shared" si="234"/>
        <v>513-556-3502</v>
      </c>
      <c r="S491" s="3">
        <f t="shared" si="232"/>
        <v>638</v>
      </c>
      <c r="T491" t="b">
        <f t="shared" si="242"/>
        <v>1</v>
      </c>
      <c r="V491" s="3">
        <f t="shared" si="243"/>
        <v>630</v>
      </c>
      <c r="W491" t="b">
        <f t="shared" si="235"/>
        <v>1</v>
      </c>
      <c r="Y491" t="str">
        <f t="shared" si="244"/>
        <v>STEGER</v>
      </c>
      <c r="Z491" t="b">
        <f t="shared" si="236"/>
        <v>1</v>
      </c>
      <c r="AB491" t="b">
        <f t="shared" si="245"/>
        <v>1</v>
      </c>
      <c r="AD491">
        <f t="shared" si="246"/>
        <v>0</v>
      </c>
      <c r="AE491" t="b">
        <f t="shared" si="237"/>
        <v>0</v>
      </c>
      <c r="AG491" t="str">
        <f t="shared" si="247"/>
        <v>http://www.uc.edu/commencement/</v>
      </c>
      <c r="AH491" t="b">
        <f t="shared" si="238"/>
        <v>1</v>
      </c>
      <c r="AJ491" t="str">
        <f t="shared" si="248"/>
        <v>CommInfo@uc.edu</v>
      </c>
      <c r="AK491" t="b">
        <f t="shared" si="239"/>
        <v>1</v>
      </c>
      <c r="AM491" s="4" t="str">
        <f t="shared" si="259"/>
        <v>"name":"Commencement Information"</v>
      </c>
      <c r="AN491" s="5" t="str">
        <f t="shared" si="249"/>
        <v>,"phone":"513-556-3502"</v>
      </c>
      <c r="AO491" s="5" t="str">
        <f t="shared" si="250"/>
        <v>,"location":{</v>
      </c>
      <c r="AP491" s="5" t="str">
        <f t="shared" si="251"/>
        <v>"ML":"638"</v>
      </c>
      <c r="AQ491" s="5" t="str">
        <f t="shared" si="240"/>
        <v>,"RM":"630"</v>
      </c>
      <c r="AR491" s="5" t="str">
        <f t="shared" si="252"/>
        <v>,"building":"STEGER"</v>
      </c>
      <c r="AS491" s="5" t="str">
        <f t="shared" si="261"/>
        <v>}</v>
      </c>
      <c r="AT491" s="5" t="str">
        <f t="shared" si="253"/>
        <v/>
      </c>
      <c r="AU491" s="5" t="str">
        <f t="shared" si="254"/>
        <v>,"website":"http://www.uc.edu/commencement/"</v>
      </c>
      <c r="AV491" s="10" t="str">
        <f t="shared" si="255"/>
        <v>,"email":"CommInfo@uc.edu"</v>
      </c>
      <c r="AW491" s="6" t="str">
        <f t="shared" si="256"/>
        <v>{"name":"Commencement Information","phone":"513-556-3502","location":{"ML":"638","RM":"630","building":"STEGER"},"website":"http://www.uc.edu/commencement/","email":"CommInfo@uc.edu"}</v>
      </c>
      <c r="AX491" t="str">
        <f t="shared" si="257"/>
        <v>db.directory.insert({"name":"Commencement Information","phone":"513-556-3502","location":{"ML":"638","RM":"630","building":"STEGER"},"website":"http://www.uc.edu/commencement/","email":"CommInfo@uc.edu"})</v>
      </c>
      <c r="AY491">
        <f t="shared" si="260"/>
        <v>488</v>
      </c>
      <c r="AZ491" t="str">
        <f t="shared" si="258"/>
        <v>488 - Commencement Information</v>
      </c>
      <c r="BA491" t="str">
        <f t="shared" si="241"/>
        <v>{"name":"Commencement Information","phone":"513-556-3502","location":{"ML":"638","RM":"630","building":"STEGER"},"website":"http://www.uc.edu/commencement/","email":"CommInfo@uc.edu"},</v>
      </c>
    </row>
    <row r="492" spans="1:53" x14ac:dyDescent="0.25">
      <c r="A492" t="s">
        <v>2117</v>
      </c>
      <c r="B492" t="s">
        <v>2118</v>
      </c>
      <c r="C492" t="s">
        <v>2119</v>
      </c>
      <c r="D492">
        <v>638</v>
      </c>
      <c r="E492">
        <v>630</v>
      </c>
      <c r="F492" t="s">
        <v>110</v>
      </c>
      <c r="H492" t="s">
        <v>1029</v>
      </c>
      <c r="I492" t="s">
        <v>1030</v>
      </c>
      <c r="K492" t="s">
        <v>5264</v>
      </c>
      <c r="M492">
        <f t="shared" si="262"/>
        <v>0</v>
      </c>
      <c r="N492" t="str">
        <f t="shared" si="233"/>
        <v>Parents &amp; Families Association</v>
      </c>
      <c r="P492" t="s">
        <v>5264</v>
      </c>
      <c r="Q492" t="str">
        <f t="shared" si="234"/>
        <v>513-556-1200</v>
      </c>
      <c r="S492" s="3">
        <f t="shared" si="232"/>
        <v>638</v>
      </c>
      <c r="T492" t="b">
        <f t="shared" si="242"/>
        <v>1</v>
      </c>
      <c r="V492" s="3">
        <f t="shared" si="243"/>
        <v>630</v>
      </c>
      <c r="W492" t="b">
        <f t="shared" si="235"/>
        <v>1</v>
      </c>
      <c r="Y492" t="str">
        <f t="shared" si="244"/>
        <v>STEGER</v>
      </c>
      <c r="Z492" t="b">
        <f t="shared" si="236"/>
        <v>1</v>
      </c>
      <c r="AB492" t="b">
        <f t="shared" si="245"/>
        <v>1</v>
      </c>
      <c r="AD492">
        <f t="shared" si="246"/>
        <v>0</v>
      </c>
      <c r="AE492" t="b">
        <f t="shared" si="237"/>
        <v>0</v>
      </c>
      <c r="AG492" t="str">
        <f t="shared" si="247"/>
        <v>http://www.uc.edu/parents/</v>
      </c>
      <c r="AH492" t="b">
        <f t="shared" si="238"/>
        <v>1</v>
      </c>
      <c r="AJ492" t="str">
        <f t="shared" si="248"/>
        <v>parents.association@uc.edu</v>
      </c>
      <c r="AK492" t="b">
        <f t="shared" si="239"/>
        <v>1</v>
      </c>
      <c r="AM492" s="4" t="str">
        <f t="shared" si="259"/>
        <v>"name":"Parents &amp; Families Association"</v>
      </c>
      <c r="AN492" s="5" t="str">
        <f t="shared" si="249"/>
        <v>,"phone":"513-556-1200"</v>
      </c>
      <c r="AO492" s="5" t="str">
        <f t="shared" si="250"/>
        <v>,"location":{</v>
      </c>
      <c r="AP492" s="5" t="str">
        <f t="shared" si="251"/>
        <v>"ML":"638"</v>
      </c>
      <c r="AQ492" s="5" t="str">
        <f t="shared" si="240"/>
        <v>,"RM":"630"</v>
      </c>
      <c r="AR492" s="5" t="str">
        <f t="shared" si="252"/>
        <v>,"building":"STEGER"</v>
      </c>
      <c r="AS492" s="5" t="str">
        <f t="shared" si="261"/>
        <v>}</v>
      </c>
      <c r="AT492" s="5" t="str">
        <f t="shared" si="253"/>
        <v/>
      </c>
      <c r="AU492" s="5" t="str">
        <f t="shared" si="254"/>
        <v>,"website":"http://www.uc.edu/parents/"</v>
      </c>
      <c r="AV492" s="10" t="str">
        <f t="shared" si="255"/>
        <v>,"email":"parents.association@uc.edu"</v>
      </c>
      <c r="AW492" s="6" t="str">
        <f t="shared" si="256"/>
        <v>{"name":"Parents &amp; Families Association","phone":"513-556-1200","location":{"ML":"638","RM":"630","building":"STEGER"},"website":"http://www.uc.edu/parents/","email":"parents.association@uc.edu"}</v>
      </c>
      <c r="AX492" t="str">
        <f t="shared" si="257"/>
        <v>db.directory.insert({"name":"Parents &amp; Families Association","phone":"513-556-1200","location":{"ML":"638","RM":"630","building":"STEGER"},"website":"http://www.uc.edu/parents/","email":"parents.association@uc.edu"})</v>
      </c>
      <c r="AY492">
        <f t="shared" si="260"/>
        <v>489</v>
      </c>
      <c r="AZ492" t="str">
        <f t="shared" si="258"/>
        <v>489 - Parents &amp; Families Association</v>
      </c>
      <c r="BA492" t="str">
        <f t="shared" si="241"/>
        <v>{"name":"Parents &amp; Families Association","phone":"513-556-1200","location":{"ML":"638","RM":"630","building":"STEGER"},"website":"http://www.uc.edu/parents/","email":"parents.association@uc.edu"},</v>
      </c>
    </row>
    <row r="493" spans="1:53" x14ac:dyDescent="0.25">
      <c r="A493" t="s">
        <v>2120</v>
      </c>
      <c r="B493" t="s">
        <v>2121</v>
      </c>
      <c r="C493" t="s">
        <v>41</v>
      </c>
      <c r="D493">
        <v>24</v>
      </c>
      <c r="F493" t="s">
        <v>42</v>
      </c>
      <c r="G493" t="s">
        <v>43</v>
      </c>
      <c r="H493" t="s">
        <v>2122</v>
      </c>
      <c r="I493" t="s">
        <v>45</v>
      </c>
      <c r="K493" t="s">
        <v>5264</v>
      </c>
      <c r="M493">
        <f t="shared" si="262"/>
        <v>0</v>
      </c>
      <c r="N493" t="str">
        <f t="shared" si="233"/>
        <v xml:space="preserve"> Alumni Affairs - Student Alumni Council</v>
      </c>
      <c r="P493" t="s">
        <v>5264</v>
      </c>
      <c r="Q493" t="str">
        <f t="shared" si="234"/>
        <v>513-556-4344</v>
      </c>
      <c r="S493" s="3">
        <f t="shared" si="232"/>
        <v>24</v>
      </c>
      <c r="T493" t="b">
        <f t="shared" si="242"/>
        <v>1</v>
      </c>
      <c r="V493" s="3">
        <f t="shared" si="243"/>
        <v>0</v>
      </c>
      <c r="W493" t="b">
        <f t="shared" si="235"/>
        <v>0</v>
      </c>
      <c r="Y493" t="str">
        <f t="shared" si="244"/>
        <v>ALUMNICTR</v>
      </c>
      <c r="Z493" t="b">
        <f t="shared" si="236"/>
        <v>1</v>
      </c>
      <c r="AB493" t="b">
        <f t="shared" si="245"/>
        <v>1</v>
      </c>
      <c r="AD493" t="str">
        <f t="shared" si="246"/>
        <v>513-556-3011</v>
      </c>
      <c r="AE493" t="b">
        <f t="shared" si="237"/>
        <v>1</v>
      </c>
      <c r="AG493" t="str">
        <f t="shared" si="247"/>
        <v>http://www.uc.edu/alumni/connect/groups/interest/student_alumni_council.html</v>
      </c>
      <c r="AH493" t="b">
        <f t="shared" si="238"/>
        <v>1</v>
      </c>
      <c r="AJ493" t="str">
        <f t="shared" si="248"/>
        <v>alumni.association@uc.edu</v>
      </c>
      <c r="AK493" t="b">
        <f t="shared" si="239"/>
        <v>1</v>
      </c>
      <c r="AM493" s="4" t="str">
        <f t="shared" si="259"/>
        <v>"name":"Alumni Affairs - Student Alumni Council"</v>
      </c>
      <c r="AN493" s="5" t="str">
        <f t="shared" si="249"/>
        <v>,"phone":"513-556-4344"</v>
      </c>
      <c r="AO493" s="5" t="str">
        <f t="shared" si="250"/>
        <v>,"location":{</v>
      </c>
      <c r="AP493" s="5" t="str">
        <f t="shared" si="251"/>
        <v>"ML":"24"</v>
      </c>
      <c r="AQ493" s="5" t="str">
        <f t="shared" si="240"/>
        <v/>
      </c>
      <c r="AR493" s="5" t="str">
        <f t="shared" si="252"/>
        <v>,"building":"ALUMNICTR"</v>
      </c>
      <c r="AS493" s="5" t="str">
        <f t="shared" si="261"/>
        <v>}</v>
      </c>
      <c r="AT493" s="5" t="str">
        <f t="shared" si="253"/>
        <v>,"fax":"513-556-3011"</v>
      </c>
      <c r="AU493" s="5" t="str">
        <f t="shared" si="254"/>
        <v>,"website":"http://www.uc.edu/alumni/connect/groups/interest/student_alumni_council.html"</v>
      </c>
      <c r="AV493" s="10" t="str">
        <f t="shared" si="255"/>
        <v>,"email":"alumni.association@uc.edu"</v>
      </c>
      <c r="AW493" s="6" t="str">
        <f t="shared" si="256"/>
        <v>{"name":"Alumni Affairs - Student Alumni Council","phone":"513-556-4344","location":{"ML":"24","building":"ALUMNICTR"},"fax":"513-556-3011","website":"http://www.uc.edu/alumni/connect/groups/interest/student_alumni_council.html","email":"alumni.association@uc.edu"}</v>
      </c>
      <c r="AX493" t="str">
        <f t="shared" si="257"/>
        <v>db.directory.insert({"name":"Alumni Affairs - Student Alumni Council","phone":"513-556-4344","location":{"ML":"24","building":"ALUMNICTR"},"fax":"513-556-3011","website":"http://www.uc.edu/alumni/connect/groups/interest/student_alumni_council.html","email":"alumni.association@uc.edu"})</v>
      </c>
      <c r="AY493">
        <f t="shared" si="260"/>
        <v>490</v>
      </c>
      <c r="AZ493" t="str">
        <f t="shared" si="258"/>
        <v>490 -  Alumni Affairs - Student Alumni Council</v>
      </c>
      <c r="BA493" t="str">
        <f t="shared" si="241"/>
        <v>{"name":"Alumni Affairs - Student Alumni Council","phone":"513-556-4344","location":{"ML":"24","building":"ALUMNICTR"},"fax":"513-556-3011","website":"http://www.uc.edu/alumni/connect/groups/interest/student_alumni_council.html","email":"alumni.association@uc.edu"},</v>
      </c>
    </row>
    <row r="494" spans="1:53" x14ac:dyDescent="0.25">
      <c r="A494" t="s">
        <v>2123</v>
      </c>
      <c r="B494" t="s">
        <v>2124</v>
      </c>
      <c r="C494" t="s">
        <v>2125</v>
      </c>
      <c r="D494">
        <v>21</v>
      </c>
      <c r="E494">
        <v>580</v>
      </c>
      <c r="F494" t="s">
        <v>50</v>
      </c>
      <c r="G494" t="s">
        <v>2126</v>
      </c>
      <c r="H494" t="s">
        <v>2127</v>
      </c>
      <c r="K494" t="s">
        <v>5264</v>
      </c>
      <c r="M494">
        <f t="shared" si="262"/>
        <v>0</v>
      </c>
      <c r="N494" t="str">
        <f t="shared" si="233"/>
        <v>Student Athlete Support Services</v>
      </c>
      <c r="P494" t="s">
        <v>5264</v>
      </c>
      <c r="Q494" t="str">
        <f t="shared" si="234"/>
        <v>513-556-3388</v>
      </c>
      <c r="S494" s="3">
        <f t="shared" si="232"/>
        <v>21</v>
      </c>
      <c r="T494" t="b">
        <f t="shared" si="242"/>
        <v>1</v>
      </c>
      <c r="V494" s="3">
        <f t="shared" si="243"/>
        <v>580</v>
      </c>
      <c r="W494" t="b">
        <f t="shared" si="235"/>
        <v>1</v>
      </c>
      <c r="Y494" t="str">
        <f t="shared" si="244"/>
        <v>LNDNRCTR</v>
      </c>
      <c r="Z494" t="b">
        <f t="shared" si="236"/>
        <v>1</v>
      </c>
      <c r="AB494" t="b">
        <f t="shared" si="245"/>
        <v>1</v>
      </c>
      <c r="AD494" t="str">
        <f t="shared" si="246"/>
        <v>513-556-0185</v>
      </c>
      <c r="AE494" t="b">
        <f t="shared" si="237"/>
        <v>1</v>
      </c>
      <c r="AG494" t="str">
        <f t="shared" si="247"/>
        <v>http://www.gobearcats.com/academics/about.html</v>
      </c>
      <c r="AH494" t="b">
        <f t="shared" si="238"/>
        <v>1</v>
      </c>
      <c r="AJ494">
        <f t="shared" si="248"/>
        <v>0</v>
      </c>
      <c r="AK494" t="b">
        <f t="shared" si="239"/>
        <v>0</v>
      </c>
      <c r="AM494" s="4" t="str">
        <f t="shared" si="259"/>
        <v>"name":"Student Athlete Support Services"</v>
      </c>
      <c r="AN494" s="5" t="str">
        <f t="shared" si="249"/>
        <v>,"phone":"513-556-3388"</v>
      </c>
      <c r="AO494" s="5" t="str">
        <f t="shared" si="250"/>
        <v>,"location":{</v>
      </c>
      <c r="AP494" s="5" t="str">
        <f t="shared" si="251"/>
        <v>"ML":"21"</v>
      </c>
      <c r="AQ494" s="5" t="str">
        <f t="shared" si="240"/>
        <v>,"RM":"580"</v>
      </c>
      <c r="AR494" s="5" t="str">
        <f t="shared" si="252"/>
        <v>,"building":"LNDNRCTR"</v>
      </c>
      <c r="AS494" s="5" t="str">
        <f t="shared" si="261"/>
        <v>}</v>
      </c>
      <c r="AT494" s="5" t="str">
        <f t="shared" si="253"/>
        <v>,"fax":"513-556-0185"</v>
      </c>
      <c r="AU494" s="5" t="str">
        <f t="shared" si="254"/>
        <v>,"website":"http://www.gobearcats.com/academics/about.html"</v>
      </c>
      <c r="AV494" s="10" t="str">
        <f t="shared" si="255"/>
        <v/>
      </c>
      <c r="AW494" s="6" t="str">
        <f t="shared" si="256"/>
        <v>{"name":"Student Athlete Support Services","phone":"513-556-3388","location":{"ML":"21","RM":"580","building":"LNDNRCTR"},"fax":"513-556-0185","website":"http://www.gobearcats.com/academics/about.html"}</v>
      </c>
      <c r="AX494" t="str">
        <f t="shared" si="257"/>
        <v>db.directory.insert({"name":"Student Athlete Support Services","phone":"513-556-3388","location":{"ML":"21","RM":"580","building":"LNDNRCTR"},"fax":"513-556-0185","website":"http://www.gobearcats.com/academics/about.html"})</v>
      </c>
      <c r="AY494">
        <f t="shared" si="260"/>
        <v>491</v>
      </c>
      <c r="AZ494" t="str">
        <f t="shared" si="258"/>
        <v>491 - Student Athlete Support Services</v>
      </c>
      <c r="BA494" t="str">
        <f t="shared" si="241"/>
        <v>{"name":"Student Athlete Support Services","phone":"513-556-3388","location":{"ML":"21","RM":"580","building":"LNDNRCTR"},"fax":"513-556-0185","website":"http://www.gobearcats.com/academics/about.html"},</v>
      </c>
    </row>
    <row r="495" spans="1:53" x14ac:dyDescent="0.25">
      <c r="A495" t="s">
        <v>2128</v>
      </c>
      <c r="B495" t="s">
        <v>2129</v>
      </c>
      <c r="C495" t="s">
        <v>2094</v>
      </c>
      <c r="D495">
        <v>61</v>
      </c>
      <c r="E495">
        <v>500</v>
      </c>
      <c r="F495" t="s">
        <v>23</v>
      </c>
      <c r="G495" t="s">
        <v>2095</v>
      </c>
      <c r="H495" t="s">
        <v>2096</v>
      </c>
      <c r="I495" t="s">
        <v>2097</v>
      </c>
      <c r="K495" t="s">
        <v>5264</v>
      </c>
      <c r="M495">
        <f t="shared" si="262"/>
        <v>0</v>
      </c>
      <c r="N495" t="str">
        <f t="shared" si="233"/>
        <v>Cashier (Uptown Campus)(Bursar)</v>
      </c>
      <c r="P495" t="s">
        <v>5264</v>
      </c>
      <c r="Q495" t="str">
        <f t="shared" si="234"/>
        <v>513-556-4252</v>
      </c>
      <c r="S495" s="3">
        <f t="shared" si="232"/>
        <v>61</v>
      </c>
      <c r="T495" t="b">
        <f t="shared" si="242"/>
        <v>1</v>
      </c>
      <c r="V495" s="3">
        <f t="shared" si="243"/>
        <v>500</v>
      </c>
      <c r="W495" t="b">
        <f t="shared" si="235"/>
        <v>1</v>
      </c>
      <c r="Y495" t="str">
        <f t="shared" si="244"/>
        <v>UNIVPAV</v>
      </c>
      <c r="Z495" t="b">
        <f t="shared" si="236"/>
        <v>1</v>
      </c>
      <c r="AB495" t="b">
        <f t="shared" si="245"/>
        <v>1</v>
      </c>
      <c r="AD495" t="str">
        <f t="shared" si="246"/>
        <v>513-556-2681</v>
      </c>
      <c r="AE495" t="b">
        <f t="shared" si="237"/>
        <v>1</v>
      </c>
      <c r="AG495" t="str">
        <f t="shared" si="247"/>
        <v>http://www.uc.edu/bursar.html</v>
      </c>
      <c r="AH495" t="b">
        <f t="shared" si="238"/>
        <v>1</v>
      </c>
      <c r="AJ495" t="str">
        <f t="shared" si="248"/>
        <v>billing@ucmail.uc.edu</v>
      </c>
      <c r="AK495" t="b">
        <f t="shared" si="239"/>
        <v>1</v>
      </c>
      <c r="AM495" s="4" t="str">
        <f t="shared" si="259"/>
        <v>"name":"Cashier (Uptown Campus)(Bursar)"</v>
      </c>
      <c r="AN495" s="5" t="str">
        <f t="shared" si="249"/>
        <v>,"phone":"513-556-4252"</v>
      </c>
      <c r="AO495" s="5" t="str">
        <f t="shared" si="250"/>
        <v>,"location":{</v>
      </c>
      <c r="AP495" s="5" t="str">
        <f t="shared" si="251"/>
        <v>"ML":"61"</v>
      </c>
      <c r="AQ495" s="5" t="str">
        <f t="shared" si="240"/>
        <v>,"RM":"500"</v>
      </c>
      <c r="AR495" s="5" t="str">
        <f t="shared" si="252"/>
        <v>,"building":"UNIVPAV"</v>
      </c>
      <c r="AS495" s="5" t="str">
        <f t="shared" si="261"/>
        <v>}</v>
      </c>
      <c r="AT495" s="5" t="str">
        <f t="shared" si="253"/>
        <v>,"fax":"513-556-2681"</v>
      </c>
      <c r="AU495" s="5" t="str">
        <f t="shared" si="254"/>
        <v>,"website":"http://www.uc.edu/bursar.html"</v>
      </c>
      <c r="AV495" s="10" t="str">
        <f t="shared" si="255"/>
        <v>,"email":"billing@ucmail.uc.edu"</v>
      </c>
      <c r="AW495" s="6" t="str">
        <f t="shared" si="256"/>
        <v>{"name":"Cashier (Uptown Campus)(Bursar)","phone":"513-556-4252","location":{"ML":"61","RM":"500","building":"UNIVPAV"},"fax":"513-556-2681","website":"http://www.uc.edu/bursar.html","email":"billing@ucmail.uc.edu"}</v>
      </c>
      <c r="AX495" t="str">
        <f t="shared" si="257"/>
        <v>db.directory.insert({"name":"Cashier (Uptown Campus)(Bursar)","phone":"513-556-4252","location":{"ML":"61","RM":"500","building":"UNIVPAV"},"fax":"513-556-2681","website":"http://www.uc.edu/bursar.html","email":"billing@ucmail.uc.edu"})</v>
      </c>
      <c r="AY495">
        <f t="shared" si="260"/>
        <v>492</v>
      </c>
      <c r="AZ495" t="str">
        <f t="shared" si="258"/>
        <v>492 - Cashier (Uptown Campus)(Bursar)</v>
      </c>
      <c r="BA495" t="str">
        <f t="shared" si="241"/>
        <v>{"name":"Cashier (Uptown Campus)(Bursar)","phone":"513-556-4252","location":{"ML":"61","RM":"500","building":"UNIVPAV"},"fax":"513-556-2681","website":"http://www.uc.edu/bursar.html","email":"billing@ucmail.uc.edu"},</v>
      </c>
    </row>
    <row r="496" spans="1:53" x14ac:dyDescent="0.25">
      <c r="A496" t="s">
        <v>2130</v>
      </c>
      <c r="B496" t="s">
        <v>2131</v>
      </c>
      <c r="C496" t="s">
        <v>1850</v>
      </c>
      <c r="D496">
        <v>34</v>
      </c>
      <c r="E496">
        <v>200</v>
      </c>
      <c r="F496" t="s">
        <v>467</v>
      </c>
      <c r="G496" t="s">
        <v>2132</v>
      </c>
      <c r="H496" t="s">
        <v>2133</v>
      </c>
      <c r="K496" t="s">
        <v>5264</v>
      </c>
      <c r="M496">
        <f t="shared" si="262"/>
        <v>0</v>
      </c>
      <c r="N496" t="str">
        <f t="shared" si="233"/>
        <v>Counseling &amp; Psychological Services (CAPS)</v>
      </c>
      <c r="P496" t="s">
        <v>5264</v>
      </c>
      <c r="Q496" t="str">
        <f t="shared" si="234"/>
        <v>513-556-0648</v>
      </c>
      <c r="S496" s="3">
        <f t="shared" si="232"/>
        <v>34</v>
      </c>
      <c r="T496" t="b">
        <f t="shared" si="242"/>
        <v>1</v>
      </c>
      <c r="V496" s="3">
        <f t="shared" si="243"/>
        <v>200</v>
      </c>
      <c r="W496" t="b">
        <f t="shared" si="235"/>
        <v>1</v>
      </c>
      <c r="Y496" t="str">
        <f t="shared" si="244"/>
        <v>USQUARE</v>
      </c>
      <c r="Z496" t="b">
        <f t="shared" si="236"/>
        <v>1</v>
      </c>
      <c r="AB496" t="b">
        <f t="shared" si="245"/>
        <v>1</v>
      </c>
      <c r="AD496" t="str">
        <f t="shared" si="246"/>
        <v>513-556-2302</v>
      </c>
      <c r="AE496" t="b">
        <f t="shared" si="237"/>
        <v>1</v>
      </c>
      <c r="AG496" t="str">
        <f t="shared" si="247"/>
        <v>http://www.uc.edu/counseling.html</v>
      </c>
      <c r="AH496" t="b">
        <f t="shared" si="238"/>
        <v>1</v>
      </c>
      <c r="AJ496">
        <f t="shared" si="248"/>
        <v>0</v>
      </c>
      <c r="AK496" t="b">
        <f t="shared" si="239"/>
        <v>0</v>
      </c>
      <c r="AM496" s="4" t="str">
        <f t="shared" si="259"/>
        <v>"name":"Counseling &amp; Psychological Services (CAPS)"</v>
      </c>
      <c r="AN496" s="5" t="str">
        <f t="shared" si="249"/>
        <v>,"phone":"513-556-0648"</v>
      </c>
      <c r="AO496" s="5" t="str">
        <f t="shared" si="250"/>
        <v>,"location":{</v>
      </c>
      <c r="AP496" s="5" t="str">
        <f t="shared" si="251"/>
        <v>"ML":"34"</v>
      </c>
      <c r="AQ496" s="5" t="str">
        <f t="shared" si="240"/>
        <v>,"RM":"200"</v>
      </c>
      <c r="AR496" s="5" t="str">
        <f t="shared" si="252"/>
        <v>,"building":"USQUARE"</v>
      </c>
      <c r="AS496" s="5" t="str">
        <f t="shared" si="261"/>
        <v>}</v>
      </c>
      <c r="AT496" s="5" t="str">
        <f t="shared" si="253"/>
        <v>,"fax":"513-556-2302"</v>
      </c>
      <c r="AU496" s="5" t="str">
        <f t="shared" si="254"/>
        <v>,"website":"http://www.uc.edu/counseling.html"</v>
      </c>
      <c r="AV496" s="10" t="str">
        <f t="shared" si="255"/>
        <v/>
      </c>
      <c r="AW496" s="6" t="str">
        <f t="shared" si="256"/>
        <v>{"name":"Counseling &amp; Psychological Services (CAPS)","phone":"513-556-0648","location":{"ML":"34","RM":"200","building":"USQUARE"},"fax":"513-556-2302","website":"http://www.uc.edu/counseling.html"}</v>
      </c>
      <c r="AX496" t="str">
        <f t="shared" si="257"/>
        <v>db.directory.insert({"name":"Counseling &amp; Psychological Services (CAPS)","phone":"513-556-0648","location":{"ML":"34","RM":"200","building":"USQUARE"},"fax":"513-556-2302","website":"http://www.uc.edu/counseling.html"})</v>
      </c>
      <c r="AY496">
        <f t="shared" si="260"/>
        <v>493</v>
      </c>
      <c r="AZ496" t="str">
        <f t="shared" si="258"/>
        <v>493 - Counseling &amp; Psychological Services (CAPS)</v>
      </c>
      <c r="BA496" t="str">
        <f t="shared" si="241"/>
        <v>{"name":"Counseling &amp; Psychological Services (CAPS)","phone":"513-556-0648","location":{"ML":"34","RM":"200","building":"USQUARE"},"fax":"513-556-2302","website":"http://www.uc.edu/counseling.html"},</v>
      </c>
    </row>
    <row r="497" spans="1:53" x14ac:dyDescent="0.25">
      <c r="A497" t="s">
        <v>2134</v>
      </c>
      <c r="B497" t="s">
        <v>2135</v>
      </c>
      <c r="C497" t="s">
        <v>2136</v>
      </c>
      <c r="D497" t="s">
        <v>201</v>
      </c>
      <c r="E497">
        <v>60</v>
      </c>
      <c r="G497" t="s">
        <v>23</v>
      </c>
      <c r="I497" t="s">
        <v>1504</v>
      </c>
      <c r="K497" t="s">
        <v>5264</v>
      </c>
      <c r="L497" t="b">
        <v>1</v>
      </c>
      <c r="M497">
        <f t="shared" si="262"/>
        <v>1</v>
      </c>
      <c r="N497" t="str">
        <f t="shared" si="233"/>
        <v>Registrar  Degree Verification - One Stop Student Service Center</v>
      </c>
      <c r="O497" t="str">
        <f t="shared" ref="O497:O545" si="263">CONCATENATE(B497," ",C497)</f>
        <v>Registrar  Degree Verification - One Stop Student Service Center</v>
      </c>
      <c r="P497" t="s">
        <v>5264</v>
      </c>
      <c r="Q497" t="str">
        <f t="shared" si="234"/>
        <v>513-556-1000</v>
      </c>
      <c r="S497" s="3">
        <f t="shared" si="232"/>
        <v>60</v>
      </c>
      <c r="T497" t="b">
        <f t="shared" si="242"/>
        <v>1</v>
      </c>
      <c r="V497" s="3">
        <f t="shared" si="243"/>
        <v>0</v>
      </c>
      <c r="W497" t="b">
        <f t="shared" si="235"/>
        <v>0</v>
      </c>
      <c r="Y497" t="str">
        <f t="shared" si="244"/>
        <v>UNIVPAV</v>
      </c>
      <c r="Z497" t="b">
        <f t="shared" si="236"/>
        <v>1</v>
      </c>
      <c r="AB497" t="b">
        <f t="shared" si="245"/>
        <v>1</v>
      </c>
      <c r="AD497">
        <f t="shared" si="246"/>
        <v>0</v>
      </c>
      <c r="AE497" t="b">
        <f t="shared" si="237"/>
        <v>0</v>
      </c>
      <c r="AG497" t="str">
        <f t="shared" si="247"/>
        <v>http://www.uc.edu/registrar/</v>
      </c>
      <c r="AH497" t="b">
        <f t="shared" si="238"/>
        <v>1</v>
      </c>
      <c r="AJ497">
        <f t="shared" si="248"/>
        <v>0</v>
      </c>
      <c r="AK497" t="b">
        <f t="shared" si="239"/>
        <v>0</v>
      </c>
      <c r="AM497" s="4" t="str">
        <f t="shared" si="259"/>
        <v>"name":"Registrar Degree Verification - One Stop Student Service Center"</v>
      </c>
      <c r="AN497" s="5" t="str">
        <f t="shared" si="249"/>
        <v>,"phone":"513-556-1000"</v>
      </c>
      <c r="AO497" s="5" t="str">
        <f t="shared" si="250"/>
        <v>,"location":{</v>
      </c>
      <c r="AP497" s="5" t="str">
        <f t="shared" si="251"/>
        <v>"ML":"60"</v>
      </c>
      <c r="AQ497" s="5" t="str">
        <f t="shared" si="240"/>
        <v/>
      </c>
      <c r="AR497" s="5" t="str">
        <f t="shared" si="252"/>
        <v>,"building":"UNIVPAV"</v>
      </c>
      <c r="AS497" s="5" t="str">
        <f t="shared" si="261"/>
        <v>}</v>
      </c>
      <c r="AT497" s="5" t="str">
        <f t="shared" si="253"/>
        <v/>
      </c>
      <c r="AU497" s="5" t="str">
        <f t="shared" si="254"/>
        <v>,"website":"http://www.uc.edu/registrar/"</v>
      </c>
      <c r="AV497" s="10" t="str">
        <f t="shared" si="255"/>
        <v/>
      </c>
      <c r="AW497" s="6" t="str">
        <f t="shared" si="256"/>
        <v>{"name":"Registrar Degree Verification - One Stop Student Service Center","phone":"513-556-1000","location":{"ML":"60","building":"UNIVPAV"},"website":"http://www.uc.edu/registrar/"}</v>
      </c>
      <c r="AX497" t="str">
        <f t="shared" si="257"/>
        <v>db.directory.insert({"name":"Registrar Degree Verification - One Stop Student Service Center","phone":"513-556-1000","location":{"ML":"60","building":"UNIVPAV"},"website":"http://www.uc.edu/registrar/"})</v>
      </c>
      <c r="AY497">
        <f t="shared" si="260"/>
        <v>494</v>
      </c>
      <c r="AZ497" t="str">
        <f t="shared" si="258"/>
        <v>494 - Registrar  Degree Verification - One Stop Student Service Center</v>
      </c>
      <c r="BA497" t="str">
        <f t="shared" si="241"/>
        <v>{"name":"Registrar Degree Verification - One Stop Student Service Center","phone":"513-556-1000","location":{"ML":"60","building":"UNIVPAV"},"website":"http://www.uc.edu/registrar/"},</v>
      </c>
    </row>
    <row r="498" spans="1:53" x14ac:dyDescent="0.25">
      <c r="A498" t="s">
        <v>2137</v>
      </c>
      <c r="B498" t="s">
        <v>2138</v>
      </c>
      <c r="C498" t="s">
        <v>103</v>
      </c>
      <c r="D498">
        <v>39</v>
      </c>
      <c r="E498">
        <v>340</v>
      </c>
      <c r="F498" t="s">
        <v>68</v>
      </c>
      <c r="G498" t="s">
        <v>104</v>
      </c>
      <c r="H498" t="s">
        <v>2139</v>
      </c>
      <c r="I498" t="s">
        <v>106</v>
      </c>
      <c r="K498" t="s">
        <v>5264</v>
      </c>
      <c r="M498">
        <f t="shared" si="262"/>
        <v>0</v>
      </c>
      <c r="N498" t="str">
        <f t="shared" si="233"/>
        <v xml:space="preserve"> Student Employment - Human Resources</v>
      </c>
      <c r="P498" t="s">
        <v>5264</v>
      </c>
      <c r="Q498" t="str">
        <f t="shared" si="234"/>
        <v>513-556-6381</v>
      </c>
      <c r="S498" s="3">
        <f t="shared" si="232"/>
        <v>39</v>
      </c>
      <c r="T498" t="b">
        <f t="shared" si="242"/>
        <v>1</v>
      </c>
      <c r="V498" s="3">
        <f t="shared" si="243"/>
        <v>340</v>
      </c>
      <c r="W498" t="b">
        <f t="shared" si="235"/>
        <v>1</v>
      </c>
      <c r="Y498" t="str">
        <f t="shared" si="244"/>
        <v>UNIVHALL</v>
      </c>
      <c r="Z498" t="b">
        <f t="shared" si="236"/>
        <v>1</v>
      </c>
      <c r="AB498" t="b">
        <f t="shared" si="245"/>
        <v>1</v>
      </c>
      <c r="AD498" t="str">
        <f t="shared" si="246"/>
        <v>513-556-9652</v>
      </c>
      <c r="AE498" t="b">
        <f t="shared" si="237"/>
        <v>1</v>
      </c>
      <c r="AG498" t="str">
        <f t="shared" si="247"/>
        <v>http://www.uc.edu/hr/toolkits/student.html</v>
      </c>
      <c r="AH498" t="b">
        <f t="shared" si="238"/>
        <v>1</v>
      </c>
      <c r="AJ498" t="str">
        <f t="shared" si="248"/>
        <v>hronestop@uc.edu</v>
      </c>
      <c r="AK498" t="b">
        <f t="shared" si="239"/>
        <v>1</v>
      </c>
      <c r="AM498" s="4" t="str">
        <f t="shared" si="259"/>
        <v>"name":"Student Employment - Human Resources"</v>
      </c>
      <c r="AN498" s="5" t="str">
        <f t="shared" si="249"/>
        <v>,"phone":"513-556-6381"</v>
      </c>
      <c r="AO498" s="5" t="str">
        <f t="shared" si="250"/>
        <v>,"location":{</v>
      </c>
      <c r="AP498" s="5" t="str">
        <f t="shared" si="251"/>
        <v>"ML":"39"</v>
      </c>
      <c r="AQ498" s="5" t="str">
        <f t="shared" si="240"/>
        <v>,"RM":"340"</v>
      </c>
      <c r="AR498" s="5" t="str">
        <f t="shared" si="252"/>
        <v>,"building":"UNIVHALL"</v>
      </c>
      <c r="AS498" s="5" t="str">
        <f t="shared" si="261"/>
        <v>}</v>
      </c>
      <c r="AT498" s="5" t="str">
        <f t="shared" si="253"/>
        <v>,"fax":"513-556-9652"</v>
      </c>
      <c r="AU498" s="5" t="str">
        <f t="shared" si="254"/>
        <v>,"website":"http://www.uc.edu/hr/toolkits/student.html"</v>
      </c>
      <c r="AV498" s="10" t="str">
        <f t="shared" si="255"/>
        <v>,"email":"hronestop@uc.edu"</v>
      </c>
      <c r="AW498" s="6" t="str">
        <f t="shared" si="256"/>
        <v>{"name":"Student Employment - Human Resources","phone":"513-556-6381","location":{"ML":"39","RM":"340","building":"UNIVHALL"},"fax":"513-556-9652","website":"http://www.uc.edu/hr/toolkits/student.html","email":"hronestop@uc.edu"}</v>
      </c>
      <c r="AX498" t="str">
        <f t="shared" si="257"/>
        <v>db.directory.insert({"name":"Student Employment - Human Resources","phone":"513-556-6381","location":{"ML":"39","RM":"340","building":"UNIVHALL"},"fax":"513-556-9652","website":"http://www.uc.edu/hr/toolkits/student.html","email":"hronestop@uc.edu"})</v>
      </c>
      <c r="AY498">
        <f t="shared" si="260"/>
        <v>495</v>
      </c>
      <c r="AZ498" t="str">
        <f t="shared" si="258"/>
        <v>495 -  Student Employment - Human Resources</v>
      </c>
      <c r="BA498" t="str">
        <f t="shared" si="241"/>
        <v>{"name":"Student Employment - Human Resources","phone":"513-556-6381","location":{"ML":"39","RM":"340","building":"UNIVHALL"},"fax":"513-556-9652","website":"http://www.uc.edu/hr/toolkits/student.html","email":"hronestop@uc.edu"},</v>
      </c>
    </row>
    <row r="499" spans="1:53" x14ac:dyDescent="0.25">
      <c r="A499" t="s">
        <v>2140</v>
      </c>
      <c r="B499" t="s">
        <v>2141</v>
      </c>
      <c r="C499" t="s">
        <v>2142</v>
      </c>
      <c r="D499">
        <v>162</v>
      </c>
      <c r="E499">
        <v>1</v>
      </c>
      <c r="F499" t="s">
        <v>37</v>
      </c>
      <c r="G499" t="s">
        <v>38</v>
      </c>
      <c r="K499" t="s">
        <v>5264</v>
      </c>
      <c r="M499">
        <f t="shared" si="262"/>
        <v>0</v>
      </c>
      <c r="N499" t="str">
        <f t="shared" si="233"/>
        <v>Student Government (CLER)</v>
      </c>
      <c r="P499" t="s">
        <v>5264</v>
      </c>
      <c r="Q499" t="str">
        <f t="shared" si="234"/>
        <v>513-732-5285</v>
      </c>
      <c r="S499" s="3">
        <f t="shared" si="232"/>
        <v>162</v>
      </c>
      <c r="T499" t="b">
        <f t="shared" si="242"/>
        <v>1</v>
      </c>
      <c r="V499" s="3">
        <f t="shared" si="243"/>
        <v>1</v>
      </c>
      <c r="W499" t="b">
        <f t="shared" si="235"/>
        <v>1</v>
      </c>
      <c r="Y499" t="str">
        <f t="shared" si="244"/>
        <v>CLERJONES</v>
      </c>
      <c r="Z499" t="b">
        <f t="shared" si="236"/>
        <v>1</v>
      </c>
      <c r="AB499" t="b">
        <f t="shared" si="245"/>
        <v>1</v>
      </c>
      <c r="AD499" t="str">
        <f t="shared" si="246"/>
        <v>513-732-5303</v>
      </c>
      <c r="AE499" t="b">
        <f t="shared" si="237"/>
        <v>1</v>
      </c>
      <c r="AG499">
        <f t="shared" si="247"/>
        <v>0</v>
      </c>
      <c r="AH499" t="b">
        <f t="shared" si="238"/>
        <v>0</v>
      </c>
      <c r="AJ499">
        <f t="shared" si="248"/>
        <v>0</v>
      </c>
      <c r="AK499" t="b">
        <f t="shared" si="239"/>
        <v>0</v>
      </c>
      <c r="AM499" s="4" t="str">
        <f t="shared" si="259"/>
        <v>"name":"Student Government (CLER)"</v>
      </c>
      <c r="AN499" s="5" t="str">
        <f t="shared" si="249"/>
        <v>,"phone":"513-732-5285"</v>
      </c>
      <c r="AO499" s="5" t="str">
        <f t="shared" si="250"/>
        <v>,"location":{</v>
      </c>
      <c r="AP499" s="5" t="str">
        <f t="shared" si="251"/>
        <v>"ML":"162"</v>
      </c>
      <c r="AQ499" s="5" t="str">
        <f t="shared" si="240"/>
        <v>,"RM":"1"</v>
      </c>
      <c r="AR499" s="5" t="str">
        <f t="shared" si="252"/>
        <v>,"building":"CLERJONES"</v>
      </c>
      <c r="AS499" s="5" t="str">
        <f t="shared" si="261"/>
        <v>}</v>
      </c>
      <c r="AT499" s="5" t="str">
        <f t="shared" si="253"/>
        <v>,"fax":"513-732-5303"</v>
      </c>
      <c r="AU499" s="5" t="str">
        <f t="shared" si="254"/>
        <v/>
      </c>
      <c r="AV499" s="10" t="str">
        <f t="shared" si="255"/>
        <v/>
      </c>
      <c r="AW499" s="6" t="str">
        <f t="shared" si="256"/>
        <v>{"name":"Student Government (CLER)","phone":"513-732-5285","location":{"ML":"162","RM":"1","building":"CLERJONES"},"fax":"513-732-5303"}</v>
      </c>
      <c r="AX499" t="str">
        <f t="shared" si="257"/>
        <v>db.directory.insert({"name":"Student Government (CLER)","phone":"513-732-5285","location":{"ML":"162","RM":"1","building":"CLERJONES"},"fax":"513-732-5303"})</v>
      </c>
      <c r="AY499">
        <f t="shared" si="260"/>
        <v>496</v>
      </c>
      <c r="AZ499" t="str">
        <f t="shared" si="258"/>
        <v>496 - Student Government (CLER)</v>
      </c>
      <c r="BA499" t="str">
        <f t="shared" si="241"/>
        <v>{"name":"Student Government (CLER)","phone":"513-732-5285","location":{"ML":"162","RM":"1","building":"CLERJONES"},"fax":"513-732-5303"},</v>
      </c>
    </row>
    <row r="500" spans="1:53" x14ac:dyDescent="0.25">
      <c r="A500" t="s">
        <v>2143</v>
      </c>
      <c r="B500" t="s">
        <v>2144</v>
      </c>
      <c r="C500" t="s">
        <v>2145</v>
      </c>
      <c r="D500">
        <v>215</v>
      </c>
      <c r="F500" t="s">
        <v>1976</v>
      </c>
      <c r="G500" t="s">
        <v>1632</v>
      </c>
      <c r="H500" t="s">
        <v>2146</v>
      </c>
      <c r="K500" t="s">
        <v>5264</v>
      </c>
      <c r="M500">
        <f t="shared" si="262"/>
        <v>0</v>
      </c>
      <c r="N500" t="str">
        <f t="shared" si="233"/>
        <v>Student ID (Public Safety)</v>
      </c>
      <c r="P500" t="s">
        <v>5264</v>
      </c>
      <c r="Q500" t="str">
        <f t="shared" si="234"/>
        <v>513-556-4925</v>
      </c>
      <c r="S500" s="3">
        <f t="shared" si="232"/>
        <v>215</v>
      </c>
      <c r="T500" t="b">
        <f t="shared" si="242"/>
        <v>1</v>
      </c>
      <c r="V500" s="3">
        <f t="shared" si="243"/>
        <v>0</v>
      </c>
      <c r="W500" t="b">
        <f t="shared" si="235"/>
        <v>0</v>
      </c>
      <c r="Y500" t="str">
        <f t="shared" si="244"/>
        <v>EDWARDS4</v>
      </c>
      <c r="Z500" t="b">
        <f t="shared" si="236"/>
        <v>1</v>
      </c>
      <c r="AB500" t="b">
        <f t="shared" si="245"/>
        <v>1</v>
      </c>
      <c r="AD500" t="str">
        <f t="shared" si="246"/>
        <v>513-556-4940</v>
      </c>
      <c r="AE500" t="b">
        <f t="shared" si="237"/>
        <v>1</v>
      </c>
      <c r="AG500" t="str">
        <f t="shared" si="247"/>
        <v>http://www.uc.edu/publicsafety/services/keys-badges.html</v>
      </c>
      <c r="AH500" t="b">
        <f t="shared" si="238"/>
        <v>1</v>
      </c>
      <c r="AJ500">
        <f t="shared" si="248"/>
        <v>0</v>
      </c>
      <c r="AK500" t="b">
        <f t="shared" si="239"/>
        <v>0</v>
      </c>
      <c r="AM500" s="4" t="str">
        <f t="shared" si="259"/>
        <v>"name":"Student ID (Public Safety)"</v>
      </c>
      <c r="AN500" s="5" t="str">
        <f t="shared" si="249"/>
        <v>,"phone":"513-556-4925"</v>
      </c>
      <c r="AO500" s="5" t="str">
        <f t="shared" si="250"/>
        <v>,"location":{</v>
      </c>
      <c r="AP500" s="5" t="str">
        <f t="shared" si="251"/>
        <v>"ML":"215"</v>
      </c>
      <c r="AQ500" s="5" t="str">
        <f t="shared" si="240"/>
        <v/>
      </c>
      <c r="AR500" s="5" t="str">
        <f t="shared" si="252"/>
        <v>,"building":"EDWARDS4"</v>
      </c>
      <c r="AS500" s="5" t="str">
        <f t="shared" si="261"/>
        <v>}</v>
      </c>
      <c r="AT500" s="5" t="str">
        <f t="shared" si="253"/>
        <v>,"fax":"513-556-4940"</v>
      </c>
      <c r="AU500" s="5" t="str">
        <f t="shared" si="254"/>
        <v>,"website":"http://www.uc.edu/publicsafety/services/keys-badges.html"</v>
      </c>
      <c r="AV500" s="10" t="str">
        <f t="shared" si="255"/>
        <v/>
      </c>
      <c r="AW500" s="6" t="str">
        <f t="shared" si="256"/>
        <v>{"name":"Student ID (Public Safety)","phone":"513-556-4925","location":{"ML":"215","building":"EDWARDS4"},"fax":"513-556-4940","website":"http://www.uc.edu/publicsafety/services/keys-badges.html"}</v>
      </c>
      <c r="AX500" t="str">
        <f t="shared" si="257"/>
        <v>db.directory.insert({"name":"Student ID (Public Safety)","phone":"513-556-4925","location":{"ML":"215","building":"EDWARDS4"},"fax":"513-556-4940","website":"http://www.uc.edu/publicsafety/services/keys-badges.html"})</v>
      </c>
      <c r="AY500">
        <f t="shared" si="260"/>
        <v>497</v>
      </c>
      <c r="AZ500" t="str">
        <f t="shared" si="258"/>
        <v>497 - Student ID (Public Safety)</v>
      </c>
      <c r="BA500" t="str">
        <f t="shared" si="241"/>
        <v>{"name":"Student ID (Public Safety)","phone":"513-556-4925","location":{"ML":"215","building":"EDWARDS4"},"fax":"513-556-4940","website":"http://www.uc.edu/publicsafety/services/keys-badges.html"},</v>
      </c>
    </row>
    <row r="501" spans="1:53" x14ac:dyDescent="0.25">
      <c r="A501" t="s">
        <v>2147</v>
      </c>
      <c r="B501" t="s">
        <v>2148</v>
      </c>
      <c r="C501" t="s">
        <v>36</v>
      </c>
      <c r="D501">
        <v>162</v>
      </c>
      <c r="E501">
        <v>18</v>
      </c>
      <c r="F501" t="s">
        <v>37</v>
      </c>
      <c r="G501" t="s">
        <v>38</v>
      </c>
      <c r="H501" t="s">
        <v>2149</v>
      </c>
      <c r="K501" t="s">
        <v>5264</v>
      </c>
      <c r="M501">
        <f t="shared" si="262"/>
        <v>0</v>
      </c>
      <c r="N501" t="str">
        <f t="shared" si="233"/>
        <v>Student Life (CLER)</v>
      </c>
      <c r="P501" t="s">
        <v>5264</v>
      </c>
      <c r="Q501" t="str">
        <f t="shared" si="234"/>
        <v>513-732-5221</v>
      </c>
      <c r="S501" s="3">
        <f t="shared" si="232"/>
        <v>162</v>
      </c>
      <c r="T501" t="b">
        <f t="shared" si="242"/>
        <v>1</v>
      </c>
      <c r="V501" s="3">
        <f t="shared" si="243"/>
        <v>18</v>
      </c>
      <c r="W501" t="b">
        <f t="shared" si="235"/>
        <v>1</v>
      </c>
      <c r="Y501" t="str">
        <f t="shared" si="244"/>
        <v>CLERJONES</v>
      </c>
      <c r="Z501" t="b">
        <f t="shared" si="236"/>
        <v>1</v>
      </c>
      <c r="AB501" t="b">
        <f t="shared" si="245"/>
        <v>1</v>
      </c>
      <c r="AD501" t="str">
        <f t="shared" si="246"/>
        <v>513-732-5303</v>
      </c>
      <c r="AE501" t="b">
        <f t="shared" si="237"/>
        <v>1</v>
      </c>
      <c r="AG501" t="str">
        <f t="shared" si="247"/>
        <v>http://www.ucclermont.edu/students.html</v>
      </c>
      <c r="AH501" t="b">
        <f t="shared" si="238"/>
        <v>1</v>
      </c>
      <c r="AJ501">
        <f t="shared" si="248"/>
        <v>0</v>
      </c>
      <c r="AK501" t="b">
        <f t="shared" si="239"/>
        <v>0</v>
      </c>
      <c r="AM501" s="4" t="str">
        <f t="shared" si="259"/>
        <v>"name":"Student Life (CLER)"</v>
      </c>
      <c r="AN501" s="5" t="str">
        <f t="shared" si="249"/>
        <v>,"phone":"513-732-5221"</v>
      </c>
      <c r="AO501" s="5" t="str">
        <f t="shared" si="250"/>
        <v>,"location":{</v>
      </c>
      <c r="AP501" s="5" t="str">
        <f t="shared" si="251"/>
        <v>"ML":"162"</v>
      </c>
      <c r="AQ501" s="5" t="str">
        <f t="shared" si="240"/>
        <v>,"RM":"18"</v>
      </c>
      <c r="AR501" s="5" t="str">
        <f t="shared" si="252"/>
        <v>,"building":"CLERJONES"</v>
      </c>
      <c r="AS501" s="5" t="str">
        <f t="shared" si="261"/>
        <v>}</v>
      </c>
      <c r="AT501" s="5" t="str">
        <f t="shared" si="253"/>
        <v>,"fax":"513-732-5303"</v>
      </c>
      <c r="AU501" s="5" t="str">
        <f t="shared" si="254"/>
        <v>,"website":"http://www.ucclermont.edu/students.html"</v>
      </c>
      <c r="AV501" s="10" t="str">
        <f t="shared" si="255"/>
        <v/>
      </c>
      <c r="AW501" s="6" t="str">
        <f t="shared" si="256"/>
        <v>{"name":"Student Life (CLER)","phone":"513-732-5221","location":{"ML":"162","RM":"18","building":"CLERJONES"},"fax":"513-732-5303","website":"http://www.ucclermont.edu/students.html"}</v>
      </c>
      <c r="AX501" t="str">
        <f t="shared" si="257"/>
        <v>db.directory.insert({"name":"Student Life (CLER)","phone":"513-732-5221","location":{"ML":"162","RM":"18","building":"CLERJONES"},"fax":"513-732-5303","website":"http://www.ucclermont.edu/students.html"})</v>
      </c>
      <c r="AY501">
        <f t="shared" si="260"/>
        <v>498</v>
      </c>
      <c r="AZ501" t="str">
        <f t="shared" si="258"/>
        <v>498 - Student Life (CLER)</v>
      </c>
      <c r="BA501" t="str">
        <f t="shared" si="241"/>
        <v>{"name":"Student Life (CLER)","phone":"513-732-5221","location":{"ML":"162","RM":"18","building":"CLERJONES"},"fax":"513-732-5303","website":"http://www.ucclermont.edu/students.html"},</v>
      </c>
    </row>
    <row r="502" spans="1:53" x14ac:dyDescent="0.25">
      <c r="A502" t="s">
        <v>2150</v>
      </c>
      <c r="B502" t="s">
        <v>2151</v>
      </c>
      <c r="C502" t="s">
        <v>311</v>
      </c>
      <c r="D502" t="s">
        <v>2152</v>
      </c>
      <c r="E502">
        <v>193</v>
      </c>
      <c r="F502">
        <v>745</v>
      </c>
      <c r="G502" t="s">
        <v>110</v>
      </c>
      <c r="H502" t="s">
        <v>1207</v>
      </c>
      <c r="K502" t="s">
        <v>5264</v>
      </c>
      <c r="L502" t="b">
        <v>1</v>
      </c>
      <c r="M502">
        <f t="shared" si="262"/>
        <v>1</v>
      </c>
      <c r="N502" t="str">
        <f t="shared" si="233"/>
        <v xml:space="preserve"> Office of Student Life</v>
      </c>
      <c r="O502" t="str">
        <f>CONCATENATE(C502," ",B502)</f>
        <v xml:space="preserve"> Office of Student Life</v>
      </c>
      <c r="P502" t="s">
        <v>5264</v>
      </c>
      <c r="Q502" t="str">
        <f t="shared" si="234"/>
        <v>513-556-5250</v>
      </c>
      <c r="S502" s="3">
        <f t="shared" si="232"/>
        <v>193</v>
      </c>
      <c r="T502" t="b">
        <f t="shared" si="242"/>
        <v>1</v>
      </c>
      <c r="V502" s="3">
        <f t="shared" si="243"/>
        <v>745</v>
      </c>
      <c r="W502" t="b">
        <f t="shared" si="235"/>
        <v>1</v>
      </c>
      <c r="Y502" t="str">
        <f t="shared" si="244"/>
        <v>STEGER</v>
      </c>
      <c r="Z502" t="b">
        <f t="shared" si="236"/>
        <v>1</v>
      </c>
      <c r="AB502" t="b">
        <f t="shared" si="245"/>
        <v>1</v>
      </c>
      <c r="AD502" t="str">
        <f t="shared" si="246"/>
        <v>513-556-1458</v>
      </c>
      <c r="AE502" t="b">
        <f t="shared" si="237"/>
        <v>1</v>
      </c>
      <c r="AG502">
        <f t="shared" si="247"/>
        <v>0</v>
      </c>
      <c r="AH502" t="b">
        <f t="shared" si="238"/>
        <v>0</v>
      </c>
      <c r="AJ502">
        <f t="shared" si="248"/>
        <v>0</v>
      </c>
      <c r="AK502" t="b">
        <f t="shared" si="239"/>
        <v>0</v>
      </c>
      <c r="AM502" s="4" t="str">
        <f t="shared" si="259"/>
        <v>"name":"Office of Student Life"</v>
      </c>
      <c r="AN502" s="5" t="str">
        <f t="shared" si="249"/>
        <v>,"phone":"513-556-5250"</v>
      </c>
      <c r="AO502" s="5" t="str">
        <f t="shared" si="250"/>
        <v>,"location":{</v>
      </c>
      <c r="AP502" s="5" t="str">
        <f t="shared" si="251"/>
        <v>"ML":"193"</v>
      </c>
      <c r="AQ502" s="5" t="str">
        <f t="shared" si="240"/>
        <v>,"RM":"745"</v>
      </c>
      <c r="AR502" s="5" t="str">
        <f t="shared" si="252"/>
        <v>,"building":"STEGER"</v>
      </c>
      <c r="AS502" s="5" t="str">
        <f t="shared" si="261"/>
        <v>}</v>
      </c>
      <c r="AT502" s="5" t="str">
        <f t="shared" si="253"/>
        <v>,"fax":"513-556-1458"</v>
      </c>
      <c r="AU502" s="5" t="str">
        <f t="shared" si="254"/>
        <v/>
      </c>
      <c r="AV502" s="10" t="str">
        <f t="shared" si="255"/>
        <v/>
      </c>
      <c r="AW502" s="6" t="str">
        <f t="shared" si="256"/>
        <v>{"name":"Office of Student Life","phone":"513-556-5250","location":{"ML":"193","RM":"745","building":"STEGER"},"fax":"513-556-1458"}</v>
      </c>
      <c r="AX502" t="str">
        <f t="shared" si="257"/>
        <v>db.directory.insert({"name":"Office of Student Life","phone":"513-556-5250","location":{"ML":"193","RM":"745","building":"STEGER"},"fax":"513-556-1458"})</v>
      </c>
      <c r="AY502">
        <f t="shared" si="260"/>
        <v>499</v>
      </c>
      <c r="AZ502" t="str">
        <f t="shared" si="258"/>
        <v>499 -  Office of Student Life</v>
      </c>
      <c r="BA502" t="str">
        <f t="shared" si="241"/>
        <v>{"name":"Office of Student Life","phone":"513-556-5250","location":{"ML":"193","RM":"745","building":"STEGER"},"fax":"513-556-1458"},</v>
      </c>
    </row>
    <row r="503" spans="1:53" x14ac:dyDescent="0.25">
      <c r="A503" t="s">
        <v>2153</v>
      </c>
      <c r="B503" t="s">
        <v>2154</v>
      </c>
      <c r="C503" t="s">
        <v>2155</v>
      </c>
      <c r="D503">
        <v>18</v>
      </c>
      <c r="E503">
        <v>655</v>
      </c>
      <c r="F503" t="s">
        <v>1512</v>
      </c>
      <c r="H503" t="s">
        <v>2156</v>
      </c>
      <c r="K503" t="s">
        <v>5264</v>
      </c>
      <c r="M503">
        <f t="shared" si="262"/>
        <v>0</v>
      </c>
      <c r="N503" t="str">
        <f t="shared" si="233"/>
        <v>Student Organizations (CEAS)</v>
      </c>
      <c r="P503" t="s">
        <v>5264</v>
      </c>
      <c r="Q503" t="str">
        <f t="shared" si="234"/>
        <v>513-556-4870</v>
      </c>
      <c r="S503" s="3">
        <f t="shared" si="232"/>
        <v>18</v>
      </c>
      <c r="T503" t="b">
        <f t="shared" si="242"/>
        <v>1</v>
      </c>
      <c r="V503" s="3">
        <f t="shared" si="243"/>
        <v>655</v>
      </c>
      <c r="W503" t="b">
        <f t="shared" si="235"/>
        <v>1</v>
      </c>
      <c r="Y503" t="str">
        <f t="shared" si="244"/>
        <v>BALDWIN</v>
      </c>
      <c r="Z503" t="b">
        <f t="shared" si="236"/>
        <v>1</v>
      </c>
      <c r="AB503" t="b">
        <f t="shared" si="245"/>
        <v>1</v>
      </c>
      <c r="AD503">
        <f t="shared" si="246"/>
        <v>0</v>
      </c>
      <c r="AE503" t="b">
        <f t="shared" si="237"/>
        <v>0</v>
      </c>
      <c r="AG503" t="str">
        <f t="shared" si="247"/>
        <v>http://www.ceas.uc.edu/current_students/Student_Organizations.html</v>
      </c>
      <c r="AH503" t="b">
        <f t="shared" si="238"/>
        <v>1</v>
      </c>
      <c r="AJ503">
        <f t="shared" si="248"/>
        <v>0</v>
      </c>
      <c r="AK503" t="b">
        <f t="shared" si="239"/>
        <v>0</v>
      </c>
      <c r="AM503" s="4" t="str">
        <f t="shared" si="259"/>
        <v>"name":"Student Organizations (CEAS)"</v>
      </c>
      <c r="AN503" s="5" t="str">
        <f t="shared" si="249"/>
        <v>,"phone":"513-556-4870"</v>
      </c>
      <c r="AO503" s="5" t="str">
        <f t="shared" si="250"/>
        <v>,"location":{</v>
      </c>
      <c r="AP503" s="5" t="str">
        <f t="shared" si="251"/>
        <v>"ML":"18"</v>
      </c>
      <c r="AQ503" s="5" t="str">
        <f t="shared" si="240"/>
        <v>,"RM":"655"</v>
      </c>
      <c r="AR503" s="5" t="str">
        <f t="shared" si="252"/>
        <v>,"building":"BALDWIN"</v>
      </c>
      <c r="AS503" s="5" t="str">
        <f t="shared" si="261"/>
        <v>}</v>
      </c>
      <c r="AT503" s="5" t="str">
        <f t="shared" si="253"/>
        <v/>
      </c>
      <c r="AU503" s="5" t="str">
        <f t="shared" si="254"/>
        <v>,"website":"http://www.ceas.uc.edu/current_students/Student_Organizations.html"</v>
      </c>
      <c r="AV503" s="10" t="str">
        <f t="shared" si="255"/>
        <v/>
      </c>
      <c r="AW503" s="6" t="str">
        <f t="shared" si="256"/>
        <v>{"name":"Student Organizations (CEAS)","phone":"513-556-4870","location":{"ML":"18","RM":"655","building":"BALDWIN"},"website":"http://www.ceas.uc.edu/current_students/Student_Organizations.html"}</v>
      </c>
      <c r="AX503" t="str">
        <f t="shared" si="257"/>
        <v>db.directory.insert({"name":"Student Organizations (CEAS)","phone":"513-556-4870","location":{"ML":"18","RM":"655","building":"BALDWIN"},"website":"http://www.ceas.uc.edu/current_students/Student_Organizations.html"})</v>
      </c>
      <c r="AY503">
        <f t="shared" si="260"/>
        <v>500</v>
      </c>
      <c r="AZ503" t="str">
        <f t="shared" si="258"/>
        <v>500 - Student Organizations (CEAS)</v>
      </c>
      <c r="BA503" t="str">
        <f t="shared" si="241"/>
        <v>{"name":"Student Organizations (CEAS)","phone":"513-556-4870","location":{"ML":"18","RM":"655","building":"BALDWIN"},"website":"http://www.ceas.uc.edu/current_students/Student_Organizations.html"},</v>
      </c>
    </row>
    <row r="504" spans="1:53" x14ac:dyDescent="0.25">
      <c r="A504" t="s">
        <v>2157</v>
      </c>
      <c r="B504" t="s">
        <v>2158</v>
      </c>
      <c r="C504" t="s">
        <v>2159</v>
      </c>
      <c r="D504">
        <v>90</v>
      </c>
      <c r="E504">
        <v>120</v>
      </c>
      <c r="F504" t="s">
        <v>23</v>
      </c>
      <c r="G504" t="s">
        <v>2160</v>
      </c>
      <c r="H504" t="s">
        <v>2161</v>
      </c>
      <c r="K504" t="s">
        <v>5264</v>
      </c>
      <c r="M504">
        <f t="shared" si="262"/>
        <v>0</v>
      </c>
      <c r="N504" t="str">
        <f t="shared" si="233"/>
        <v>Student Orientation (Enrollment Mgmt)</v>
      </c>
      <c r="P504" t="s">
        <v>5264</v>
      </c>
      <c r="Q504" t="str">
        <f t="shared" si="234"/>
        <v>513-556-2486</v>
      </c>
      <c r="S504" s="3">
        <f t="shared" si="232"/>
        <v>90</v>
      </c>
      <c r="T504" t="b">
        <f t="shared" si="242"/>
        <v>1</v>
      </c>
      <c r="V504" s="3">
        <f t="shared" si="243"/>
        <v>120</v>
      </c>
      <c r="W504" t="b">
        <f t="shared" si="235"/>
        <v>1</v>
      </c>
      <c r="Y504" t="str">
        <f t="shared" si="244"/>
        <v>UNIVPAV</v>
      </c>
      <c r="Z504" t="b">
        <f t="shared" si="236"/>
        <v>1</v>
      </c>
      <c r="AB504" t="b">
        <f t="shared" si="245"/>
        <v>1</v>
      </c>
      <c r="AD504" t="str">
        <f t="shared" si="246"/>
        <v>513-556-3728</v>
      </c>
      <c r="AE504" t="b">
        <f t="shared" si="237"/>
        <v>1</v>
      </c>
      <c r="AG504" t="str">
        <f t="shared" si="247"/>
        <v>http://www.uc.edu/orientation.html</v>
      </c>
      <c r="AH504" t="b">
        <f t="shared" si="238"/>
        <v>1</v>
      </c>
      <c r="AJ504">
        <f t="shared" si="248"/>
        <v>0</v>
      </c>
      <c r="AK504" t="b">
        <f t="shared" si="239"/>
        <v>0</v>
      </c>
      <c r="AM504" s="4" t="str">
        <f t="shared" si="259"/>
        <v>"name":"Student Orientation (Enrollment Mgmt)"</v>
      </c>
      <c r="AN504" s="5" t="str">
        <f t="shared" si="249"/>
        <v>,"phone":"513-556-2486"</v>
      </c>
      <c r="AO504" s="5" t="str">
        <f t="shared" si="250"/>
        <v>,"location":{</v>
      </c>
      <c r="AP504" s="5" t="str">
        <f t="shared" si="251"/>
        <v>"ML":"90"</v>
      </c>
      <c r="AQ504" s="5" t="str">
        <f t="shared" si="240"/>
        <v>,"RM":"120"</v>
      </c>
      <c r="AR504" s="5" t="str">
        <f t="shared" si="252"/>
        <v>,"building":"UNIVPAV"</v>
      </c>
      <c r="AS504" s="5" t="str">
        <f t="shared" si="261"/>
        <v>}</v>
      </c>
      <c r="AT504" s="5" t="str">
        <f t="shared" si="253"/>
        <v>,"fax":"513-556-3728"</v>
      </c>
      <c r="AU504" s="5" t="str">
        <f t="shared" si="254"/>
        <v>,"website":"http://www.uc.edu/orientation.html"</v>
      </c>
      <c r="AV504" s="10" t="str">
        <f t="shared" si="255"/>
        <v/>
      </c>
      <c r="AW504" s="6" t="str">
        <f t="shared" si="256"/>
        <v>{"name":"Student Orientation (Enrollment Mgmt)","phone":"513-556-2486","location":{"ML":"90","RM":"120","building":"UNIVPAV"},"fax":"513-556-3728","website":"http://www.uc.edu/orientation.html"}</v>
      </c>
      <c r="AX504" t="str">
        <f t="shared" si="257"/>
        <v>db.directory.insert({"name":"Student Orientation (Enrollment Mgmt)","phone":"513-556-2486","location":{"ML":"90","RM":"120","building":"UNIVPAV"},"fax":"513-556-3728","website":"http://www.uc.edu/orientation.html"})</v>
      </c>
      <c r="AY504">
        <f t="shared" si="260"/>
        <v>501</v>
      </c>
      <c r="AZ504" t="str">
        <f t="shared" si="258"/>
        <v>501 - Student Orientation (Enrollment Mgmt)</v>
      </c>
      <c r="BA504" t="str">
        <f t="shared" si="241"/>
        <v>{"name":"Student Orientation (Enrollment Mgmt)","phone":"513-556-2486","location":{"ML":"90","RM":"120","building":"UNIVPAV"},"fax":"513-556-3728","website":"http://www.uc.edu/orientation.html"},</v>
      </c>
    </row>
    <row r="505" spans="1:53" x14ac:dyDescent="0.25">
      <c r="A505" t="s">
        <v>2162</v>
      </c>
      <c r="B505" t="s">
        <v>2163</v>
      </c>
      <c r="C505" t="s">
        <v>150</v>
      </c>
      <c r="D505">
        <v>103</v>
      </c>
      <c r="E505">
        <v>653</v>
      </c>
      <c r="F505" t="s">
        <v>1512</v>
      </c>
      <c r="G505" t="s">
        <v>1554</v>
      </c>
      <c r="H505" t="s">
        <v>2164</v>
      </c>
      <c r="I505" t="s">
        <v>152</v>
      </c>
      <c r="K505" t="s">
        <v>5264</v>
      </c>
      <c r="M505">
        <f t="shared" si="262"/>
        <v>0</v>
      </c>
      <c r="N505" t="str">
        <f t="shared" si="233"/>
        <v>Student Services (CEAS)</v>
      </c>
      <c r="P505" t="s">
        <v>5264</v>
      </c>
      <c r="Q505" t="str">
        <f t="shared" si="234"/>
        <v>513-556-5417</v>
      </c>
      <c r="S505" s="3">
        <f t="shared" si="232"/>
        <v>103</v>
      </c>
      <c r="T505" t="b">
        <f t="shared" si="242"/>
        <v>1</v>
      </c>
      <c r="V505" s="3">
        <f t="shared" si="243"/>
        <v>653</v>
      </c>
      <c r="W505" t="b">
        <f t="shared" si="235"/>
        <v>1</v>
      </c>
      <c r="Y505" t="str">
        <f t="shared" si="244"/>
        <v>BALDWIN</v>
      </c>
      <c r="Z505" t="b">
        <f t="shared" si="236"/>
        <v>1</v>
      </c>
      <c r="AB505" t="b">
        <f t="shared" si="245"/>
        <v>1</v>
      </c>
      <c r="AD505" t="str">
        <f t="shared" si="246"/>
        <v>513-556-0757</v>
      </c>
      <c r="AE505" t="b">
        <f t="shared" si="237"/>
        <v>1</v>
      </c>
      <c r="AG505" t="str">
        <f t="shared" si="247"/>
        <v>http://ceas.uc.edu/about/Student_Services.html</v>
      </c>
      <c r="AH505" t="b">
        <f t="shared" si="238"/>
        <v>1</v>
      </c>
      <c r="AJ505" t="str">
        <f t="shared" si="248"/>
        <v>ceas.ug@uc.edu</v>
      </c>
      <c r="AK505" t="b">
        <f t="shared" si="239"/>
        <v>1</v>
      </c>
      <c r="AM505" s="4" t="str">
        <f t="shared" si="259"/>
        <v>"name":"Student Services (CEAS)"</v>
      </c>
      <c r="AN505" s="5" t="str">
        <f t="shared" si="249"/>
        <v>,"phone":"513-556-5417"</v>
      </c>
      <c r="AO505" s="5" t="str">
        <f t="shared" si="250"/>
        <v>,"location":{</v>
      </c>
      <c r="AP505" s="5" t="str">
        <f t="shared" si="251"/>
        <v>"ML":"103"</v>
      </c>
      <c r="AQ505" s="5" t="str">
        <f t="shared" si="240"/>
        <v>,"RM":"653"</v>
      </c>
      <c r="AR505" s="5" t="str">
        <f t="shared" si="252"/>
        <v>,"building":"BALDWIN"</v>
      </c>
      <c r="AS505" s="5" t="str">
        <f t="shared" si="261"/>
        <v>}</v>
      </c>
      <c r="AT505" s="5" t="str">
        <f t="shared" si="253"/>
        <v>,"fax":"513-556-0757"</v>
      </c>
      <c r="AU505" s="5" t="str">
        <f t="shared" si="254"/>
        <v>,"website":"http://ceas.uc.edu/about/Student_Services.html"</v>
      </c>
      <c r="AV505" s="10" t="str">
        <f t="shared" si="255"/>
        <v>,"email":"ceas.ug@uc.edu"</v>
      </c>
      <c r="AW505" s="6" t="str">
        <f t="shared" si="256"/>
        <v>{"name":"Student Services (CEAS)","phone":"513-556-5417","location":{"ML":"103","RM":"653","building":"BALDWIN"},"fax":"513-556-0757","website":"http://ceas.uc.edu/about/Student_Services.html","email":"ceas.ug@uc.edu"}</v>
      </c>
      <c r="AX505" t="str">
        <f t="shared" si="257"/>
        <v>db.directory.insert({"name":"Student Services (CEAS)","phone":"513-556-5417","location":{"ML":"103","RM":"653","building":"BALDWIN"},"fax":"513-556-0757","website":"http://ceas.uc.edu/about/Student_Services.html","email":"ceas.ug@uc.edu"})</v>
      </c>
      <c r="AY505">
        <f t="shared" si="260"/>
        <v>502</v>
      </c>
      <c r="AZ505" t="str">
        <f t="shared" si="258"/>
        <v>502 - Student Services (CEAS)</v>
      </c>
      <c r="BA505" t="str">
        <f t="shared" si="241"/>
        <v>{"name":"Student Services (CEAS)","phone":"513-556-5417","location":{"ML":"103","RM":"653","building":"BALDWIN"},"fax":"513-556-0757","website":"http://ceas.uc.edu/about/Student_Services.html","email":"ceas.ug@uc.edu"},</v>
      </c>
    </row>
    <row r="506" spans="1:53" x14ac:dyDescent="0.25">
      <c r="A506" t="s">
        <v>2165</v>
      </c>
      <c r="B506" t="s">
        <v>2166</v>
      </c>
      <c r="C506" t="s">
        <v>1776</v>
      </c>
      <c r="D506">
        <v>14</v>
      </c>
      <c r="E506">
        <v>361</v>
      </c>
      <c r="F506" t="s">
        <v>852</v>
      </c>
      <c r="G506" t="s">
        <v>2167</v>
      </c>
      <c r="H506" t="s">
        <v>2168</v>
      </c>
      <c r="K506" t="s">
        <v>5264</v>
      </c>
      <c r="M506">
        <f t="shared" si="262"/>
        <v>0</v>
      </c>
      <c r="N506" t="str">
        <f t="shared" si="233"/>
        <v>Student Services Center (CECH)</v>
      </c>
      <c r="P506" t="s">
        <v>5264</v>
      </c>
      <c r="Q506" t="str">
        <f t="shared" si="234"/>
        <v>513-556-2336</v>
      </c>
      <c r="S506" s="3">
        <f t="shared" si="232"/>
        <v>14</v>
      </c>
      <c r="T506" t="b">
        <f t="shared" si="242"/>
        <v>1</v>
      </c>
      <c r="V506" s="3">
        <f t="shared" si="243"/>
        <v>361</v>
      </c>
      <c r="W506" t="b">
        <f t="shared" si="235"/>
        <v>1</v>
      </c>
      <c r="Y506" t="str">
        <f t="shared" si="244"/>
        <v>DYER</v>
      </c>
      <c r="Z506" t="b">
        <f t="shared" si="236"/>
        <v>1</v>
      </c>
      <c r="AB506" t="b">
        <f t="shared" si="245"/>
        <v>1</v>
      </c>
      <c r="AD506" t="str">
        <f t="shared" si="246"/>
        <v>513-556-3020</v>
      </c>
      <c r="AE506" t="b">
        <f t="shared" si="237"/>
        <v>1</v>
      </c>
      <c r="AG506" t="str">
        <f t="shared" si="247"/>
        <v>http://cech.uc.edu/student_services_center.html</v>
      </c>
      <c r="AH506" t="b">
        <f t="shared" si="238"/>
        <v>1</v>
      </c>
      <c r="AJ506">
        <f t="shared" si="248"/>
        <v>0</v>
      </c>
      <c r="AK506" t="b">
        <f t="shared" si="239"/>
        <v>0</v>
      </c>
      <c r="AM506" s="4" t="str">
        <f t="shared" si="259"/>
        <v>"name":"Student Services Center (CECH)"</v>
      </c>
      <c r="AN506" s="5" t="str">
        <f t="shared" si="249"/>
        <v>,"phone":"513-556-2336"</v>
      </c>
      <c r="AO506" s="5" t="str">
        <f t="shared" si="250"/>
        <v>,"location":{</v>
      </c>
      <c r="AP506" s="5" t="str">
        <f t="shared" si="251"/>
        <v>"ML":"14"</v>
      </c>
      <c r="AQ506" s="5" t="str">
        <f t="shared" si="240"/>
        <v>,"RM":"361"</v>
      </c>
      <c r="AR506" s="5" t="str">
        <f t="shared" si="252"/>
        <v>,"building":"DYER"</v>
      </c>
      <c r="AS506" s="5" t="str">
        <f t="shared" si="261"/>
        <v>}</v>
      </c>
      <c r="AT506" s="5" t="str">
        <f t="shared" si="253"/>
        <v>,"fax":"513-556-3020"</v>
      </c>
      <c r="AU506" s="5" t="str">
        <f t="shared" si="254"/>
        <v>,"website":"http://cech.uc.edu/student_services_center.html"</v>
      </c>
      <c r="AV506" s="10" t="str">
        <f t="shared" si="255"/>
        <v/>
      </c>
      <c r="AW506" s="6" t="str">
        <f t="shared" si="256"/>
        <v>{"name":"Student Services Center (CECH)","phone":"513-556-2336","location":{"ML":"14","RM":"361","building":"DYER"},"fax":"513-556-3020","website":"http://cech.uc.edu/student_services_center.html"}</v>
      </c>
      <c r="AX506" t="str">
        <f t="shared" si="257"/>
        <v>db.directory.insert({"name":"Student Services Center (CECH)","phone":"513-556-2336","location":{"ML":"14","RM":"361","building":"DYER"},"fax":"513-556-3020","website":"http://cech.uc.edu/student_services_center.html"})</v>
      </c>
      <c r="AY506">
        <f t="shared" si="260"/>
        <v>503</v>
      </c>
      <c r="AZ506" t="str">
        <f t="shared" si="258"/>
        <v>503 - Student Services Center (CECH)</v>
      </c>
      <c r="BA506" t="str">
        <f t="shared" si="241"/>
        <v>{"name":"Student Services Center (CECH)","phone":"513-556-2336","location":{"ML":"14","RM":"361","building":"DYER"},"fax":"513-556-3020","website":"http://cech.uc.edu/student_services_center.html"},</v>
      </c>
    </row>
    <row r="507" spans="1:53" x14ac:dyDescent="0.25">
      <c r="A507" t="s">
        <v>2169</v>
      </c>
      <c r="B507" t="s">
        <v>2170</v>
      </c>
      <c r="C507" t="s">
        <v>36</v>
      </c>
      <c r="D507">
        <v>162</v>
      </c>
      <c r="E507">
        <v>18</v>
      </c>
      <c r="F507" t="s">
        <v>37</v>
      </c>
      <c r="G507" t="s">
        <v>38</v>
      </c>
      <c r="K507" t="s">
        <v>5264</v>
      </c>
      <c r="M507">
        <f t="shared" si="262"/>
        <v>0</v>
      </c>
      <c r="N507" t="str">
        <f t="shared" si="233"/>
        <v>Student Veteran Organization (SVO)(CLER)</v>
      </c>
      <c r="P507" t="s">
        <v>5264</v>
      </c>
      <c r="Q507" t="str">
        <f t="shared" si="234"/>
        <v>513-732-5221</v>
      </c>
      <c r="S507" s="3">
        <f t="shared" si="232"/>
        <v>162</v>
      </c>
      <c r="T507" t="b">
        <f t="shared" si="242"/>
        <v>1</v>
      </c>
      <c r="V507" s="3">
        <f t="shared" si="243"/>
        <v>18</v>
      </c>
      <c r="W507" t="b">
        <f t="shared" si="235"/>
        <v>1</v>
      </c>
      <c r="Y507" t="str">
        <f t="shared" si="244"/>
        <v>CLERJONES</v>
      </c>
      <c r="Z507" t="b">
        <f t="shared" si="236"/>
        <v>1</v>
      </c>
      <c r="AB507" t="b">
        <f t="shared" si="245"/>
        <v>1</v>
      </c>
      <c r="AD507" t="str">
        <f t="shared" si="246"/>
        <v>513-732-5303</v>
      </c>
      <c r="AE507" t="b">
        <f t="shared" si="237"/>
        <v>1</v>
      </c>
      <c r="AG507">
        <f t="shared" si="247"/>
        <v>0</v>
      </c>
      <c r="AH507" t="b">
        <f t="shared" si="238"/>
        <v>0</v>
      </c>
      <c r="AJ507">
        <f t="shared" si="248"/>
        <v>0</v>
      </c>
      <c r="AK507" t="b">
        <f t="shared" si="239"/>
        <v>0</v>
      </c>
      <c r="AM507" s="4" t="str">
        <f t="shared" si="259"/>
        <v>"name":"Student Veteran Organization (SVO)(CLER)"</v>
      </c>
      <c r="AN507" s="5" t="str">
        <f t="shared" si="249"/>
        <v>,"phone":"513-732-5221"</v>
      </c>
      <c r="AO507" s="5" t="str">
        <f t="shared" si="250"/>
        <v>,"location":{</v>
      </c>
      <c r="AP507" s="5" t="str">
        <f t="shared" si="251"/>
        <v>"ML":"162"</v>
      </c>
      <c r="AQ507" s="5" t="str">
        <f t="shared" si="240"/>
        <v>,"RM":"18"</v>
      </c>
      <c r="AR507" s="5" t="str">
        <f t="shared" si="252"/>
        <v>,"building":"CLERJONES"</v>
      </c>
      <c r="AS507" s="5" t="str">
        <f t="shared" si="261"/>
        <v>}</v>
      </c>
      <c r="AT507" s="5" t="str">
        <f t="shared" si="253"/>
        <v>,"fax":"513-732-5303"</v>
      </c>
      <c r="AU507" s="5" t="str">
        <f t="shared" si="254"/>
        <v/>
      </c>
      <c r="AV507" s="10" t="str">
        <f t="shared" si="255"/>
        <v/>
      </c>
      <c r="AW507" s="6" t="str">
        <f t="shared" si="256"/>
        <v>{"name":"Student Veteran Organization (SVO)(CLER)","phone":"513-732-5221","location":{"ML":"162","RM":"18","building":"CLERJONES"},"fax":"513-732-5303"}</v>
      </c>
      <c r="AX507" t="str">
        <f t="shared" si="257"/>
        <v>db.directory.insert({"name":"Student Veteran Organization (SVO)(CLER)","phone":"513-732-5221","location":{"ML":"162","RM":"18","building":"CLERJONES"},"fax":"513-732-5303"})</v>
      </c>
      <c r="AY507">
        <f t="shared" si="260"/>
        <v>504</v>
      </c>
      <c r="AZ507" t="str">
        <f t="shared" si="258"/>
        <v>504 - Student Veteran Organization (SVO)(CLER)</v>
      </c>
      <c r="BA507" t="str">
        <f t="shared" si="241"/>
        <v>{"name":"Student Veteran Organization (SVO)(CLER)","phone":"513-732-5221","location":{"ML":"162","RM":"18","building":"CLERJONES"},"fax":"513-732-5303"},</v>
      </c>
    </row>
    <row r="508" spans="1:53" x14ac:dyDescent="0.25">
      <c r="A508" t="s">
        <v>2171</v>
      </c>
      <c r="B508" t="s">
        <v>2172</v>
      </c>
      <c r="C508" t="s">
        <v>2173</v>
      </c>
      <c r="D508">
        <v>16</v>
      </c>
      <c r="E508">
        <v>4445</v>
      </c>
      <c r="F508" t="s">
        <v>1125</v>
      </c>
      <c r="G508" t="s">
        <v>176</v>
      </c>
      <c r="H508" t="s">
        <v>2174</v>
      </c>
      <c r="K508" t="s">
        <v>5264</v>
      </c>
      <c r="M508">
        <f t="shared" si="262"/>
        <v>0</v>
      </c>
      <c r="N508" t="str">
        <f t="shared" si="233"/>
        <v>Photography Cage &amp; Studios (DAAP)</v>
      </c>
      <c r="P508" t="s">
        <v>5264</v>
      </c>
      <c r="Q508" t="str">
        <f t="shared" si="234"/>
        <v>513-556-4314</v>
      </c>
      <c r="S508" s="3">
        <f t="shared" si="232"/>
        <v>16</v>
      </c>
      <c r="T508" t="b">
        <f t="shared" si="242"/>
        <v>1</v>
      </c>
      <c r="V508" s="3">
        <f t="shared" si="243"/>
        <v>4445</v>
      </c>
      <c r="W508" t="b">
        <f t="shared" si="235"/>
        <v>1</v>
      </c>
      <c r="Y508" t="str">
        <f t="shared" si="244"/>
        <v>ARONOFF</v>
      </c>
      <c r="Z508" t="b">
        <f t="shared" si="236"/>
        <v>1</v>
      </c>
      <c r="AB508" t="b">
        <f t="shared" si="245"/>
        <v>1</v>
      </c>
      <c r="AD508" t="str">
        <f t="shared" si="246"/>
        <v>513-556-3288</v>
      </c>
      <c r="AE508" t="b">
        <f t="shared" si="237"/>
        <v>1</v>
      </c>
      <c r="AG508" t="str">
        <f t="shared" si="247"/>
        <v>http://daap.uc.edu/about/facilities/photolab.html</v>
      </c>
      <c r="AH508" t="b">
        <f t="shared" si="238"/>
        <v>1</v>
      </c>
      <c r="AJ508">
        <f t="shared" si="248"/>
        <v>0</v>
      </c>
      <c r="AK508" t="b">
        <f t="shared" si="239"/>
        <v>0</v>
      </c>
      <c r="AM508" s="4" t="str">
        <f t="shared" si="259"/>
        <v>"name":"Photography Cage &amp; Studios (DAAP)"</v>
      </c>
      <c r="AN508" s="5" t="str">
        <f t="shared" si="249"/>
        <v>,"phone":"513-556-4314"</v>
      </c>
      <c r="AO508" s="5" t="str">
        <f t="shared" si="250"/>
        <v>,"location":{</v>
      </c>
      <c r="AP508" s="5" t="str">
        <f t="shared" si="251"/>
        <v>"ML":"16"</v>
      </c>
      <c r="AQ508" s="5" t="str">
        <f t="shared" si="240"/>
        <v>,"RM":"4445"</v>
      </c>
      <c r="AR508" s="5" t="str">
        <f t="shared" si="252"/>
        <v>,"building":"ARONOFF"</v>
      </c>
      <c r="AS508" s="5" t="str">
        <f t="shared" si="261"/>
        <v>}</v>
      </c>
      <c r="AT508" s="5" t="str">
        <f t="shared" si="253"/>
        <v>,"fax":"513-556-3288"</v>
      </c>
      <c r="AU508" s="5" t="str">
        <f t="shared" si="254"/>
        <v>,"website":"http://daap.uc.edu/about/facilities/photolab.html"</v>
      </c>
      <c r="AV508" s="10" t="str">
        <f t="shared" si="255"/>
        <v/>
      </c>
      <c r="AW508" s="6" t="str">
        <f t="shared" si="256"/>
        <v>{"name":"Photography Cage &amp; Studios (DAAP)","phone":"513-556-4314","location":{"ML":"16","RM":"4445","building":"ARONOFF"},"fax":"513-556-3288","website":"http://daap.uc.edu/about/facilities/photolab.html"}</v>
      </c>
      <c r="AX508" t="str">
        <f t="shared" si="257"/>
        <v>db.directory.insert({"name":"Photography Cage &amp; Studios (DAAP)","phone":"513-556-4314","location":{"ML":"16","RM":"4445","building":"ARONOFF"},"fax":"513-556-3288","website":"http://daap.uc.edu/about/facilities/photolab.html"})</v>
      </c>
      <c r="AY508">
        <f t="shared" si="260"/>
        <v>505</v>
      </c>
      <c r="AZ508" t="str">
        <f t="shared" si="258"/>
        <v>505 - Photography Cage &amp; Studios (DAAP)</v>
      </c>
      <c r="BA508" t="str">
        <f t="shared" si="241"/>
        <v>{"name":"Photography Cage &amp; Studios (DAAP)","phone":"513-556-4314","location":{"ML":"16","RM":"4445","building":"ARONOFF"},"fax":"513-556-3288","website":"http://daap.uc.edu/about/facilities/photolab.html"},</v>
      </c>
    </row>
    <row r="509" spans="1:53" x14ac:dyDescent="0.25">
      <c r="A509" t="s">
        <v>2175</v>
      </c>
      <c r="B509" t="s">
        <v>2176</v>
      </c>
      <c r="C509" t="s">
        <v>2177</v>
      </c>
      <c r="D509">
        <v>16</v>
      </c>
      <c r="E509">
        <v>6335</v>
      </c>
      <c r="F509" t="s">
        <v>175</v>
      </c>
      <c r="G509" t="s">
        <v>1762</v>
      </c>
      <c r="H509" t="s">
        <v>2178</v>
      </c>
      <c r="K509" t="s">
        <v>5264</v>
      </c>
      <c r="M509">
        <f t="shared" si="262"/>
        <v>0</v>
      </c>
      <c r="N509" t="str">
        <f t="shared" si="233"/>
        <v>Print Making Studio (DAAP)</v>
      </c>
      <c r="P509" t="s">
        <v>5264</v>
      </c>
      <c r="Q509" t="str">
        <f t="shared" si="234"/>
        <v>513-556-0285</v>
      </c>
      <c r="S509" s="3">
        <f t="shared" si="232"/>
        <v>16</v>
      </c>
      <c r="T509" t="b">
        <f t="shared" si="242"/>
        <v>1</v>
      </c>
      <c r="V509" s="3">
        <f t="shared" si="243"/>
        <v>6335</v>
      </c>
      <c r="W509" t="b">
        <f t="shared" si="235"/>
        <v>1</v>
      </c>
      <c r="Y509" t="str">
        <f t="shared" si="244"/>
        <v>WOLFSON</v>
      </c>
      <c r="Z509" t="b">
        <f t="shared" si="236"/>
        <v>1</v>
      </c>
      <c r="AB509" t="b">
        <f t="shared" si="245"/>
        <v>1</v>
      </c>
      <c r="AD509" t="str">
        <f t="shared" si="246"/>
        <v>513-556-2887</v>
      </c>
      <c r="AE509" t="b">
        <f t="shared" si="237"/>
        <v>1</v>
      </c>
      <c r="AG509" t="str">
        <f t="shared" si="247"/>
        <v>http://daap.uc.edu/academics/art/ba_fine_art/bfa_printmaking.html</v>
      </c>
      <c r="AH509" t="b">
        <f t="shared" si="238"/>
        <v>1</v>
      </c>
      <c r="AJ509">
        <f t="shared" si="248"/>
        <v>0</v>
      </c>
      <c r="AK509" t="b">
        <f t="shared" si="239"/>
        <v>0</v>
      </c>
      <c r="AM509" s="4" t="str">
        <f t="shared" si="259"/>
        <v>"name":"Print Making Studio (DAAP)"</v>
      </c>
      <c r="AN509" s="5" t="str">
        <f t="shared" si="249"/>
        <v>,"phone":"513-556-0285"</v>
      </c>
      <c r="AO509" s="5" t="str">
        <f t="shared" si="250"/>
        <v>,"location":{</v>
      </c>
      <c r="AP509" s="5" t="str">
        <f t="shared" si="251"/>
        <v>"ML":"16"</v>
      </c>
      <c r="AQ509" s="5" t="str">
        <f t="shared" si="240"/>
        <v>,"RM":"6335"</v>
      </c>
      <c r="AR509" s="5" t="str">
        <f t="shared" si="252"/>
        <v>,"building":"WOLFSON"</v>
      </c>
      <c r="AS509" s="5" t="str">
        <f t="shared" si="261"/>
        <v>}</v>
      </c>
      <c r="AT509" s="5" t="str">
        <f t="shared" si="253"/>
        <v>,"fax":"513-556-2887"</v>
      </c>
      <c r="AU509" s="5" t="str">
        <f t="shared" si="254"/>
        <v>,"website":"http://daap.uc.edu/academics/art/ba_fine_art/bfa_printmaking.html"</v>
      </c>
      <c r="AV509" s="10" t="str">
        <f t="shared" si="255"/>
        <v/>
      </c>
      <c r="AW509" s="6" t="str">
        <f t="shared" si="256"/>
        <v>{"name":"Print Making Studio (DAAP)","phone":"513-556-0285","location":{"ML":"16","RM":"6335","building":"WOLFSON"},"fax":"513-556-2887","website":"http://daap.uc.edu/academics/art/ba_fine_art/bfa_printmaking.html"}</v>
      </c>
      <c r="AX509" t="str">
        <f t="shared" si="257"/>
        <v>db.directory.insert({"name":"Print Making Studio (DAAP)","phone":"513-556-0285","location":{"ML":"16","RM":"6335","building":"WOLFSON"},"fax":"513-556-2887","website":"http://daap.uc.edu/academics/art/ba_fine_art/bfa_printmaking.html"})</v>
      </c>
      <c r="AY509">
        <f t="shared" si="260"/>
        <v>506</v>
      </c>
      <c r="AZ509" t="str">
        <f t="shared" si="258"/>
        <v>506 - Print Making Studio (DAAP)</v>
      </c>
      <c r="BA509" t="str">
        <f t="shared" si="241"/>
        <v>{"name":"Print Making Studio (DAAP)","phone":"513-556-0285","location":{"ML":"16","RM":"6335","building":"WOLFSON"},"fax":"513-556-2887","website":"http://daap.uc.edu/academics/art/ba_fine_art/bfa_printmaking.html"},</v>
      </c>
    </row>
    <row r="510" spans="1:53" x14ac:dyDescent="0.25">
      <c r="A510" t="s">
        <v>2179</v>
      </c>
      <c r="B510" t="s">
        <v>2180</v>
      </c>
      <c r="C510" t="s">
        <v>2181</v>
      </c>
      <c r="D510">
        <v>68</v>
      </c>
      <c r="E510">
        <v>527</v>
      </c>
      <c r="F510" t="s">
        <v>1232</v>
      </c>
      <c r="G510" t="s">
        <v>2182</v>
      </c>
      <c r="H510" t="s">
        <v>2183</v>
      </c>
      <c r="K510" t="s">
        <v>5264</v>
      </c>
      <c r="M510">
        <f t="shared" si="262"/>
        <v>0</v>
      </c>
      <c r="N510" t="str">
        <f t="shared" si="233"/>
        <v>Substance Abuse Counseling (CECH)</v>
      </c>
      <c r="P510" t="s">
        <v>5264</v>
      </c>
      <c r="Q510" t="str">
        <f t="shared" si="234"/>
        <v>513-556-9199</v>
      </c>
      <c r="S510" s="3">
        <f t="shared" si="232"/>
        <v>68</v>
      </c>
      <c r="T510" t="b">
        <f t="shared" si="242"/>
        <v>1</v>
      </c>
      <c r="V510" s="3">
        <f t="shared" si="243"/>
        <v>527</v>
      </c>
      <c r="W510" t="b">
        <f t="shared" si="235"/>
        <v>1</v>
      </c>
      <c r="Y510" t="str">
        <f t="shared" si="244"/>
        <v>TEACHERS</v>
      </c>
      <c r="Z510" t="b">
        <f t="shared" si="236"/>
        <v>1</v>
      </c>
      <c r="AB510" t="b">
        <f t="shared" si="245"/>
        <v>1</v>
      </c>
      <c r="AD510" t="str">
        <f t="shared" si="246"/>
        <v>513-556-3303</v>
      </c>
      <c r="AE510" t="b">
        <f t="shared" si="237"/>
        <v>1</v>
      </c>
      <c r="AG510" t="str">
        <f t="shared" si="247"/>
        <v>http://cech.uc.edu/programs/substance_abuse_counseling.html</v>
      </c>
      <c r="AH510" t="b">
        <f t="shared" si="238"/>
        <v>1</v>
      </c>
      <c r="AJ510">
        <f t="shared" si="248"/>
        <v>0</v>
      </c>
      <c r="AK510" t="b">
        <f t="shared" si="239"/>
        <v>0</v>
      </c>
      <c r="AM510" s="4" t="str">
        <f t="shared" si="259"/>
        <v>"name":"Substance Abuse Counseling (CECH)"</v>
      </c>
      <c r="AN510" s="5" t="str">
        <f t="shared" si="249"/>
        <v>,"phone":"513-556-9199"</v>
      </c>
      <c r="AO510" s="5" t="str">
        <f t="shared" si="250"/>
        <v>,"location":{</v>
      </c>
      <c r="AP510" s="5" t="str">
        <f t="shared" si="251"/>
        <v>"ML":"68"</v>
      </c>
      <c r="AQ510" s="5" t="str">
        <f t="shared" si="240"/>
        <v>,"RM":"527"</v>
      </c>
      <c r="AR510" s="5" t="str">
        <f t="shared" si="252"/>
        <v>,"building":"TEACHERS"</v>
      </c>
      <c r="AS510" s="5" t="str">
        <f t="shared" si="261"/>
        <v>}</v>
      </c>
      <c r="AT510" s="5" t="str">
        <f t="shared" si="253"/>
        <v>,"fax":"513-556-3303"</v>
      </c>
      <c r="AU510" s="5" t="str">
        <f t="shared" si="254"/>
        <v>,"website":"http://cech.uc.edu/programs/substance_abuse_counseling.html"</v>
      </c>
      <c r="AV510" s="10" t="str">
        <f t="shared" si="255"/>
        <v/>
      </c>
      <c r="AW510" s="6" t="str">
        <f t="shared" si="256"/>
        <v>{"name":"Substance Abuse Counseling (CECH)","phone":"513-556-9199","location":{"ML":"68","RM":"527","building":"TEACHERS"},"fax":"513-556-3303","website":"http://cech.uc.edu/programs/substance_abuse_counseling.html"}</v>
      </c>
      <c r="AX510" t="str">
        <f t="shared" si="257"/>
        <v>db.directory.insert({"name":"Substance Abuse Counseling (CECH)","phone":"513-556-9199","location":{"ML":"68","RM":"527","building":"TEACHERS"},"fax":"513-556-3303","website":"http://cech.uc.edu/programs/substance_abuse_counseling.html"})</v>
      </c>
      <c r="AY510">
        <f t="shared" si="260"/>
        <v>507</v>
      </c>
      <c r="AZ510" t="str">
        <f t="shared" si="258"/>
        <v>507 - Substance Abuse Counseling (CECH)</v>
      </c>
      <c r="BA510" t="str">
        <f t="shared" si="241"/>
        <v>{"name":"Substance Abuse Counseling (CECH)","phone":"513-556-9199","location":{"ML":"68","RM":"527","building":"TEACHERS"},"fax":"513-556-3303","website":"http://cech.uc.edu/programs/substance_abuse_counseling.html"},</v>
      </c>
    </row>
    <row r="511" spans="1:53" x14ac:dyDescent="0.25">
      <c r="A511" t="s">
        <v>2184</v>
      </c>
      <c r="B511" t="s">
        <v>2185</v>
      </c>
      <c r="C511" t="s">
        <v>2186</v>
      </c>
      <c r="D511">
        <v>220</v>
      </c>
      <c r="E511" t="s">
        <v>2187</v>
      </c>
      <c r="F511" t="s">
        <v>110</v>
      </c>
      <c r="H511" t="s">
        <v>134</v>
      </c>
      <c r="I511" t="s">
        <v>1185</v>
      </c>
      <c r="K511" t="s">
        <v>5264</v>
      </c>
      <c r="M511">
        <f t="shared" si="262"/>
        <v>0</v>
      </c>
      <c r="N511" t="str">
        <f t="shared" si="233"/>
        <v>Subway</v>
      </c>
      <c r="P511" t="s">
        <v>5264</v>
      </c>
      <c r="Q511" t="str">
        <f t="shared" si="234"/>
        <v>513-556-4644</v>
      </c>
      <c r="S511" s="3">
        <f t="shared" si="232"/>
        <v>220</v>
      </c>
      <c r="T511" t="b">
        <f t="shared" si="242"/>
        <v>1</v>
      </c>
      <c r="V511" s="3" t="str">
        <f t="shared" si="243"/>
        <v>Level4</v>
      </c>
      <c r="W511" t="b">
        <f t="shared" si="235"/>
        <v>1</v>
      </c>
      <c r="Y511" t="str">
        <f t="shared" si="244"/>
        <v>STEGER</v>
      </c>
      <c r="Z511" t="b">
        <f t="shared" si="236"/>
        <v>1</v>
      </c>
      <c r="AB511" t="b">
        <f t="shared" si="245"/>
        <v>1</v>
      </c>
      <c r="AD511">
        <f t="shared" si="246"/>
        <v>0</v>
      </c>
      <c r="AE511" t="b">
        <f t="shared" si="237"/>
        <v>0</v>
      </c>
      <c r="AG511" t="str">
        <f t="shared" si="247"/>
        <v>http://www.uc.edu/food/</v>
      </c>
      <c r="AH511" t="b">
        <f t="shared" si="238"/>
        <v>1</v>
      </c>
      <c r="AJ511" t="str">
        <f t="shared" si="248"/>
        <v>ucfood@uc.edu</v>
      </c>
      <c r="AK511" t="b">
        <f t="shared" si="239"/>
        <v>1</v>
      </c>
      <c r="AM511" s="4" t="str">
        <f t="shared" si="259"/>
        <v>"name":"Subway"</v>
      </c>
      <c r="AN511" s="5" t="str">
        <f t="shared" si="249"/>
        <v>,"phone":"513-556-4644"</v>
      </c>
      <c r="AO511" s="5" t="str">
        <f t="shared" si="250"/>
        <v>,"location":{</v>
      </c>
      <c r="AP511" s="5" t="str">
        <f t="shared" si="251"/>
        <v>"ML":"220"</v>
      </c>
      <c r="AQ511" s="5" t="str">
        <f t="shared" si="240"/>
        <v>,"RM":"Level4"</v>
      </c>
      <c r="AR511" s="5" t="str">
        <f t="shared" si="252"/>
        <v>,"building":"STEGER"</v>
      </c>
      <c r="AS511" s="5" t="str">
        <f t="shared" si="261"/>
        <v>}</v>
      </c>
      <c r="AT511" s="5" t="str">
        <f t="shared" si="253"/>
        <v/>
      </c>
      <c r="AU511" s="5" t="str">
        <f t="shared" si="254"/>
        <v>,"website":"http://www.uc.edu/food/"</v>
      </c>
      <c r="AV511" s="10" t="str">
        <f t="shared" si="255"/>
        <v>,"email":"ucfood@uc.edu"</v>
      </c>
      <c r="AW511" s="6" t="str">
        <f t="shared" si="256"/>
        <v>{"name":"Subway","phone":"513-556-4644","location":{"ML":"220","RM":"Level4","building":"STEGER"},"website":"http://www.uc.edu/food/","email":"ucfood@uc.edu"}</v>
      </c>
      <c r="AX511" t="str">
        <f t="shared" si="257"/>
        <v>db.directory.insert({"name":"Subway","phone":"513-556-4644","location":{"ML":"220","RM":"Level4","building":"STEGER"},"website":"http://www.uc.edu/food/","email":"ucfood@uc.edu"})</v>
      </c>
      <c r="AY511">
        <f t="shared" si="260"/>
        <v>508</v>
      </c>
      <c r="AZ511" t="str">
        <f t="shared" si="258"/>
        <v>508 - Subway</v>
      </c>
      <c r="BA511" t="str">
        <f t="shared" si="241"/>
        <v>{"name":"Subway","phone":"513-556-4644","location":{"ML":"220","RM":"Level4","building":"STEGER"},"website":"http://www.uc.edu/food/","email":"ucfood@uc.edu"},</v>
      </c>
    </row>
    <row r="512" spans="1:53" x14ac:dyDescent="0.25">
      <c r="A512" t="s">
        <v>2188</v>
      </c>
      <c r="B512" t="s">
        <v>2189</v>
      </c>
      <c r="C512" t="s">
        <v>2190</v>
      </c>
      <c r="F512" t="s">
        <v>2191</v>
      </c>
      <c r="H512" t="s">
        <v>134</v>
      </c>
      <c r="I512" t="s">
        <v>1185</v>
      </c>
      <c r="K512" t="s">
        <v>5264</v>
      </c>
      <c r="M512">
        <f t="shared" si="262"/>
        <v>0</v>
      </c>
      <c r="N512" t="str">
        <f t="shared" si="233"/>
        <v>Subway (CARE/CRAWLEY)</v>
      </c>
      <c r="P512" t="s">
        <v>5264</v>
      </c>
      <c r="Q512" t="str">
        <f t="shared" si="234"/>
        <v>513-558-6668</v>
      </c>
      <c r="S512" s="3">
        <f t="shared" si="232"/>
        <v>0</v>
      </c>
      <c r="T512" t="b">
        <f t="shared" si="242"/>
        <v>0</v>
      </c>
      <c r="V512" s="3">
        <f t="shared" si="243"/>
        <v>0</v>
      </c>
      <c r="W512" t="b">
        <f t="shared" si="235"/>
        <v>0</v>
      </c>
      <c r="Y512" t="str">
        <f t="shared" si="244"/>
        <v>CARE</v>
      </c>
      <c r="Z512" t="b">
        <f t="shared" si="236"/>
        <v>1</v>
      </c>
      <c r="AB512" t="b">
        <f t="shared" si="245"/>
        <v>1</v>
      </c>
      <c r="AD512">
        <f t="shared" si="246"/>
        <v>0</v>
      </c>
      <c r="AE512" t="b">
        <f t="shared" si="237"/>
        <v>0</v>
      </c>
      <c r="AG512" t="str">
        <f t="shared" si="247"/>
        <v>http://www.uc.edu/food/</v>
      </c>
      <c r="AH512" t="b">
        <f t="shared" si="238"/>
        <v>1</v>
      </c>
      <c r="AJ512" t="str">
        <f t="shared" si="248"/>
        <v>ucfood@uc.edu</v>
      </c>
      <c r="AK512" t="b">
        <f t="shared" si="239"/>
        <v>1</v>
      </c>
      <c r="AM512" s="4" t="str">
        <f t="shared" si="259"/>
        <v>"name":"Subway (CARE/CRAWLEY)"</v>
      </c>
      <c r="AN512" s="5" t="str">
        <f t="shared" si="249"/>
        <v>,"phone":"513-558-6668"</v>
      </c>
      <c r="AO512" s="5" t="str">
        <f t="shared" si="250"/>
        <v>,"location":{</v>
      </c>
      <c r="AP512" s="5" t="str">
        <f t="shared" si="251"/>
        <v/>
      </c>
      <c r="AQ512" s="5" t="str">
        <f t="shared" si="240"/>
        <v>"RM":"0"</v>
      </c>
      <c r="AR512" s="5" t="str">
        <f t="shared" si="252"/>
        <v>,"building":"CARE"</v>
      </c>
      <c r="AS512" s="5" t="str">
        <f t="shared" si="261"/>
        <v>}</v>
      </c>
      <c r="AT512" s="5" t="str">
        <f t="shared" si="253"/>
        <v/>
      </c>
      <c r="AU512" s="5" t="str">
        <f t="shared" si="254"/>
        <v>,"website":"http://www.uc.edu/food/"</v>
      </c>
      <c r="AV512" s="10" t="str">
        <f t="shared" si="255"/>
        <v>,"email":"ucfood@uc.edu"</v>
      </c>
      <c r="AW512" s="6" t="str">
        <f t="shared" si="256"/>
        <v>{"name":"Subway (CARE/CRAWLEY)","phone":"513-558-6668","location":{"RM":"0","building":"CARE"},"website":"http://www.uc.edu/food/","email":"ucfood@uc.edu"}</v>
      </c>
      <c r="AX512" t="s">
        <v>5318</v>
      </c>
      <c r="AY512">
        <f t="shared" si="260"/>
        <v>509</v>
      </c>
      <c r="AZ512" t="str">
        <f t="shared" si="258"/>
        <v>509 - Subway (CARE/CRAWLEY)</v>
      </c>
      <c r="BA512" t="str">
        <f t="shared" si="241"/>
        <v>{"name":"Subway (CARE/CRAWLEY)","phone":"513-558-6668","location":{"RM":"0","building":"CARE"},"website":"http://www.uc.edu/food/","email":"ucfood@uc.edu"},</v>
      </c>
    </row>
    <row r="513" spans="1:53" x14ac:dyDescent="0.25">
      <c r="A513" t="s">
        <v>2192</v>
      </c>
      <c r="B513" t="s">
        <v>2193</v>
      </c>
      <c r="C513" t="s">
        <v>2194</v>
      </c>
      <c r="E513">
        <v>642</v>
      </c>
      <c r="F513" t="s">
        <v>2028</v>
      </c>
      <c r="K513" t="s">
        <v>5264</v>
      </c>
      <c r="M513">
        <f t="shared" si="262"/>
        <v>0</v>
      </c>
      <c r="N513" t="str">
        <f t="shared" si="233"/>
        <v>Center For High Temperature Superconductors</v>
      </c>
      <c r="P513" t="s">
        <v>5264</v>
      </c>
      <c r="Q513" t="str">
        <f t="shared" si="234"/>
        <v>513-556-4578</v>
      </c>
      <c r="S513" s="3">
        <f t="shared" si="232"/>
        <v>0</v>
      </c>
      <c r="T513" t="b">
        <f t="shared" si="242"/>
        <v>0</v>
      </c>
      <c r="V513" s="3">
        <f t="shared" si="243"/>
        <v>642</v>
      </c>
      <c r="W513" t="b">
        <f t="shared" si="235"/>
        <v>1</v>
      </c>
      <c r="Y513" t="str">
        <f t="shared" si="244"/>
        <v>ERC</v>
      </c>
      <c r="Z513" t="b">
        <f t="shared" si="236"/>
        <v>1</v>
      </c>
      <c r="AB513" t="b">
        <f t="shared" si="245"/>
        <v>1</v>
      </c>
      <c r="AD513">
        <f t="shared" si="246"/>
        <v>0</v>
      </c>
      <c r="AE513" t="b">
        <f t="shared" si="237"/>
        <v>0</v>
      </c>
      <c r="AG513">
        <f t="shared" si="247"/>
        <v>0</v>
      </c>
      <c r="AH513" t="b">
        <f t="shared" si="238"/>
        <v>0</v>
      </c>
      <c r="AJ513">
        <f t="shared" si="248"/>
        <v>0</v>
      </c>
      <c r="AK513" t="b">
        <f t="shared" si="239"/>
        <v>0</v>
      </c>
      <c r="AM513" s="4" t="str">
        <f t="shared" si="259"/>
        <v>"name":"Center For High Temperature Superconductors"</v>
      </c>
      <c r="AN513" s="5" t="str">
        <f t="shared" si="249"/>
        <v>,"phone":"513-556-4578"</v>
      </c>
      <c r="AO513" s="5" t="str">
        <f t="shared" si="250"/>
        <v>,"location":{</v>
      </c>
      <c r="AP513" s="5" t="str">
        <f t="shared" si="251"/>
        <v/>
      </c>
      <c r="AQ513" s="5" t="str">
        <f t="shared" si="240"/>
        <v/>
      </c>
      <c r="AR513" s="5" t="str">
        <f t="shared" si="252"/>
        <v>,"building":"ERC"</v>
      </c>
      <c r="AS513" s="5" t="str">
        <f t="shared" si="261"/>
        <v>}</v>
      </c>
      <c r="AT513" s="5" t="str">
        <f t="shared" si="253"/>
        <v/>
      </c>
      <c r="AU513" s="5" t="str">
        <f t="shared" si="254"/>
        <v/>
      </c>
      <c r="AV513" s="10" t="str">
        <f t="shared" si="255"/>
        <v/>
      </c>
      <c r="AW513" s="6" t="str">
        <f t="shared" si="256"/>
        <v>{"name":"Center For High Temperature Superconductors","phone":"513-556-4578","location":{,"building":"ERC"}}</v>
      </c>
      <c r="AX513" t="str">
        <f t="shared" si="257"/>
        <v>db.directory.insert({"name":"Center For High Temperature Superconductors","phone":"513-556-4578","location":{,"building":"ERC"}})</v>
      </c>
      <c r="AY513">
        <f t="shared" si="260"/>
        <v>510</v>
      </c>
      <c r="AZ513" t="str">
        <f t="shared" si="258"/>
        <v>510 - Center For High Temperature Superconductors</v>
      </c>
      <c r="BA513" t="str">
        <f t="shared" si="241"/>
        <v>{"name":"Center For High Temperature Superconductors","phone":"513-556-4578","location":{,"building":"ERC"}},</v>
      </c>
    </row>
    <row r="514" spans="1:53" x14ac:dyDescent="0.25">
      <c r="A514" t="s">
        <v>2195</v>
      </c>
      <c r="B514" t="s">
        <v>2196</v>
      </c>
      <c r="C514" t="s">
        <v>311</v>
      </c>
      <c r="D514" t="s">
        <v>2197</v>
      </c>
      <c r="E514">
        <v>89</v>
      </c>
      <c r="F514">
        <v>320</v>
      </c>
      <c r="G514" t="s">
        <v>68</v>
      </c>
      <c r="H514" t="s">
        <v>2198</v>
      </c>
      <c r="I514" t="s">
        <v>2199</v>
      </c>
      <c r="K514" t="s">
        <v>5264</v>
      </c>
      <c r="L514" t="b">
        <v>1</v>
      </c>
      <c r="M514">
        <f t="shared" si="262"/>
        <v>1</v>
      </c>
      <c r="N514" t="str">
        <f t="shared" si="233"/>
        <v xml:space="preserve"> Office of Supplier Diversity</v>
      </c>
      <c r="O514" t="str">
        <f>CONCATENATE(C514," ",B514)</f>
        <v xml:space="preserve"> Office of Supplier Diversity</v>
      </c>
      <c r="P514" t="s">
        <v>5264</v>
      </c>
      <c r="Q514" t="str">
        <f t="shared" si="234"/>
        <v>513-556-2366</v>
      </c>
      <c r="S514" s="3">
        <f t="shared" si="232"/>
        <v>89</v>
      </c>
      <c r="T514" t="b">
        <f t="shared" si="242"/>
        <v>1</v>
      </c>
      <c r="V514" s="3">
        <f t="shared" si="243"/>
        <v>320</v>
      </c>
      <c r="W514" t="b">
        <f t="shared" si="235"/>
        <v>1</v>
      </c>
      <c r="Y514" t="str">
        <f t="shared" si="244"/>
        <v>UNIVHALL</v>
      </c>
      <c r="Z514" t="b">
        <f t="shared" si="236"/>
        <v>1</v>
      </c>
      <c r="AB514" t="b">
        <f t="shared" si="245"/>
        <v>1</v>
      </c>
      <c r="AD514" t="str">
        <f t="shared" si="246"/>
        <v>513-556-5262</v>
      </c>
      <c r="AE514" t="b">
        <f t="shared" si="237"/>
        <v>1</v>
      </c>
      <c r="AG514" t="str">
        <f t="shared" si="247"/>
        <v>http://www.uc.edu/af/purchasing/supplierdiversity.html</v>
      </c>
      <c r="AH514" t="b">
        <f t="shared" si="238"/>
        <v>1</v>
      </c>
      <c r="AJ514">
        <f t="shared" si="248"/>
        <v>0</v>
      </c>
      <c r="AK514" t="b">
        <f t="shared" si="239"/>
        <v>0</v>
      </c>
      <c r="AM514" s="4" t="str">
        <f t="shared" si="259"/>
        <v>"name":"Office of Supplier Diversity"</v>
      </c>
      <c r="AN514" s="5" t="str">
        <f t="shared" si="249"/>
        <v>,"phone":"513-556-2366"</v>
      </c>
      <c r="AO514" s="5" t="str">
        <f t="shared" si="250"/>
        <v>,"location":{</v>
      </c>
      <c r="AP514" s="5" t="str">
        <f t="shared" si="251"/>
        <v>"ML":"89"</v>
      </c>
      <c r="AQ514" s="5" t="str">
        <f t="shared" si="240"/>
        <v>,"RM":"320"</v>
      </c>
      <c r="AR514" s="5" t="str">
        <f t="shared" si="252"/>
        <v>,"building":"UNIVHALL"</v>
      </c>
      <c r="AS514" s="5" t="str">
        <f t="shared" si="261"/>
        <v>}</v>
      </c>
      <c r="AT514" s="5" t="str">
        <f t="shared" si="253"/>
        <v>,"fax":"513-556-5262"</v>
      </c>
      <c r="AU514" s="5" t="str">
        <f t="shared" si="254"/>
        <v>,"website":"http://www.uc.edu/af/purchasing/supplierdiversity.html"</v>
      </c>
      <c r="AV514" s="10" t="str">
        <f t="shared" si="255"/>
        <v/>
      </c>
      <c r="AW514" s="6" t="str">
        <f t="shared" si="256"/>
        <v>{"name":"Office of Supplier Diversity","phone":"513-556-2366","location":{"ML":"89","RM":"320","building":"UNIVHALL"},"fax":"513-556-5262","website":"http://www.uc.edu/af/purchasing/supplierdiversity.html"}</v>
      </c>
      <c r="AX514" t="str">
        <f t="shared" si="257"/>
        <v>db.directory.insert({"name":"Office of Supplier Diversity","phone":"513-556-2366","location":{"ML":"89","RM":"320","building":"UNIVHALL"},"fax":"513-556-5262","website":"http://www.uc.edu/af/purchasing/supplierdiversity.html"})</v>
      </c>
      <c r="AY514">
        <f t="shared" si="260"/>
        <v>511</v>
      </c>
      <c r="AZ514" t="str">
        <f t="shared" si="258"/>
        <v>511 -  Office of Supplier Diversity</v>
      </c>
      <c r="BA514" t="str">
        <f t="shared" si="241"/>
        <v>{"name":"Office of Supplier Diversity","phone":"513-556-2366","location":{"ML":"89","RM":"320","building":"UNIVHALL"},"fax":"513-556-5262","website":"http://www.uc.edu/af/purchasing/supplierdiversity.html"},</v>
      </c>
    </row>
    <row r="515" spans="1:53" x14ac:dyDescent="0.25">
      <c r="A515" t="s">
        <v>2200</v>
      </c>
      <c r="B515" t="s">
        <v>2201</v>
      </c>
      <c r="C515" t="s">
        <v>2202</v>
      </c>
      <c r="D515" t="s">
        <v>2203</v>
      </c>
      <c r="E515">
        <v>558</v>
      </c>
      <c r="F515">
        <v>1469</v>
      </c>
      <c r="G515" t="s">
        <v>140</v>
      </c>
      <c r="I515" t="s">
        <v>2204</v>
      </c>
      <c r="K515" t="s">
        <v>5264</v>
      </c>
      <c r="L515" t="b">
        <v>1</v>
      </c>
      <c r="M515">
        <f t="shared" si="262"/>
        <v>1</v>
      </c>
      <c r="N515" t="str">
        <f t="shared" si="233"/>
        <v>Surgery  Administration</v>
      </c>
      <c r="O515" t="str">
        <f t="shared" si="263"/>
        <v>Surgery  Administration</v>
      </c>
      <c r="P515" t="s">
        <v>5264</v>
      </c>
      <c r="Q515" t="str">
        <f t="shared" si="234"/>
        <v>513-558-3619</v>
      </c>
      <c r="S515" s="3">
        <f t="shared" ref="S515:S578" si="264">IF(L515,E515,D515)</f>
        <v>558</v>
      </c>
      <c r="T515" t="b">
        <f t="shared" si="242"/>
        <v>1</v>
      </c>
      <c r="V515" s="3">
        <f t="shared" si="243"/>
        <v>1469</v>
      </c>
      <c r="W515" t="b">
        <f t="shared" si="235"/>
        <v>1</v>
      </c>
      <c r="Y515" t="str">
        <f t="shared" si="244"/>
        <v>MSB</v>
      </c>
      <c r="Z515" t="b">
        <f t="shared" si="236"/>
        <v>1</v>
      </c>
      <c r="AB515" t="b">
        <f t="shared" si="245"/>
        <v>1</v>
      </c>
      <c r="AD515">
        <f t="shared" si="246"/>
        <v>0</v>
      </c>
      <c r="AE515" t="b">
        <f t="shared" si="237"/>
        <v>0</v>
      </c>
      <c r="AG515" t="str">
        <f t="shared" si="247"/>
        <v>http://surgery.uc.edu/Divisions/administration.html</v>
      </c>
      <c r="AH515" t="b">
        <f t="shared" si="238"/>
        <v>1</v>
      </c>
      <c r="AJ515">
        <f t="shared" si="248"/>
        <v>0</v>
      </c>
      <c r="AK515" t="b">
        <f t="shared" si="239"/>
        <v>0</v>
      </c>
      <c r="AM515" s="4" t="str">
        <f t="shared" si="259"/>
        <v>"name":"Surgery Administration"</v>
      </c>
      <c r="AN515" s="5" t="str">
        <f t="shared" si="249"/>
        <v>,"phone":"513-558-3619"</v>
      </c>
      <c r="AO515" s="5" t="str">
        <f t="shared" si="250"/>
        <v>,"location":{</v>
      </c>
      <c r="AP515" s="5" t="str">
        <f t="shared" si="251"/>
        <v>"ML":"558"</v>
      </c>
      <c r="AQ515" s="5" t="str">
        <f t="shared" si="240"/>
        <v>,"RM":"1469"</v>
      </c>
      <c r="AR515" s="5" t="str">
        <f t="shared" si="252"/>
        <v>,"building":"MSB"</v>
      </c>
      <c r="AS515" s="5" t="str">
        <f t="shared" si="261"/>
        <v>}</v>
      </c>
      <c r="AT515" s="5" t="str">
        <f t="shared" si="253"/>
        <v/>
      </c>
      <c r="AU515" s="5" t="str">
        <f t="shared" si="254"/>
        <v>,"website":"http://surgery.uc.edu/Divisions/administration.html"</v>
      </c>
      <c r="AV515" s="10" t="str">
        <f t="shared" si="255"/>
        <v/>
      </c>
      <c r="AW515" s="6" t="str">
        <f t="shared" si="256"/>
        <v>{"name":"Surgery Administration","phone":"513-558-3619","location":{"ML":"558","RM":"1469","building":"MSB"},"website":"http://surgery.uc.edu/Divisions/administration.html"}</v>
      </c>
      <c r="AX515" t="str">
        <f t="shared" si="257"/>
        <v>db.directory.insert({"name":"Surgery Administration","phone":"513-558-3619","location":{"ML":"558","RM":"1469","building":"MSB"},"website":"http://surgery.uc.edu/Divisions/administration.html"})</v>
      </c>
      <c r="AY515">
        <f t="shared" si="260"/>
        <v>512</v>
      </c>
      <c r="AZ515" t="str">
        <f t="shared" si="258"/>
        <v>512 - Surgery  Administration</v>
      </c>
      <c r="BA515" t="str">
        <f t="shared" si="241"/>
        <v>{"name":"Surgery Administration","phone":"513-558-3619","location":{"ML":"558","RM":"1469","building":"MSB"},"website":"http://surgery.uc.edu/Divisions/administration.html"},</v>
      </c>
    </row>
    <row r="516" spans="1:53" x14ac:dyDescent="0.25">
      <c r="A516" t="s">
        <v>2205</v>
      </c>
      <c r="B516" t="s">
        <v>2206</v>
      </c>
      <c r="C516" t="s">
        <v>2207</v>
      </c>
      <c r="D516">
        <v>558</v>
      </c>
      <c r="E516">
        <v>2482</v>
      </c>
      <c r="F516" t="s">
        <v>140</v>
      </c>
      <c r="G516" t="s">
        <v>2208</v>
      </c>
      <c r="H516" t="s">
        <v>2209</v>
      </c>
      <c r="K516" t="s">
        <v>5264</v>
      </c>
      <c r="M516">
        <f t="shared" si="262"/>
        <v>0</v>
      </c>
      <c r="N516" t="str">
        <f t="shared" ref="N516:N579" si="265">IF(L516,O516,B516)</f>
        <v>Cardiac Surgery (MED)</v>
      </c>
      <c r="P516" t="s">
        <v>5264</v>
      </c>
      <c r="Q516" t="str">
        <f t="shared" ref="Q516:Q579" si="266">IF(L516,D516,C516)</f>
        <v>513-584-4424</v>
      </c>
      <c r="S516" s="3">
        <f t="shared" si="264"/>
        <v>558</v>
      </c>
      <c r="T516" t="b">
        <f t="shared" si="242"/>
        <v>1</v>
      </c>
      <c r="V516" s="3">
        <f t="shared" si="243"/>
        <v>2482</v>
      </c>
      <c r="W516" t="b">
        <f t="shared" ref="W516:W579" si="267">IF(V516=0,FALSE,TRUE)</f>
        <v>1</v>
      </c>
      <c r="Y516" t="str">
        <f t="shared" si="244"/>
        <v>MSB</v>
      </c>
      <c r="Z516" t="b">
        <f t="shared" ref="Z516:Z579" si="268">IF(Y516=0,FALSE,TRUE)</f>
        <v>1</v>
      </c>
      <c r="AB516" t="b">
        <f t="shared" si="245"/>
        <v>1</v>
      </c>
      <c r="AD516" t="str">
        <f t="shared" si="246"/>
        <v>513-584-1538</v>
      </c>
      <c r="AE516" t="b">
        <f t="shared" ref="AE516:AE579" si="269">IF(AD516=0,FALSE,TRUE)</f>
        <v>1</v>
      </c>
      <c r="AG516" t="str">
        <f t="shared" si="247"/>
        <v>http://surgery.uc.edu/Divisions/Cardiac/Cardiac%20main.html</v>
      </c>
      <c r="AH516" t="b">
        <f t="shared" ref="AH516:AH579" si="270">IF(AG516=0,FALSE,TRUE)</f>
        <v>1</v>
      </c>
      <c r="AJ516">
        <f t="shared" si="248"/>
        <v>0</v>
      </c>
      <c r="AK516" t="b">
        <f t="shared" ref="AK516:AK579" si="271">IF(AJ516=0,FALSE,TRUE)</f>
        <v>0</v>
      </c>
      <c r="AM516" s="4" t="str">
        <f t="shared" si="259"/>
        <v>"name":"Cardiac Surgery (MED)"</v>
      </c>
      <c r="AN516" s="5" t="str">
        <f t="shared" si="249"/>
        <v>,"phone":"513-584-4424"</v>
      </c>
      <c r="AO516" s="5" t="str">
        <f t="shared" si="250"/>
        <v>,"location":{</v>
      </c>
      <c r="AP516" s="5" t="str">
        <f t="shared" si="251"/>
        <v>"ML":"558"</v>
      </c>
      <c r="AQ516" s="5" t="str">
        <f t="shared" ref="AQ516:AQ559" si="272">IF(AND(W516=TRUE,T516=TRUE),CONCATENATE(",""RM"":""",TRIM(V516),""""),IF(AND(W516=FALSE, T516=FALSE),CONCATENATE("""RM"":""",TRIM(V516),""""),""))</f>
        <v>,"RM":"2482"</v>
      </c>
      <c r="AR516" s="5" t="str">
        <f t="shared" si="252"/>
        <v>,"building":"MSB"</v>
      </c>
      <c r="AS516" s="5" t="str">
        <f t="shared" si="261"/>
        <v>}</v>
      </c>
      <c r="AT516" s="5" t="str">
        <f t="shared" si="253"/>
        <v>,"fax":"513-584-1538"</v>
      </c>
      <c r="AU516" s="5" t="str">
        <f t="shared" si="254"/>
        <v>,"website":"http://surgery.uc.edu/Divisions/Cardiac/Cardiac%20main.html"</v>
      </c>
      <c r="AV516" s="10" t="str">
        <f t="shared" si="255"/>
        <v/>
      </c>
      <c r="AW516" s="6" t="str">
        <f t="shared" si="256"/>
        <v>{"name":"Cardiac Surgery (MED)","phone":"513-584-4424","location":{"ML":"558","RM":"2482","building":"MSB"},"fax":"513-584-1538","website":"http://surgery.uc.edu/Divisions/Cardiac/Cardiac%20main.html"}</v>
      </c>
      <c r="AX516" t="str">
        <f t="shared" si="257"/>
        <v>db.directory.insert({"name":"Cardiac Surgery (MED)","phone":"513-584-4424","location":{"ML":"558","RM":"2482","building":"MSB"},"fax":"513-584-1538","website":"http://surgery.uc.edu/Divisions/Cardiac/Cardiac%20main.html"})</v>
      </c>
      <c r="AY516">
        <f t="shared" si="260"/>
        <v>513</v>
      </c>
      <c r="AZ516" t="str">
        <f t="shared" si="258"/>
        <v>513 - Cardiac Surgery (MED)</v>
      </c>
      <c r="BA516" t="str">
        <f t="shared" ref="BA516:BA579" si="273">CONCATENATE(AW516,",")</f>
        <v>{"name":"Cardiac Surgery (MED)","phone":"513-584-4424","location":{"ML":"558","RM":"2482","building":"MSB"},"fax":"513-584-1538","website":"http://surgery.uc.edu/Divisions/Cardiac/Cardiac%20main.html"},</v>
      </c>
    </row>
    <row r="517" spans="1:53" x14ac:dyDescent="0.25">
      <c r="A517" t="s">
        <v>2210</v>
      </c>
      <c r="B517" t="s">
        <v>2211</v>
      </c>
      <c r="C517" t="s">
        <v>2212</v>
      </c>
      <c r="D517">
        <v>558</v>
      </c>
      <c r="H517" t="s">
        <v>2213</v>
      </c>
      <c r="K517" t="s">
        <v>5264</v>
      </c>
      <c r="M517">
        <f t="shared" si="262"/>
        <v>0</v>
      </c>
      <c r="N517" t="str">
        <f t="shared" si="265"/>
        <v>Center for Surgical Innovation (CSI)(MED)</v>
      </c>
      <c r="P517" t="s">
        <v>5264</v>
      </c>
      <c r="Q517" t="str">
        <f t="shared" si="266"/>
        <v>513-558-5044</v>
      </c>
      <c r="S517" s="3">
        <f t="shared" si="264"/>
        <v>558</v>
      </c>
      <c r="T517" t="b">
        <f t="shared" ref="T517:T580" si="274">IF(S517=0,FALSE,TRUE)</f>
        <v>1</v>
      </c>
      <c r="V517" s="3">
        <f t="shared" ref="V517:V580" si="275">IF(L517,F517,E517)</f>
        <v>0</v>
      </c>
      <c r="W517" t="b">
        <f t="shared" si="267"/>
        <v>0</v>
      </c>
      <c r="Y517">
        <f t="shared" ref="Y517:Y580" si="276">IF(L517,G517,F517)</f>
        <v>0</v>
      </c>
      <c r="Z517" t="b">
        <f t="shared" si="268"/>
        <v>0</v>
      </c>
      <c r="AB517" t="b">
        <f t="shared" ref="AB517:AB580" si="277">IF(AND(AND(T517=FALSE,W517=FALSE),Z517=FALSE),FALSE,TRUE)</f>
        <v>1</v>
      </c>
      <c r="AD517">
        <f t="shared" ref="AD517:AD580" si="278">IF(L517,H517,G517)</f>
        <v>0</v>
      </c>
      <c r="AE517" t="b">
        <f t="shared" si="269"/>
        <v>0</v>
      </c>
      <c r="AG517" t="str">
        <f t="shared" ref="AG517:AG580" si="279">IF(L517,I517,H517)</f>
        <v>http://surgery.uc.edu/Divisions/Centers/Surgicalinnovation/University%20of%20Cincin.html</v>
      </c>
      <c r="AH517" t="b">
        <f t="shared" si="270"/>
        <v>1</v>
      </c>
      <c r="AJ517">
        <f t="shared" ref="AJ517:AJ580" si="280">IF(L517,J517,I517)</f>
        <v>0</v>
      </c>
      <c r="AK517" t="b">
        <f t="shared" si="271"/>
        <v>0</v>
      </c>
      <c r="AM517" s="4" t="str">
        <f t="shared" si="259"/>
        <v>"name":"Center for Surgical Innovation (CSI)(MED)"</v>
      </c>
      <c r="AN517" s="5" t="str">
        <f t="shared" ref="AN517:AN580" si="281">CONCATENATE(",""phone"":""",TRIM(Q517),"""")</f>
        <v>,"phone":"513-558-5044"</v>
      </c>
      <c r="AO517" s="5" t="str">
        <f t="shared" ref="AO517:AO580" si="282">IF(AB517,",""location"":{","")</f>
        <v>,"location":{</v>
      </c>
      <c r="AP517" s="5" t="str">
        <f t="shared" ref="AP517:AP580" si="283">IF(T517,CONCATENATE("""ML"":""",TRIM(S517),""""),"")</f>
        <v>"ML":"558"</v>
      </c>
      <c r="AQ517" s="5" t="str">
        <f t="shared" si="272"/>
        <v/>
      </c>
      <c r="AR517" s="5" t="str">
        <f t="shared" ref="AR517:AR580" si="284">IF(Z517,CONCATENATE(",""building"":""",TRIM(Y517),""""),"")</f>
        <v/>
      </c>
      <c r="AS517" s="5" t="str">
        <f t="shared" si="261"/>
        <v>}</v>
      </c>
      <c r="AT517" s="5" t="str">
        <f t="shared" ref="AT517:AT580" si="285">IF(AE517,CONCATENATE(",""fax"":""",TRIM(AD517),""""),"")</f>
        <v/>
      </c>
      <c r="AU517" s="5" t="str">
        <f t="shared" ref="AU517:AU580" si="286">IF(AH517,CONCATENATE(",""website"":""",TRIM(AG517),""""),"")</f>
        <v>,"website":"http://surgery.uc.edu/Divisions/Centers/Surgicalinnovation/University%20of%20Cincin.html"</v>
      </c>
      <c r="AV517" s="10" t="str">
        <f t="shared" ref="AV517:AV580" si="287">IF(AK517,CONCATENATE(",""email"":""",TRIM(AJ517),""""),"")</f>
        <v/>
      </c>
      <c r="AW517" s="6" t="str">
        <f t="shared" ref="AW517:AW580" si="288">CONCATENATE("{",AM517,AN517,AO517,AP517,AQ517,AR517,AS517,AT517,AU517,AV517,"}")</f>
        <v>{"name":"Center for Surgical Innovation (CSI)(MED)","phone":"513-558-5044","location":{"ML":"558"},"website":"http://surgery.uc.edu/Divisions/Centers/Surgicalinnovation/University%20of%20Cincin.html"}</v>
      </c>
      <c r="AX517" t="str">
        <f t="shared" ref="AX517:AX580" si="289">CONCATENATE("db.directory.insert(",AW517,")")</f>
        <v>db.directory.insert({"name":"Center for Surgical Innovation (CSI)(MED)","phone":"513-558-5044","location":{"ML":"558"},"website":"http://surgery.uc.edu/Divisions/Centers/Surgicalinnovation/University%20of%20Cincin.html"})</v>
      </c>
      <c r="AY517">
        <f t="shared" si="260"/>
        <v>514</v>
      </c>
      <c r="AZ517" t="str">
        <f t="shared" ref="AZ517:AZ580" si="290">CONCATENATE(AY517," - ",N517)</f>
        <v>514 - Center for Surgical Innovation (CSI)(MED)</v>
      </c>
      <c r="BA517" t="str">
        <f t="shared" si="273"/>
        <v>{"name":"Center for Surgical Innovation (CSI)(MED)","phone":"513-558-5044","location":{"ML":"558"},"website":"http://surgery.uc.edu/Divisions/Centers/Surgicalinnovation/University%20of%20Cincin.html"},</v>
      </c>
    </row>
    <row r="518" spans="1:53" x14ac:dyDescent="0.25">
      <c r="A518" t="s">
        <v>2214</v>
      </c>
      <c r="B518" t="s">
        <v>2215</v>
      </c>
      <c r="C518" t="s">
        <v>2216</v>
      </c>
      <c r="D518">
        <v>558</v>
      </c>
      <c r="H518" t="s">
        <v>2217</v>
      </c>
      <c r="K518" t="s">
        <v>5264</v>
      </c>
      <c r="M518">
        <f t="shared" si="262"/>
        <v>0</v>
      </c>
      <c r="N518" t="str">
        <f t="shared" si="265"/>
        <v>Center for the Sustainment of Trauma &amp; Readiness Skills (CSTARS)</v>
      </c>
      <c r="P518" t="s">
        <v>5264</v>
      </c>
      <c r="Q518" t="str">
        <f t="shared" si="266"/>
        <v>513-584-0330</v>
      </c>
      <c r="S518" s="3">
        <f t="shared" si="264"/>
        <v>558</v>
      </c>
      <c r="T518" t="b">
        <f t="shared" si="274"/>
        <v>1</v>
      </c>
      <c r="V518" s="3">
        <f t="shared" si="275"/>
        <v>0</v>
      </c>
      <c r="W518" t="b">
        <f t="shared" si="267"/>
        <v>0</v>
      </c>
      <c r="Y518">
        <f t="shared" si="276"/>
        <v>0</v>
      </c>
      <c r="Z518" t="b">
        <f t="shared" si="268"/>
        <v>0</v>
      </c>
      <c r="AB518" t="b">
        <f t="shared" si="277"/>
        <v>1</v>
      </c>
      <c r="AD518">
        <f t="shared" si="278"/>
        <v>0</v>
      </c>
      <c r="AE518" t="b">
        <f t="shared" si="269"/>
        <v>0</v>
      </c>
      <c r="AG518" t="str">
        <f t="shared" si="279"/>
        <v>http://surgery.uc.edu/Divisions/Centers/C-STARS.html</v>
      </c>
      <c r="AH518" t="b">
        <f t="shared" si="270"/>
        <v>1</v>
      </c>
      <c r="AJ518">
        <f t="shared" si="280"/>
        <v>0</v>
      </c>
      <c r="AK518" t="b">
        <f t="shared" si="271"/>
        <v>0</v>
      </c>
      <c r="AM518" s="4" t="str">
        <f t="shared" ref="AM518:AM581" si="291">CONCATENATE("""name"":""",TRIM(N518),"""")</f>
        <v>"name":"Center for the Sustainment of Trauma &amp; Readiness Skills (CSTARS)"</v>
      </c>
      <c r="AN518" s="5" t="str">
        <f t="shared" si="281"/>
        <v>,"phone":"513-584-0330"</v>
      </c>
      <c r="AO518" s="5" t="str">
        <f t="shared" si="282"/>
        <v>,"location":{</v>
      </c>
      <c r="AP518" s="5" t="str">
        <f t="shared" si="283"/>
        <v>"ML":"558"</v>
      </c>
      <c r="AQ518" s="5" t="str">
        <f t="shared" si="272"/>
        <v/>
      </c>
      <c r="AR518" s="5" t="str">
        <f t="shared" si="284"/>
        <v/>
      </c>
      <c r="AS518" s="5" t="str">
        <f t="shared" si="261"/>
        <v>}</v>
      </c>
      <c r="AT518" s="5" t="str">
        <f t="shared" si="285"/>
        <v/>
      </c>
      <c r="AU518" s="5" t="str">
        <f t="shared" si="286"/>
        <v>,"website":"http://surgery.uc.edu/Divisions/Centers/C-STARS.html"</v>
      </c>
      <c r="AV518" s="10" t="str">
        <f t="shared" si="287"/>
        <v/>
      </c>
      <c r="AW518" s="6" t="str">
        <f t="shared" si="288"/>
        <v>{"name":"Center for the Sustainment of Trauma &amp; Readiness Skills (CSTARS)","phone":"513-584-0330","location":{"ML":"558"},"website":"http://surgery.uc.edu/Divisions/Centers/C-STARS.html"}</v>
      </c>
      <c r="AX518" t="str">
        <f t="shared" si="289"/>
        <v>db.directory.insert({"name":"Center for the Sustainment of Trauma &amp; Readiness Skills (CSTARS)","phone":"513-584-0330","location":{"ML":"558"},"website":"http://surgery.uc.edu/Divisions/Centers/C-STARS.html"})</v>
      </c>
      <c r="AY518">
        <f t="shared" ref="AY518:AY581" si="292">AY517+1</f>
        <v>515</v>
      </c>
      <c r="AZ518" t="str">
        <f t="shared" si="290"/>
        <v>515 - Center for the Sustainment of Trauma &amp; Readiness Skills (CSTARS)</v>
      </c>
      <c r="BA518" t="str">
        <f t="shared" si="273"/>
        <v>{"name":"Center for the Sustainment of Trauma &amp; Readiness Skills (CSTARS)","phone":"513-584-0330","location":{"ML":"558"},"website":"http://surgery.uc.edu/Divisions/Centers/C-STARS.html"},</v>
      </c>
    </row>
    <row r="519" spans="1:53" x14ac:dyDescent="0.25">
      <c r="A519" t="s">
        <v>2218</v>
      </c>
      <c r="B519" t="s">
        <v>2201</v>
      </c>
      <c r="C519" t="s">
        <v>2219</v>
      </c>
      <c r="D519" t="s">
        <v>2220</v>
      </c>
      <c r="E519">
        <v>558</v>
      </c>
      <c r="F519">
        <v>1469</v>
      </c>
      <c r="G519" t="s">
        <v>1538</v>
      </c>
      <c r="H519" t="s">
        <v>2221</v>
      </c>
      <c r="I519" t="s">
        <v>2222</v>
      </c>
      <c r="K519" t="s">
        <v>5264</v>
      </c>
      <c r="L519" t="b">
        <v>1</v>
      </c>
      <c r="M519">
        <f t="shared" si="262"/>
        <v>1</v>
      </c>
      <c r="N519" t="str">
        <f t="shared" si="265"/>
        <v>Surgery  Chairman's Office (MED)</v>
      </c>
      <c r="O519" t="str">
        <f t="shared" si="263"/>
        <v>Surgery  Chairman's Office (MED)</v>
      </c>
      <c r="P519" t="s">
        <v>5264</v>
      </c>
      <c r="Q519" t="str">
        <f t="shared" si="266"/>
        <v>513-558-5333</v>
      </c>
      <c r="S519" s="3">
        <f t="shared" si="264"/>
        <v>558</v>
      </c>
      <c r="T519" t="b">
        <f t="shared" si="274"/>
        <v>1</v>
      </c>
      <c r="V519" s="3">
        <f t="shared" si="275"/>
        <v>1469</v>
      </c>
      <c r="W519" t="b">
        <f t="shared" si="267"/>
        <v>1</v>
      </c>
      <c r="Y519" t="str">
        <f t="shared" si="276"/>
        <v>SRU</v>
      </c>
      <c r="Z519" t="b">
        <f t="shared" si="268"/>
        <v>1</v>
      </c>
      <c r="AB519" t="b">
        <f t="shared" si="277"/>
        <v>1</v>
      </c>
      <c r="AD519" t="str">
        <f t="shared" si="278"/>
        <v>513-558-2585</v>
      </c>
      <c r="AE519" t="b">
        <f t="shared" si="269"/>
        <v>1</v>
      </c>
      <c r="AG519" t="str">
        <f t="shared" si="279"/>
        <v>http://surgery.uc.edu/index.html</v>
      </c>
      <c r="AH519" t="b">
        <f t="shared" si="270"/>
        <v>1</v>
      </c>
      <c r="AJ519">
        <f t="shared" si="280"/>
        <v>0</v>
      </c>
      <c r="AK519" t="b">
        <f t="shared" si="271"/>
        <v>0</v>
      </c>
      <c r="AM519" s="4" t="str">
        <f t="shared" si="291"/>
        <v>"name":"Surgery Chairman's Office (MED)"</v>
      </c>
      <c r="AN519" s="5" t="str">
        <f t="shared" si="281"/>
        <v>,"phone":"513-558-5333"</v>
      </c>
      <c r="AO519" s="5" t="str">
        <f t="shared" si="282"/>
        <v>,"location":{</v>
      </c>
      <c r="AP519" s="5" t="str">
        <f t="shared" si="283"/>
        <v>"ML":"558"</v>
      </c>
      <c r="AQ519" s="5" t="str">
        <f t="shared" si="272"/>
        <v>,"RM":"1469"</v>
      </c>
      <c r="AR519" s="5" t="str">
        <f t="shared" si="284"/>
        <v>,"building":"SRU"</v>
      </c>
      <c r="AS519" s="5" t="str">
        <f t="shared" si="261"/>
        <v>}</v>
      </c>
      <c r="AT519" s="5" t="str">
        <f t="shared" si="285"/>
        <v>,"fax":"513-558-2585"</v>
      </c>
      <c r="AU519" s="5" t="str">
        <f t="shared" si="286"/>
        <v>,"website":"http://surgery.uc.edu/index.html"</v>
      </c>
      <c r="AV519" s="10" t="str">
        <f t="shared" si="287"/>
        <v/>
      </c>
      <c r="AW519" s="6" t="str">
        <f t="shared" si="288"/>
        <v>{"name":"Surgery Chairman's Office (MED)","phone":"513-558-5333","location":{"ML":"558","RM":"1469","building":"SRU"},"fax":"513-558-2585","website":"http://surgery.uc.edu/index.html"}</v>
      </c>
      <c r="AX519" t="str">
        <f t="shared" si="289"/>
        <v>db.directory.insert({"name":"Surgery Chairman's Office (MED)","phone":"513-558-5333","location":{"ML":"558","RM":"1469","building":"SRU"},"fax":"513-558-2585","website":"http://surgery.uc.edu/index.html"})</v>
      </c>
      <c r="AY519">
        <f t="shared" si="292"/>
        <v>516</v>
      </c>
      <c r="AZ519" t="str">
        <f t="shared" si="290"/>
        <v>516 - Surgery  Chairman's Office (MED)</v>
      </c>
      <c r="BA519" t="str">
        <f t="shared" si="273"/>
        <v>{"name":"Surgery Chairman's Office (MED)","phone":"513-558-5333","location":{"ML":"558","RM":"1469","building":"SRU"},"fax":"513-558-2585","website":"http://surgery.uc.edu/index.html"},</v>
      </c>
    </row>
    <row r="520" spans="1:53" x14ac:dyDescent="0.25">
      <c r="A520" t="s">
        <v>2223</v>
      </c>
      <c r="B520" t="s">
        <v>2224</v>
      </c>
      <c r="C520" t="s">
        <v>2225</v>
      </c>
      <c r="D520">
        <v>558</v>
      </c>
      <c r="F520" t="s">
        <v>140</v>
      </c>
      <c r="H520" t="s">
        <v>2226</v>
      </c>
      <c r="K520" t="s">
        <v>5264</v>
      </c>
      <c r="M520">
        <f t="shared" si="262"/>
        <v>0</v>
      </c>
      <c r="N520" t="str">
        <f t="shared" si="265"/>
        <v>Colorectal Surgery (MED)</v>
      </c>
      <c r="P520" t="s">
        <v>5264</v>
      </c>
      <c r="Q520" t="str">
        <f t="shared" si="266"/>
        <v>513-929-0117</v>
      </c>
      <c r="S520" s="3">
        <f t="shared" si="264"/>
        <v>558</v>
      </c>
      <c r="T520" t="b">
        <f t="shared" si="274"/>
        <v>1</v>
      </c>
      <c r="V520" s="3">
        <f t="shared" si="275"/>
        <v>0</v>
      </c>
      <c r="W520" t="b">
        <f t="shared" si="267"/>
        <v>0</v>
      </c>
      <c r="Y520" t="str">
        <f t="shared" si="276"/>
        <v>MSB</v>
      </c>
      <c r="Z520" t="b">
        <f t="shared" si="268"/>
        <v>1</v>
      </c>
      <c r="AB520" t="b">
        <f t="shared" si="277"/>
        <v>1</v>
      </c>
      <c r="AD520">
        <f t="shared" si="278"/>
        <v>0</v>
      </c>
      <c r="AE520" t="b">
        <f t="shared" si="269"/>
        <v>0</v>
      </c>
      <c r="AG520" t="str">
        <f t="shared" si="279"/>
        <v>http://surgery.uc.edu/Divisions/Colorectal/Colorectal%20main.html</v>
      </c>
      <c r="AH520" t="b">
        <f t="shared" si="270"/>
        <v>1</v>
      </c>
      <c r="AJ520">
        <f t="shared" si="280"/>
        <v>0</v>
      </c>
      <c r="AK520" t="b">
        <f t="shared" si="271"/>
        <v>0</v>
      </c>
      <c r="AM520" s="4" t="str">
        <f t="shared" si="291"/>
        <v>"name":"Colorectal Surgery (MED)"</v>
      </c>
      <c r="AN520" s="5" t="str">
        <f t="shared" si="281"/>
        <v>,"phone":"513-929-0117"</v>
      </c>
      <c r="AO520" s="5" t="str">
        <f t="shared" si="282"/>
        <v>,"location":{</v>
      </c>
      <c r="AP520" s="5" t="str">
        <f t="shared" si="283"/>
        <v>"ML":"558"</v>
      </c>
      <c r="AQ520" s="5" t="str">
        <f t="shared" si="272"/>
        <v/>
      </c>
      <c r="AR520" s="5" t="str">
        <f t="shared" si="284"/>
        <v>,"building":"MSB"</v>
      </c>
      <c r="AS520" s="5" t="str">
        <f t="shared" si="261"/>
        <v>}</v>
      </c>
      <c r="AT520" s="5" t="str">
        <f t="shared" si="285"/>
        <v/>
      </c>
      <c r="AU520" s="5" t="str">
        <f t="shared" si="286"/>
        <v>,"website":"http://surgery.uc.edu/Divisions/Colorectal/Colorectal%20main.html"</v>
      </c>
      <c r="AV520" s="10" t="str">
        <f t="shared" si="287"/>
        <v/>
      </c>
      <c r="AW520" s="6" t="str">
        <f t="shared" si="288"/>
        <v>{"name":"Colorectal Surgery (MED)","phone":"513-929-0117","location":{"ML":"558","building":"MSB"},"website":"http://surgery.uc.edu/Divisions/Colorectal/Colorectal%20main.html"}</v>
      </c>
      <c r="AX520" t="str">
        <f t="shared" si="289"/>
        <v>db.directory.insert({"name":"Colorectal Surgery (MED)","phone":"513-929-0117","location":{"ML":"558","building":"MSB"},"website":"http://surgery.uc.edu/Divisions/Colorectal/Colorectal%20main.html"})</v>
      </c>
      <c r="AY520">
        <f t="shared" si="292"/>
        <v>517</v>
      </c>
      <c r="AZ520" t="str">
        <f t="shared" si="290"/>
        <v>517 - Colorectal Surgery (MED)</v>
      </c>
      <c r="BA520" t="str">
        <f t="shared" si="273"/>
        <v>{"name":"Colorectal Surgery (MED)","phone":"513-929-0117","location":{"ML":"558","building":"MSB"},"website":"http://surgery.uc.edu/Divisions/Colorectal/Colorectal%20main.html"},</v>
      </c>
    </row>
    <row r="521" spans="1:53" x14ac:dyDescent="0.25">
      <c r="A521" t="s">
        <v>2227</v>
      </c>
      <c r="B521" t="s">
        <v>2228</v>
      </c>
      <c r="C521" t="s">
        <v>2229</v>
      </c>
      <c r="D521" t="s">
        <v>2230</v>
      </c>
      <c r="E521">
        <v>558</v>
      </c>
      <c r="F521">
        <v>1586</v>
      </c>
      <c r="G521" t="s">
        <v>1538</v>
      </c>
      <c r="H521" t="s">
        <v>2231</v>
      </c>
      <c r="I521" t="s">
        <v>2232</v>
      </c>
      <c r="K521" t="s">
        <v>5264</v>
      </c>
      <c r="L521" t="b">
        <v>1</v>
      </c>
      <c r="M521">
        <f t="shared" si="262"/>
        <v>1</v>
      </c>
      <c r="N521" t="str">
        <f t="shared" si="265"/>
        <v>Education  Surgery (MED)</v>
      </c>
      <c r="O521" t="str">
        <f t="shared" si="263"/>
        <v>Education  Surgery (MED)</v>
      </c>
      <c r="P521" t="s">
        <v>5264</v>
      </c>
      <c r="Q521" t="str">
        <f t="shared" si="266"/>
        <v>513-558-4206</v>
      </c>
      <c r="S521" s="3">
        <f t="shared" si="264"/>
        <v>558</v>
      </c>
      <c r="T521" t="b">
        <f t="shared" si="274"/>
        <v>1</v>
      </c>
      <c r="V521" s="3">
        <f t="shared" si="275"/>
        <v>1586</v>
      </c>
      <c r="W521" t="b">
        <f t="shared" si="267"/>
        <v>1</v>
      </c>
      <c r="Y521" t="str">
        <f t="shared" si="276"/>
        <v>SRU</v>
      </c>
      <c r="Z521" t="b">
        <f t="shared" si="268"/>
        <v>1</v>
      </c>
      <c r="AB521" t="b">
        <f t="shared" si="277"/>
        <v>1</v>
      </c>
      <c r="AD521" t="str">
        <f t="shared" si="278"/>
        <v>513-558-3474</v>
      </c>
      <c r="AE521" t="b">
        <f t="shared" si="269"/>
        <v>1</v>
      </c>
      <c r="AG521" t="str">
        <f t="shared" si="279"/>
        <v>http://surgery.uc.edu/content/Education/Education.html</v>
      </c>
      <c r="AH521" t="b">
        <f t="shared" si="270"/>
        <v>1</v>
      </c>
      <c r="AJ521">
        <f t="shared" si="280"/>
        <v>0</v>
      </c>
      <c r="AK521" t="b">
        <f t="shared" si="271"/>
        <v>0</v>
      </c>
      <c r="AM521" s="4" t="str">
        <f t="shared" si="291"/>
        <v>"name":"Education Surgery (MED)"</v>
      </c>
      <c r="AN521" s="5" t="str">
        <f t="shared" si="281"/>
        <v>,"phone":"513-558-4206"</v>
      </c>
      <c r="AO521" s="5" t="str">
        <f t="shared" si="282"/>
        <v>,"location":{</v>
      </c>
      <c r="AP521" s="5" t="str">
        <f t="shared" si="283"/>
        <v>"ML":"558"</v>
      </c>
      <c r="AQ521" s="5" t="str">
        <f t="shared" si="272"/>
        <v>,"RM":"1586"</v>
      </c>
      <c r="AR521" s="5" t="str">
        <f t="shared" si="284"/>
        <v>,"building":"SRU"</v>
      </c>
      <c r="AS521" s="5" t="str">
        <f t="shared" si="261"/>
        <v>}</v>
      </c>
      <c r="AT521" s="5" t="str">
        <f t="shared" si="285"/>
        <v>,"fax":"513-558-3474"</v>
      </c>
      <c r="AU521" s="5" t="str">
        <f t="shared" si="286"/>
        <v>,"website":"http://surgery.uc.edu/content/Education/Education.html"</v>
      </c>
      <c r="AV521" s="10" t="str">
        <f t="shared" si="287"/>
        <v/>
      </c>
      <c r="AW521" s="6" t="str">
        <f t="shared" si="288"/>
        <v>{"name":"Education Surgery (MED)","phone":"513-558-4206","location":{"ML":"558","RM":"1586","building":"SRU"},"fax":"513-558-3474","website":"http://surgery.uc.edu/content/Education/Education.html"}</v>
      </c>
      <c r="AX521" t="str">
        <f t="shared" si="289"/>
        <v>db.directory.insert({"name":"Education Surgery (MED)","phone":"513-558-4206","location":{"ML":"558","RM":"1586","building":"SRU"},"fax":"513-558-3474","website":"http://surgery.uc.edu/content/Education/Education.html"})</v>
      </c>
      <c r="AY521">
        <f t="shared" si="292"/>
        <v>518</v>
      </c>
      <c r="AZ521" t="str">
        <f t="shared" si="290"/>
        <v>518 - Education  Surgery (MED)</v>
      </c>
      <c r="BA521" t="str">
        <f t="shared" si="273"/>
        <v>{"name":"Education Surgery (MED)","phone":"513-558-4206","location":{"ML":"558","RM":"1586","building":"SRU"},"fax":"513-558-3474","website":"http://surgery.uc.edu/content/Education/Education.html"},</v>
      </c>
    </row>
    <row r="522" spans="1:53" x14ac:dyDescent="0.25">
      <c r="A522" t="s">
        <v>2233</v>
      </c>
      <c r="B522" t="s">
        <v>2234</v>
      </c>
      <c r="C522" t="s">
        <v>2235</v>
      </c>
      <c r="D522">
        <v>558</v>
      </c>
      <c r="E522">
        <v>1465</v>
      </c>
      <c r="F522" t="s">
        <v>1538</v>
      </c>
      <c r="G522" t="s">
        <v>2236</v>
      </c>
      <c r="H522" t="s">
        <v>2237</v>
      </c>
      <c r="K522" t="s">
        <v>5264</v>
      </c>
      <c r="M522">
        <f t="shared" si="262"/>
        <v>0</v>
      </c>
      <c r="N522" t="str">
        <f t="shared" si="265"/>
        <v>General Surgery (MED)</v>
      </c>
      <c r="P522" t="s">
        <v>5264</v>
      </c>
      <c r="Q522" t="str">
        <f t="shared" si="266"/>
        <v>513-558-4787</v>
      </c>
      <c r="S522" s="3">
        <f t="shared" si="264"/>
        <v>558</v>
      </c>
      <c r="T522" t="b">
        <f t="shared" si="274"/>
        <v>1</v>
      </c>
      <c r="V522" s="3">
        <f t="shared" si="275"/>
        <v>1465</v>
      </c>
      <c r="W522" t="b">
        <f t="shared" si="267"/>
        <v>1</v>
      </c>
      <c r="Y522" t="str">
        <f t="shared" si="276"/>
        <v>SRU</v>
      </c>
      <c r="Z522" t="b">
        <f t="shared" si="268"/>
        <v>1</v>
      </c>
      <c r="AB522" t="b">
        <f t="shared" si="277"/>
        <v>1</v>
      </c>
      <c r="AD522" t="str">
        <f t="shared" si="278"/>
        <v>513-558-3788</v>
      </c>
      <c r="AE522" t="b">
        <f t="shared" si="269"/>
        <v>1</v>
      </c>
      <c r="AG522" t="str">
        <f t="shared" si="279"/>
        <v>http://surgery.uc.edu/Divisions/Gastrointestinal/GenSurg_main.html</v>
      </c>
      <c r="AH522" t="b">
        <f t="shared" si="270"/>
        <v>1</v>
      </c>
      <c r="AJ522">
        <f t="shared" si="280"/>
        <v>0</v>
      </c>
      <c r="AK522" t="b">
        <f t="shared" si="271"/>
        <v>0</v>
      </c>
      <c r="AM522" s="4" t="str">
        <f t="shared" si="291"/>
        <v>"name":"General Surgery (MED)"</v>
      </c>
      <c r="AN522" s="5" t="str">
        <f t="shared" si="281"/>
        <v>,"phone":"513-558-4787"</v>
      </c>
      <c r="AO522" s="5" t="str">
        <f t="shared" si="282"/>
        <v>,"location":{</v>
      </c>
      <c r="AP522" s="5" t="str">
        <f t="shared" si="283"/>
        <v>"ML":"558"</v>
      </c>
      <c r="AQ522" s="5" t="str">
        <f t="shared" si="272"/>
        <v>,"RM":"1465"</v>
      </c>
      <c r="AR522" s="5" t="str">
        <f t="shared" si="284"/>
        <v>,"building":"SRU"</v>
      </c>
      <c r="AS522" s="5" t="str">
        <f t="shared" si="261"/>
        <v>}</v>
      </c>
      <c r="AT522" s="5" t="str">
        <f t="shared" si="285"/>
        <v>,"fax":"513-558-3788"</v>
      </c>
      <c r="AU522" s="5" t="str">
        <f t="shared" si="286"/>
        <v>,"website":"http://surgery.uc.edu/Divisions/Gastrointestinal/GenSurg_main.html"</v>
      </c>
      <c r="AV522" s="10" t="str">
        <f t="shared" si="287"/>
        <v/>
      </c>
      <c r="AW522" s="6" t="str">
        <f t="shared" si="288"/>
        <v>{"name":"General Surgery (MED)","phone":"513-558-4787","location":{"ML":"558","RM":"1465","building":"SRU"},"fax":"513-558-3788","website":"http://surgery.uc.edu/Divisions/Gastrointestinal/GenSurg_main.html"}</v>
      </c>
      <c r="AX522" t="str">
        <f t="shared" si="289"/>
        <v>db.directory.insert({"name":"General Surgery (MED)","phone":"513-558-4787","location":{"ML":"558","RM":"1465","building":"SRU"},"fax":"513-558-3788","website":"http://surgery.uc.edu/Divisions/Gastrointestinal/GenSurg_main.html"})</v>
      </c>
      <c r="AY522">
        <f t="shared" si="292"/>
        <v>519</v>
      </c>
      <c r="AZ522" t="str">
        <f t="shared" si="290"/>
        <v>519 - General Surgery (MED)</v>
      </c>
      <c r="BA522" t="str">
        <f t="shared" si="273"/>
        <v>{"name":"General Surgery (MED)","phone":"513-558-4787","location":{"ML":"558","RM":"1465","building":"SRU"},"fax":"513-558-3788","website":"http://surgery.uc.edu/Divisions/Gastrointestinal/GenSurg_main.html"},</v>
      </c>
    </row>
    <row r="523" spans="1:53" x14ac:dyDescent="0.25">
      <c r="A523" t="s">
        <v>2238</v>
      </c>
      <c r="B523" t="s">
        <v>2239</v>
      </c>
      <c r="C523" t="s">
        <v>2240</v>
      </c>
      <c r="D523">
        <v>558</v>
      </c>
      <c r="E523">
        <v>1586</v>
      </c>
      <c r="F523" t="s">
        <v>1538</v>
      </c>
      <c r="G523" t="s">
        <v>2231</v>
      </c>
      <c r="H523" t="s">
        <v>2241</v>
      </c>
      <c r="K523" t="s">
        <v>5264</v>
      </c>
      <c r="M523">
        <f t="shared" si="262"/>
        <v>0</v>
      </c>
      <c r="N523" t="str">
        <f t="shared" si="265"/>
        <v>General Surgery Residency Education (Surgery)(MED)</v>
      </c>
      <c r="P523" t="s">
        <v>5264</v>
      </c>
      <c r="Q523" t="str">
        <f t="shared" si="266"/>
        <v>513-558-5861</v>
      </c>
      <c r="S523" s="3">
        <f t="shared" si="264"/>
        <v>558</v>
      </c>
      <c r="T523" t="b">
        <f t="shared" si="274"/>
        <v>1</v>
      </c>
      <c r="V523" s="3">
        <f t="shared" si="275"/>
        <v>1586</v>
      </c>
      <c r="W523" t="b">
        <f t="shared" si="267"/>
        <v>1</v>
      </c>
      <c r="Y523" t="str">
        <f t="shared" si="276"/>
        <v>SRU</v>
      </c>
      <c r="Z523" t="b">
        <f t="shared" si="268"/>
        <v>1</v>
      </c>
      <c r="AB523" t="b">
        <f t="shared" si="277"/>
        <v>1</v>
      </c>
      <c r="AD523" t="str">
        <f t="shared" si="278"/>
        <v>513-558-3474</v>
      </c>
      <c r="AE523" t="b">
        <f t="shared" si="269"/>
        <v>1</v>
      </c>
      <c r="AG523" t="str">
        <f t="shared" si="279"/>
        <v>http://surgery.uc.edu/content/Education/residency%20general%20su.html</v>
      </c>
      <c r="AH523" t="b">
        <f t="shared" si="270"/>
        <v>1</v>
      </c>
      <c r="AJ523">
        <f t="shared" si="280"/>
        <v>0</v>
      </c>
      <c r="AK523" t="b">
        <f t="shared" si="271"/>
        <v>0</v>
      </c>
      <c r="AM523" s="4" t="str">
        <f t="shared" si="291"/>
        <v>"name":"General Surgery Residency Education (Surgery)(MED)"</v>
      </c>
      <c r="AN523" s="5" t="str">
        <f t="shared" si="281"/>
        <v>,"phone":"513-558-5861"</v>
      </c>
      <c r="AO523" s="5" t="str">
        <f t="shared" si="282"/>
        <v>,"location":{</v>
      </c>
      <c r="AP523" s="5" t="str">
        <f t="shared" si="283"/>
        <v>"ML":"558"</v>
      </c>
      <c r="AQ523" s="5" t="str">
        <f t="shared" si="272"/>
        <v>,"RM":"1586"</v>
      </c>
      <c r="AR523" s="5" t="str">
        <f t="shared" si="284"/>
        <v>,"building":"SRU"</v>
      </c>
      <c r="AS523" s="5" t="str">
        <f t="shared" si="261"/>
        <v>}</v>
      </c>
      <c r="AT523" s="5" t="str">
        <f t="shared" si="285"/>
        <v>,"fax":"513-558-3474"</v>
      </c>
      <c r="AU523" s="5" t="str">
        <f t="shared" si="286"/>
        <v>,"website":"http://surgery.uc.edu/content/Education/residency%20general%20su.html"</v>
      </c>
      <c r="AV523" s="10" t="str">
        <f t="shared" si="287"/>
        <v/>
      </c>
      <c r="AW523" s="6" t="str">
        <f t="shared" si="288"/>
        <v>{"name":"General Surgery Residency Education (Surgery)(MED)","phone":"513-558-5861","location":{"ML":"558","RM":"1586","building":"SRU"},"fax":"513-558-3474","website":"http://surgery.uc.edu/content/Education/residency%20general%20su.html"}</v>
      </c>
      <c r="AX523" t="str">
        <f t="shared" si="289"/>
        <v>db.directory.insert({"name":"General Surgery Residency Education (Surgery)(MED)","phone":"513-558-5861","location":{"ML":"558","RM":"1586","building":"SRU"},"fax":"513-558-3474","website":"http://surgery.uc.edu/content/Education/residency%20general%20su.html"})</v>
      </c>
      <c r="AY523">
        <f t="shared" si="292"/>
        <v>520</v>
      </c>
      <c r="AZ523" t="str">
        <f t="shared" si="290"/>
        <v>520 - General Surgery Residency Education (Surgery)(MED)</v>
      </c>
      <c r="BA523" t="str">
        <f t="shared" si="273"/>
        <v>{"name":"General Surgery Residency Education (Surgery)(MED)","phone":"513-558-5861","location":{"ML":"558","RM":"1586","building":"SRU"},"fax":"513-558-3474","website":"http://surgery.uc.edu/content/Education/residency%20general%20su.html"},</v>
      </c>
    </row>
    <row r="524" spans="1:53" x14ac:dyDescent="0.25">
      <c r="A524" t="s">
        <v>2242</v>
      </c>
      <c r="B524" t="s">
        <v>2243</v>
      </c>
      <c r="C524" t="s">
        <v>2244</v>
      </c>
      <c r="D524" t="s">
        <v>2245</v>
      </c>
      <c r="E524">
        <v>558</v>
      </c>
      <c r="F524" t="s">
        <v>2246</v>
      </c>
      <c r="G524" t="s">
        <v>140</v>
      </c>
      <c r="H524" t="s">
        <v>2247</v>
      </c>
      <c r="I524" t="s">
        <v>2248</v>
      </c>
      <c r="K524" t="s">
        <v>5264</v>
      </c>
      <c r="L524" t="b">
        <v>1</v>
      </c>
      <c r="M524">
        <f t="shared" si="262"/>
        <v>1</v>
      </c>
      <c r="N524" t="str">
        <f t="shared" si="265"/>
        <v xml:space="preserve"> Plastic - Surgery  Reconstructive Hand and Burn (MED)</v>
      </c>
      <c r="O524" t="str">
        <f t="shared" si="263"/>
        <v xml:space="preserve"> Plastic - Surgery  Reconstructive Hand and Burn (MED)</v>
      </c>
      <c r="P524" t="s">
        <v>5264</v>
      </c>
      <c r="Q524" t="str">
        <f t="shared" si="266"/>
        <v>513-558-4363</v>
      </c>
      <c r="S524" s="3">
        <f t="shared" si="264"/>
        <v>558</v>
      </c>
      <c r="T524" t="b">
        <f t="shared" si="274"/>
        <v>1</v>
      </c>
      <c r="V524" s="3" t="str">
        <f t="shared" si="275"/>
        <v>2360A</v>
      </c>
      <c r="W524" t="b">
        <f t="shared" si="267"/>
        <v>1</v>
      </c>
      <c r="Y524" t="str">
        <f t="shared" si="276"/>
        <v>MSB</v>
      </c>
      <c r="Z524" t="b">
        <f t="shared" si="268"/>
        <v>1</v>
      </c>
      <c r="AB524" t="b">
        <f t="shared" si="277"/>
        <v>1</v>
      </c>
      <c r="AD524" t="str">
        <f t="shared" si="278"/>
        <v>513-558-0570</v>
      </c>
      <c r="AE524" t="b">
        <f t="shared" si="269"/>
        <v>1</v>
      </c>
      <c r="AG524" t="str">
        <f t="shared" si="279"/>
        <v>http://surgery.uc.edu/Divisions/Plastic/Plastic%20main.html</v>
      </c>
      <c r="AH524" t="b">
        <f t="shared" si="270"/>
        <v>1</v>
      </c>
      <c r="AJ524">
        <f t="shared" si="280"/>
        <v>0</v>
      </c>
      <c r="AK524" t="b">
        <f t="shared" si="271"/>
        <v>0</v>
      </c>
      <c r="AM524" s="4" t="str">
        <f t="shared" si="291"/>
        <v>"name":"Plastic - Surgery Reconstructive Hand and Burn (MED)"</v>
      </c>
      <c r="AN524" s="5" t="str">
        <f t="shared" si="281"/>
        <v>,"phone":"513-558-4363"</v>
      </c>
      <c r="AO524" s="5" t="str">
        <f t="shared" si="282"/>
        <v>,"location":{</v>
      </c>
      <c r="AP524" s="5" t="str">
        <f t="shared" si="283"/>
        <v>"ML":"558"</v>
      </c>
      <c r="AQ524" s="5" t="str">
        <f t="shared" si="272"/>
        <v>,"RM":"2360A"</v>
      </c>
      <c r="AR524" s="5" t="str">
        <f t="shared" si="284"/>
        <v>,"building":"MSB"</v>
      </c>
      <c r="AS524" s="5" t="str">
        <f t="shared" ref="AS524:AS587" si="293">IF(AB524,"}","")</f>
        <v>}</v>
      </c>
      <c r="AT524" s="5" t="str">
        <f t="shared" si="285"/>
        <v>,"fax":"513-558-0570"</v>
      </c>
      <c r="AU524" s="5" t="str">
        <f t="shared" si="286"/>
        <v>,"website":"http://surgery.uc.edu/Divisions/Plastic/Plastic%20main.html"</v>
      </c>
      <c r="AV524" s="10" t="str">
        <f t="shared" si="287"/>
        <v/>
      </c>
      <c r="AW524" s="6" t="str">
        <f t="shared" si="288"/>
        <v>{"name":"Plastic - Surgery Reconstructive Hand and Burn (MED)","phone":"513-558-4363","location":{"ML":"558","RM":"2360A","building":"MSB"},"fax":"513-558-0570","website":"http://surgery.uc.edu/Divisions/Plastic/Plastic%20main.html"}</v>
      </c>
      <c r="AX524" t="str">
        <f t="shared" si="289"/>
        <v>db.directory.insert({"name":"Plastic - Surgery Reconstructive Hand and Burn (MED)","phone":"513-558-4363","location":{"ML":"558","RM":"2360A","building":"MSB"},"fax":"513-558-0570","website":"http://surgery.uc.edu/Divisions/Plastic/Plastic%20main.html"})</v>
      </c>
      <c r="AY524">
        <f t="shared" si="292"/>
        <v>521</v>
      </c>
      <c r="AZ524" t="str">
        <f t="shared" si="290"/>
        <v>521 -  Plastic - Surgery  Reconstructive Hand and Burn (MED)</v>
      </c>
      <c r="BA524" t="str">
        <f t="shared" si="273"/>
        <v>{"name":"Plastic - Surgery Reconstructive Hand and Burn (MED)","phone":"513-558-4363","location":{"ML":"558","RM":"2360A","building":"MSB"},"fax":"513-558-0570","website":"http://surgery.uc.edu/Divisions/Plastic/Plastic%20main.html"},</v>
      </c>
    </row>
    <row r="525" spans="1:53" x14ac:dyDescent="0.25">
      <c r="A525" t="s">
        <v>2249</v>
      </c>
      <c r="B525" t="s">
        <v>2250</v>
      </c>
      <c r="C525" t="s">
        <v>2251</v>
      </c>
      <c r="D525" t="s">
        <v>2252</v>
      </c>
      <c r="E525">
        <v>528</v>
      </c>
      <c r="F525">
        <v>6507</v>
      </c>
      <c r="G525" t="s">
        <v>140</v>
      </c>
      <c r="H525" t="s">
        <v>2253</v>
      </c>
      <c r="I525" t="s">
        <v>2254</v>
      </c>
      <c r="K525" t="s">
        <v>5264</v>
      </c>
      <c r="L525" t="b">
        <v>1</v>
      </c>
      <c r="M525">
        <f t="shared" si="262"/>
        <v>1</v>
      </c>
      <c r="N525" t="str">
        <f t="shared" si="265"/>
        <v>Head &amp; Neck Surgery  Otolaryngology (MED)</v>
      </c>
      <c r="O525" t="str">
        <f t="shared" si="263"/>
        <v>Head &amp; Neck Surgery  Otolaryngology (MED)</v>
      </c>
      <c r="P525" t="s">
        <v>5264</v>
      </c>
      <c r="Q525" t="str">
        <f t="shared" si="266"/>
        <v>513-558-4152</v>
      </c>
      <c r="S525" s="3">
        <f t="shared" si="264"/>
        <v>528</v>
      </c>
      <c r="T525" t="b">
        <f t="shared" si="274"/>
        <v>1</v>
      </c>
      <c r="V525" s="3">
        <f t="shared" si="275"/>
        <v>6507</v>
      </c>
      <c r="W525" t="b">
        <f t="shared" si="267"/>
        <v>1</v>
      </c>
      <c r="Y525" t="str">
        <f t="shared" si="276"/>
        <v>MSB</v>
      </c>
      <c r="Z525" t="b">
        <f t="shared" si="268"/>
        <v>1</v>
      </c>
      <c r="AB525" t="b">
        <f t="shared" si="277"/>
        <v>1</v>
      </c>
      <c r="AD525" t="str">
        <f t="shared" si="278"/>
        <v>513-558-5203</v>
      </c>
      <c r="AE525" t="b">
        <f t="shared" si="269"/>
        <v>1</v>
      </c>
      <c r="AG525" t="str">
        <f t="shared" si="279"/>
        <v>http://ent.uc.edu/</v>
      </c>
      <c r="AH525" t="b">
        <f t="shared" si="270"/>
        <v>1</v>
      </c>
      <c r="AJ525">
        <f t="shared" si="280"/>
        <v>0</v>
      </c>
      <c r="AK525" t="b">
        <f t="shared" si="271"/>
        <v>0</v>
      </c>
      <c r="AM525" s="4" t="str">
        <f t="shared" si="291"/>
        <v>"name":"Head &amp; Neck Surgery Otolaryngology (MED)"</v>
      </c>
      <c r="AN525" s="5" t="str">
        <f t="shared" si="281"/>
        <v>,"phone":"513-558-4152"</v>
      </c>
      <c r="AO525" s="5" t="str">
        <f t="shared" si="282"/>
        <v>,"location":{</v>
      </c>
      <c r="AP525" s="5" t="str">
        <f t="shared" si="283"/>
        <v>"ML":"528"</v>
      </c>
      <c r="AQ525" s="5" t="str">
        <f t="shared" si="272"/>
        <v>,"RM":"6507"</v>
      </c>
      <c r="AR525" s="5" t="str">
        <f t="shared" si="284"/>
        <v>,"building":"MSB"</v>
      </c>
      <c r="AS525" s="5" t="str">
        <f t="shared" si="293"/>
        <v>}</v>
      </c>
      <c r="AT525" s="5" t="str">
        <f t="shared" si="285"/>
        <v>,"fax":"513-558-5203"</v>
      </c>
      <c r="AU525" s="5" t="str">
        <f t="shared" si="286"/>
        <v>,"website":"http://ent.uc.edu/"</v>
      </c>
      <c r="AV525" s="10" t="str">
        <f t="shared" si="287"/>
        <v/>
      </c>
      <c r="AW525" s="6" t="str">
        <f t="shared" si="288"/>
        <v>{"name":"Head &amp; Neck Surgery Otolaryngology (MED)","phone":"513-558-4152","location":{"ML":"528","RM":"6507","building":"MSB"},"fax":"513-558-5203","website":"http://ent.uc.edu/"}</v>
      </c>
      <c r="AX525" t="str">
        <f t="shared" si="289"/>
        <v>db.directory.insert({"name":"Head &amp; Neck Surgery Otolaryngology (MED)","phone":"513-558-4152","location":{"ML":"528","RM":"6507","building":"MSB"},"fax":"513-558-5203","website":"http://ent.uc.edu/"})</v>
      </c>
      <c r="AY525">
        <f t="shared" si="292"/>
        <v>522</v>
      </c>
      <c r="AZ525" t="str">
        <f t="shared" si="290"/>
        <v>522 - Head &amp; Neck Surgery  Otolaryngology (MED)</v>
      </c>
      <c r="BA525" t="str">
        <f t="shared" si="273"/>
        <v>{"name":"Head &amp; Neck Surgery Otolaryngology (MED)","phone":"513-558-4152","location":{"ML":"528","RM":"6507","building":"MSB"},"fax":"513-558-5203","website":"http://ent.uc.edu/"},</v>
      </c>
    </row>
    <row r="526" spans="1:53" x14ac:dyDescent="0.25">
      <c r="A526" t="s">
        <v>2255</v>
      </c>
      <c r="B526" t="s">
        <v>2256</v>
      </c>
      <c r="C526" t="s">
        <v>2257</v>
      </c>
      <c r="D526">
        <v>461</v>
      </c>
      <c r="E526">
        <v>2220</v>
      </c>
      <c r="F526" t="s">
        <v>164</v>
      </c>
      <c r="G526" t="s">
        <v>2258</v>
      </c>
      <c r="H526" t="s">
        <v>2259</v>
      </c>
      <c r="K526" t="s">
        <v>5264</v>
      </c>
      <c r="M526">
        <f t="shared" si="262"/>
        <v>0</v>
      </c>
      <c r="N526" t="str">
        <f t="shared" si="265"/>
        <v>Oral and Maxillofacial Surgery (MED)</v>
      </c>
      <c r="P526" t="s">
        <v>5264</v>
      </c>
      <c r="Q526" t="str">
        <f t="shared" si="266"/>
        <v>513-584-2586</v>
      </c>
      <c r="S526" s="3">
        <f t="shared" si="264"/>
        <v>461</v>
      </c>
      <c r="T526" t="b">
        <f t="shared" si="274"/>
        <v>1</v>
      </c>
      <c r="V526" s="3">
        <f t="shared" si="275"/>
        <v>2220</v>
      </c>
      <c r="W526" t="b">
        <f t="shared" si="267"/>
        <v>1</v>
      </c>
      <c r="Y526" t="str">
        <f t="shared" si="276"/>
        <v>UCMC-HOLMES</v>
      </c>
      <c r="Z526" t="b">
        <f t="shared" si="268"/>
        <v>1</v>
      </c>
      <c r="AB526" t="b">
        <f t="shared" si="277"/>
        <v>1</v>
      </c>
      <c r="AD526" t="str">
        <f t="shared" si="278"/>
        <v>513-584-1125</v>
      </c>
      <c r="AE526" t="b">
        <f t="shared" si="269"/>
        <v>1</v>
      </c>
      <c r="AG526" t="str">
        <f t="shared" si="279"/>
        <v>http://surgery.uc.edu/Divisions/Oral/Oral%20main.html</v>
      </c>
      <c r="AH526" t="b">
        <f t="shared" si="270"/>
        <v>1</v>
      </c>
      <c r="AJ526">
        <f t="shared" si="280"/>
        <v>0</v>
      </c>
      <c r="AK526" t="b">
        <f t="shared" si="271"/>
        <v>0</v>
      </c>
      <c r="AM526" s="4" t="str">
        <f t="shared" si="291"/>
        <v>"name":"Oral and Maxillofacial Surgery (MED)"</v>
      </c>
      <c r="AN526" s="5" t="str">
        <f t="shared" si="281"/>
        <v>,"phone":"513-584-2586"</v>
      </c>
      <c r="AO526" s="5" t="str">
        <f t="shared" si="282"/>
        <v>,"location":{</v>
      </c>
      <c r="AP526" s="5" t="str">
        <f t="shared" si="283"/>
        <v>"ML":"461"</v>
      </c>
      <c r="AQ526" s="5" t="str">
        <f t="shared" si="272"/>
        <v>,"RM":"2220"</v>
      </c>
      <c r="AR526" s="5" t="str">
        <f t="shared" si="284"/>
        <v>,"building":"UCMC-HOLMES"</v>
      </c>
      <c r="AS526" s="5" t="str">
        <f t="shared" si="293"/>
        <v>}</v>
      </c>
      <c r="AT526" s="5" t="str">
        <f t="shared" si="285"/>
        <v>,"fax":"513-584-1125"</v>
      </c>
      <c r="AU526" s="5" t="str">
        <f t="shared" si="286"/>
        <v>,"website":"http://surgery.uc.edu/Divisions/Oral/Oral%20main.html"</v>
      </c>
      <c r="AV526" s="10" t="str">
        <f t="shared" si="287"/>
        <v/>
      </c>
      <c r="AW526" s="6" t="str">
        <f t="shared" si="288"/>
        <v>{"name":"Oral and Maxillofacial Surgery (MED)","phone":"513-584-2586","location":{"ML":"461","RM":"2220","building":"UCMC-HOLMES"},"fax":"513-584-1125","website":"http://surgery.uc.edu/Divisions/Oral/Oral%20main.html"}</v>
      </c>
      <c r="AX526" t="str">
        <f t="shared" si="289"/>
        <v>db.directory.insert({"name":"Oral and Maxillofacial Surgery (MED)","phone":"513-584-2586","location":{"ML":"461","RM":"2220","building":"UCMC-HOLMES"},"fax":"513-584-1125","website":"http://surgery.uc.edu/Divisions/Oral/Oral%20main.html"})</v>
      </c>
      <c r="AY526">
        <f t="shared" si="292"/>
        <v>523</v>
      </c>
      <c r="AZ526" t="str">
        <f t="shared" si="290"/>
        <v>523 - Oral and Maxillofacial Surgery (MED)</v>
      </c>
      <c r="BA526" t="str">
        <f t="shared" si="273"/>
        <v>{"name":"Oral and Maxillofacial Surgery (MED)","phone":"513-584-2586","location":{"ML":"461","RM":"2220","building":"UCMC-HOLMES"},"fax":"513-584-1125","website":"http://surgery.uc.edu/Divisions/Oral/Oral%20main.html"},</v>
      </c>
    </row>
    <row r="527" spans="1:53" x14ac:dyDescent="0.25">
      <c r="A527" t="s">
        <v>2260</v>
      </c>
      <c r="B527" t="s">
        <v>2261</v>
      </c>
      <c r="C527" t="s">
        <v>2262</v>
      </c>
      <c r="D527">
        <v>558</v>
      </c>
      <c r="E527">
        <v>1586</v>
      </c>
      <c r="F527" t="s">
        <v>1538</v>
      </c>
      <c r="G527" t="s">
        <v>2231</v>
      </c>
      <c r="H527" t="s">
        <v>2263</v>
      </c>
      <c r="K527" t="s">
        <v>5264</v>
      </c>
      <c r="M527">
        <f t="shared" si="262"/>
        <v>0</v>
      </c>
      <c r="N527" t="str">
        <f t="shared" si="265"/>
        <v>Medical Student Education (Surgery)(MED)</v>
      </c>
      <c r="P527" t="s">
        <v>5264</v>
      </c>
      <c r="Q527" t="str">
        <f t="shared" si="266"/>
        <v>513-558-2134</v>
      </c>
      <c r="S527" s="3">
        <f t="shared" si="264"/>
        <v>558</v>
      </c>
      <c r="T527" t="b">
        <f t="shared" si="274"/>
        <v>1</v>
      </c>
      <c r="V527" s="3">
        <f t="shared" si="275"/>
        <v>1586</v>
      </c>
      <c r="W527" t="b">
        <f t="shared" si="267"/>
        <v>1</v>
      </c>
      <c r="Y527" t="str">
        <f t="shared" si="276"/>
        <v>SRU</v>
      </c>
      <c r="Z527" t="b">
        <f t="shared" si="268"/>
        <v>1</v>
      </c>
      <c r="AB527" t="b">
        <f t="shared" si="277"/>
        <v>1</v>
      </c>
      <c r="AD527" t="str">
        <f t="shared" si="278"/>
        <v>513-558-3474</v>
      </c>
      <c r="AE527" t="b">
        <f t="shared" si="269"/>
        <v>1</v>
      </c>
      <c r="AG527" t="str">
        <f t="shared" si="279"/>
        <v>http://surgery.uc.edu/content/Education/Education%20Medical%20St.html</v>
      </c>
      <c r="AH527" t="b">
        <f t="shared" si="270"/>
        <v>1</v>
      </c>
      <c r="AJ527">
        <f t="shared" si="280"/>
        <v>0</v>
      </c>
      <c r="AK527" t="b">
        <f t="shared" si="271"/>
        <v>0</v>
      </c>
      <c r="AM527" s="4" t="str">
        <f t="shared" si="291"/>
        <v>"name":"Medical Student Education (Surgery)(MED)"</v>
      </c>
      <c r="AN527" s="5" t="str">
        <f t="shared" si="281"/>
        <v>,"phone":"513-558-2134"</v>
      </c>
      <c r="AO527" s="5" t="str">
        <f t="shared" si="282"/>
        <v>,"location":{</v>
      </c>
      <c r="AP527" s="5" t="str">
        <f t="shared" si="283"/>
        <v>"ML":"558"</v>
      </c>
      <c r="AQ527" s="5" t="str">
        <f t="shared" si="272"/>
        <v>,"RM":"1586"</v>
      </c>
      <c r="AR527" s="5" t="str">
        <f t="shared" si="284"/>
        <v>,"building":"SRU"</v>
      </c>
      <c r="AS527" s="5" t="str">
        <f t="shared" si="293"/>
        <v>}</v>
      </c>
      <c r="AT527" s="5" t="str">
        <f t="shared" si="285"/>
        <v>,"fax":"513-558-3474"</v>
      </c>
      <c r="AU527" s="5" t="str">
        <f t="shared" si="286"/>
        <v>,"website":"http://surgery.uc.edu/content/Education/Education%20Medical%20St.html"</v>
      </c>
      <c r="AV527" s="10" t="str">
        <f t="shared" si="287"/>
        <v/>
      </c>
      <c r="AW527" s="6" t="str">
        <f t="shared" si="288"/>
        <v>{"name":"Medical Student Education (Surgery)(MED)","phone":"513-558-2134","location":{"ML":"558","RM":"1586","building":"SRU"},"fax":"513-558-3474","website":"http://surgery.uc.edu/content/Education/Education%20Medical%20St.html"}</v>
      </c>
      <c r="AX527" t="str">
        <f t="shared" si="289"/>
        <v>db.directory.insert({"name":"Medical Student Education (Surgery)(MED)","phone":"513-558-2134","location":{"ML":"558","RM":"1586","building":"SRU"},"fax":"513-558-3474","website":"http://surgery.uc.edu/content/Education/Education%20Medical%20St.html"})</v>
      </c>
      <c r="AY527">
        <f t="shared" si="292"/>
        <v>524</v>
      </c>
      <c r="AZ527" t="str">
        <f t="shared" si="290"/>
        <v>524 - Medical Student Education (Surgery)(MED)</v>
      </c>
      <c r="BA527" t="str">
        <f t="shared" si="273"/>
        <v>{"name":"Medical Student Education (Surgery)(MED)","phone":"513-558-2134","location":{"ML":"558","RM":"1586","building":"SRU"},"fax":"513-558-3474","website":"http://surgery.uc.edu/content/Education/Education%20Medical%20St.html"},</v>
      </c>
    </row>
    <row r="528" spans="1:53" x14ac:dyDescent="0.25">
      <c r="A528" t="s">
        <v>2264</v>
      </c>
      <c r="B528" t="s">
        <v>2265</v>
      </c>
      <c r="C528" t="s">
        <v>2266</v>
      </c>
      <c r="D528" t="s">
        <v>2267</v>
      </c>
      <c r="E528">
        <v>558</v>
      </c>
      <c r="F528" t="s">
        <v>2268</v>
      </c>
      <c r="G528" t="s">
        <v>1538</v>
      </c>
      <c r="K528" t="s">
        <v>5264</v>
      </c>
      <c r="L528" t="b">
        <v>1</v>
      </c>
      <c r="M528">
        <f t="shared" si="262"/>
        <v>1</v>
      </c>
      <c r="N528" t="str">
        <f t="shared" si="265"/>
        <v>Military Medicine  Institute for (Surgery)(MED)</v>
      </c>
      <c r="O528" t="str">
        <f t="shared" si="263"/>
        <v>Military Medicine  Institute for (Surgery)(MED)</v>
      </c>
      <c r="P528" t="s">
        <v>5264</v>
      </c>
      <c r="Q528" t="str">
        <f t="shared" si="266"/>
        <v>513-558-8674</v>
      </c>
      <c r="S528" s="3">
        <f t="shared" si="264"/>
        <v>558</v>
      </c>
      <c r="T528" t="b">
        <f t="shared" si="274"/>
        <v>1</v>
      </c>
      <c r="V528" s="3" t="str">
        <f t="shared" si="275"/>
        <v>G479</v>
      </c>
      <c r="W528" t="b">
        <f t="shared" si="267"/>
        <v>1</v>
      </c>
      <c r="Y528" t="str">
        <f t="shared" si="276"/>
        <v>SRU</v>
      </c>
      <c r="Z528" t="b">
        <f t="shared" si="268"/>
        <v>1</v>
      </c>
      <c r="AB528" t="b">
        <f t="shared" si="277"/>
        <v>1</v>
      </c>
      <c r="AD528">
        <f t="shared" si="278"/>
        <v>0</v>
      </c>
      <c r="AE528" t="b">
        <f t="shared" si="269"/>
        <v>0</v>
      </c>
      <c r="AG528">
        <f t="shared" si="279"/>
        <v>0</v>
      </c>
      <c r="AH528" t="b">
        <f t="shared" si="270"/>
        <v>0</v>
      </c>
      <c r="AJ528">
        <f t="shared" si="280"/>
        <v>0</v>
      </c>
      <c r="AK528" t="b">
        <f t="shared" si="271"/>
        <v>0</v>
      </c>
      <c r="AM528" s="4" t="str">
        <f t="shared" si="291"/>
        <v>"name":"Military Medicine Institute for (Surgery)(MED)"</v>
      </c>
      <c r="AN528" s="5" t="str">
        <f t="shared" si="281"/>
        <v>,"phone":"513-558-8674"</v>
      </c>
      <c r="AO528" s="5" t="str">
        <f t="shared" si="282"/>
        <v>,"location":{</v>
      </c>
      <c r="AP528" s="5" t="str">
        <f t="shared" si="283"/>
        <v>"ML":"558"</v>
      </c>
      <c r="AQ528" s="5" t="str">
        <f t="shared" si="272"/>
        <v>,"RM":"G479"</v>
      </c>
      <c r="AR528" s="5" t="str">
        <f t="shared" si="284"/>
        <v>,"building":"SRU"</v>
      </c>
      <c r="AS528" s="5" t="str">
        <f t="shared" si="293"/>
        <v>}</v>
      </c>
      <c r="AT528" s="5" t="str">
        <f t="shared" si="285"/>
        <v/>
      </c>
      <c r="AU528" s="5" t="str">
        <f t="shared" si="286"/>
        <v/>
      </c>
      <c r="AV528" s="10" t="str">
        <f t="shared" si="287"/>
        <v/>
      </c>
      <c r="AW528" s="6" t="str">
        <f t="shared" si="288"/>
        <v>{"name":"Military Medicine Institute for (Surgery)(MED)","phone":"513-558-8674","location":{"ML":"558","RM":"G479","building":"SRU"}}</v>
      </c>
      <c r="AX528" t="str">
        <f t="shared" si="289"/>
        <v>db.directory.insert({"name":"Military Medicine Institute for (Surgery)(MED)","phone":"513-558-8674","location":{"ML":"558","RM":"G479","building":"SRU"}})</v>
      </c>
      <c r="AY528">
        <f t="shared" si="292"/>
        <v>525</v>
      </c>
      <c r="AZ528" t="str">
        <f t="shared" si="290"/>
        <v>525 - Military Medicine  Institute for (Surgery)(MED)</v>
      </c>
      <c r="BA528" t="str">
        <f t="shared" si="273"/>
        <v>{"name":"Military Medicine Institute for (Surgery)(MED)","phone":"513-558-8674","location":{"ML":"558","RM":"G479","building":"SRU"}},</v>
      </c>
    </row>
    <row r="529" spans="1:53" x14ac:dyDescent="0.25">
      <c r="A529" t="s">
        <v>2269</v>
      </c>
      <c r="B529" t="s">
        <v>2270</v>
      </c>
      <c r="C529" t="s">
        <v>2271</v>
      </c>
      <c r="D529">
        <v>212</v>
      </c>
      <c r="E529">
        <v>3109</v>
      </c>
      <c r="F529" t="s">
        <v>140</v>
      </c>
      <c r="G529" t="s">
        <v>2272</v>
      </c>
      <c r="H529" t="s">
        <v>2273</v>
      </c>
      <c r="K529" t="s">
        <v>5264</v>
      </c>
      <c r="M529">
        <f t="shared" si="262"/>
        <v>0</v>
      </c>
      <c r="N529" t="str">
        <f t="shared" si="265"/>
        <v>Orthopaedic Surgery (MED)</v>
      </c>
      <c r="P529" t="s">
        <v>5264</v>
      </c>
      <c r="Q529" t="str">
        <f t="shared" si="266"/>
        <v>513-558-6077</v>
      </c>
      <c r="S529" s="3">
        <f t="shared" si="264"/>
        <v>212</v>
      </c>
      <c r="T529" t="b">
        <f t="shared" si="274"/>
        <v>1</v>
      </c>
      <c r="V529" s="3">
        <f t="shared" si="275"/>
        <v>3109</v>
      </c>
      <c r="W529" t="b">
        <f t="shared" si="267"/>
        <v>1</v>
      </c>
      <c r="Y529" t="str">
        <f t="shared" si="276"/>
        <v>MSB</v>
      </c>
      <c r="Z529" t="b">
        <f t="shared" si="268"/>
        <v>1</v>
      </c>
      <c r="AB529" t="b">
        <f t="shared" si="277"/>
        <v>1</v>
      </c>
      <c r="AD529" t="str">
        <f t="shared" si="278"/>
        <v>513-558-2220</v>
      </c>
      <c r="AE529" t="b">
        <f t="shared" si="269"/>
        <v>1</v>
      </c>
      <c r="AG529" t="str">
        <f t="shared" si="279"/>
        <v>http://www.med.uc.edu/ortho</v>
      </c>
      <c r="AH529" t="b">
        <f t="shared" si="270"/>
        <v>1</v>
      </c>
      <c r="AJ529">
        <f t="shared" si="280"/>
        <v>0</v>
      </c>
      <c r="AK529" t="b">
        <f t="shared" si="271"/>
        <v>0</v>
      </c>
      <c r="AM529" s="4" t="str">
        <f t="shared" si="291"/>
        <v>"name":"Orthopaedic Surgery (MED)"</v>
      </c>
      <c r="AN529" s="5" t="str">
        <f t="shared" si="281"/>
        <v>,"phone":"513-558-6077"</v>
      </c>
      <c r="AO529" s="5" t="str">
        <f t="shared" si="282"/>
        <v>,"location":{</v>
      </c>
      <c r="AP529" s="5" t="str">
        <f t="shared" si="283"/>
        <v>"ML":"212"</v>
      </c>
      <c r="AQ529" s="5" t="str">
        <f t="shared" si="272"/>
        <v>,"RM":"3109"</v>
      </c>
      <c r="AR529" s="5" t="str">
        <f t="shared" si="284"/>
        <v>,"building":"MSB"</v>
      </c>
      <c r="AS529" s="5" t="str">
        <f t="shared" si="293"/>
        <v>}</v>
      </c>
      <c r="AT529" s="5" t="str">
        <f t="shared" si="285"/>
        <v>,"fax":"513-558-2220"</v>
      </c>
      <c r="AU529" s="5" t="str">
        <f t="shared" si="286"/>
        <v>,"website":"http://www.med.uc.edu/ortho"</v>
      </c>
      <c r="AV529" s="10" t="str">
        <f t="shared" si="287"/>
        <v/>
      </c>
      <c r="AW529" s="6" t="str">
        <f t="shared" si="288"/>
        <v>{"name":"Orthopaedic Surgery (MED)","phone":"513-558-6077","location":{"ML":"212","RM":"3109","building":"MSB"},"fax":"513-558-2220","website":"http://www.med.uc.edu/ortho"}</v>
      </c>
      <c r="AX529" t="str">
        <f t="shared" si="289"/>
        <v>db.directory.insert({"name":"Orthopaedic Surgery (MED)","phone":"513-558-6077","location":{"ML":"212","RM":"3109","building":"MSB"},"fax":"513-558-2220","website":"http://www.med.uc.edu/ortho"})</v>
      </c>
      <c r="AY529">
        <f t="shared" si="292"/>
        <v>526</v>
      </c>
      <c r="AZ529" t="str">
        <f t="shared" si="290"/>
        <v>526 - Orthopaedic Surgery (MED)</v>
      </c>
      <c r="BA529" t="str">
        <f t="shared" si="273"/>
        <v>{"name":"Orthopaedic Surgery (MED)","phone":"513-558-6077","location":{"ML":"212","RM":"3109","building":"MSB"},"fax":"513-558-2220","website":"http://www.med.uc.edu/ortho"},</v>
      </c>
    </row>
    <row r="530" spans="1:53" x14ac:dyDescent="0.25">
      <c r="A530" t="s">
        <v>2274</v>
      </c>
      <c r="B530" t="s">
        <v>2275</v>
      </c>
      <c r="C530" t="s">
        <v>2276</v>
      </c>
      <c r="D530">
        <v>772</v>
      </c>
      <c r="F530" t="s">
        <v>450</v>
      </c>
      <c r="H530" t="s">
        <v>2277</v>
      </c>
      <c r="K530" t="s">
        <v>5264</v>
      </c>
      <c r="M530">
        <f t="shared" si="262"/>
        <v>0</v>
      </c>
      <c r="N530" t="str">
        <f t="shared" si="265"/>
        <v>Pancreatic Disease Center (MED)</v>
      </c>
      <c r="P530" t="s">
        <v>5264</v>
      </c>
      <c r="Q530" t="str">
        <f t="shared" si="266"/>
        <v>513-584-2873</v>
      </c>
      <c r="S530" s="3">
        <f t="shared" si="264"/>
        <v>772</v>
      </c>
      <c r="T530" t="b">
        <f t="shared" si="274"/>
        <v>1</v>
      </c>
      <c r="V530" s="3">
        <f t="shared" si="275"/>
        <v>0</v>
      </c>
      <c r="W530" t="b">
        <f t="shared" si="267"/>
        <v>0</v>
      </c>
      <c r="Y530" t="str">
        <f t="shared" si="276"/>
        <v>UCMC-BARRETT</v>
      </c>
      <c r="Z530" t="b">
        <f t="shared" si="268"/>
        <v>1</v>
      </c>
      <c r="AB530" t="b">
        <f t="shared" si="277"/>
        <v>1</v>
      </c>
      <c r="AD530">
        <f t="shared" si="278"/>
        <v>0</v>
      </c>
      <c r="AE530" t="b">
        <f t="shared" si="269"/>
        <v>0</v>
      </c>
      <c r="AG530" t="str">
        <f t="shared" si="279"/>
        <v>http://uchealth.com/services/pancreatic/</v>
      </c>
      <c r="AH530" t="b">
        <f t="shared" si="270"/>
        <v>1</v>
      </c>
      <c r="AJ530">
        <f t="shared" si="280"/>
        <v>0</v>
      </c>
      <c r="AK530" t="b">
        <f t="shared" si="271"/>
        <v>0</v>
      </c>
      <c r="AM530" s="4" t="str">
        <f t="shared" si="291"/>
        <v>"name":"Pancreatic Disease Center (MED)"</v>
      </c>
      <c r="AN530" s="5" t="str">
        <f t="shared" si="281"/>
        <v>,"phone":"513-584-2873"</v>
      </c>
      <c r="AO530" s="5" t="str">
        <f t="shared" si="282"/>
        <v>,"location":{</v>
      </c>
      <c r="AP530" s="5" t="str">
        <f t="shared" si="283"/>
        <v>"ML":"772"</v>
      </c>
      <c r="AQ530" s="5" t="str">
        <f t="shared" si="272"/>
        <v/>
      </c>
      <c r="AR530" s="5" t="str">
        <f t="shared" si="284"/>
        <v>,"building":"UCMC-BARRETT"</v>
      </c>
      <c r="AS530" s="5" t="str">
        <f t="shared" si="293"/>
        <v>}</v>
      </c>
      <c r="AT530" s="5" t="str">
        <f t="shared" si="285"/>
        <v/>
      </c>
      <c r="AU530" s="5" t="str">
        <f t="shared" si="286"/>
        <v>,"website":"http://uchealth.com/services/pancreatic/"</v>
      </c>
      <c r="AV530" s="10" t="str">
        <f t="shared" si="287"/>
        <v/>
      </c>
      <c r="AW530" s="6" t="str">
        <f t="shared" si="288"/>
        <v>{"name":"Pancreatic Disease Center (MED)","phone":"513-584-2873","location":{"ML":"772","building":"UCMC-BARRETT"},"website":"http://uchealth.com/services/pancreatic/"}</v>
      </c>
      <c r="AX530" t="str">
        <f t="shared" si="289"/>
        <v>db.directory.insert({"name":"Pancreatic Disease Center (MED)","phone":"513-584-2873","location":{"ML":"772","building":"UCMC-BARRETT"},"website":"http://uchealth.com/services/pancreatic/"})</v>
      </c>
      <c r="AY530">
        <f t="shared" si="292"/>
        <v>527</v>
      </c>
      <c r="AZ530" t="str">
        <f t="shared" si="290"/>
        <v>527 - Pancreatic Disease Center (MED)</v>
      </c>
      <c r="BA530" t="str">
        <f t="shared" si="273"/>
        <v>{"name":"Pancreatic Disease Center (MED)","phone":"513-584-2873","location":{"ML":"772","building":"UCMC-BARRETT"},"website":"http://uchealth.com/services/pancreatic/"},</v>
      </c>
    </row>
    <row r="531" spans="1:53" x14ac:dyDescent="0.25">
      <c r="A531" t="s">
        <v>2278</v>
      </c>
      <c r="B531" t="s">
        <v>2279</v>
      </c>
      <c r="C531" t="s">
        <v>2280</v>
      </c>
      <c r="D531">
        <v>54</v>
      </c>
      <c r="F531" t="s">
        <v>2281</v>
      </c>
      <c r="H531" t="s">
        <v>2282</v>
      </c>
      <c r="K531" t="s">
        <v>5264</v>
      </c>
      <c r="M531">
        <f t="shared" si="262"/>
        <v>0</v>
      </c>
      <c r="N531" t="str">
        <f t="shared" si="265"/>
        <v>Pediatric Surgery (MED)</v>
      </c>
      <c r="P531" t="s">
        <v>5264</v>
      </c>
      <c r="Q531" t="str">
        <f t="shared" si="266"/>
        <v>513-636-7365</v>
      </c>
      <c r="S531" s="3">
        <f t="shared" si="264"/>
        <v>54</v>
      </c>
      <c r="T531" t="b">
        <f t="shared" si="274"/>
        <v>1</v>
      </c>
      <c r="V531" s="3">
        <f t="shared" si="275"/>
        <v>0</v>
      </c>
      <c r="W531" t="b">
        <f t="shared" si="267"/>
        <v>0</v>
      </c>
      <c r="Y531" t="str">
        <f t="shared" si="276"/>
        <v>CCHMC</v>
      </c>
      <c r="Z531" t="b">
        <f t="shared" si="268"/>
        <v>1</v>
      </c>
      <c r="AB531" t="b">
        <f t="shared" si="277"/>
        <v>1</v>
      </c>
      <c r="AD531">
        <f t="shared" si="278"/>
        <v>0</v>
      </c>
      <c r="AE531" t="b">
        <f t="shared" si="269"/>
        <v>0</v>
      </c>
      <c r="AG531" t="str">
        <f t="shared" si="279"/>
        <v>http://surgery.uc.edu/Divisions/Pediatric/Pediatric%20main.html</v>
      </c>
      <c r="AH531" t="b">
        <f t="shared" si="270"/>
        <v>1</v>
      </c>
      <c r="AJ531">
        <f t="shared" si="280"/>
        <v>0</v>
      </c>
      <c r="AK531" t="b">
        <f t="shared" si="271"/>
        <v>0</v>
      </c>
      <c r="AM531" s="4" t="str">
        <f t="shared" si="291"/>
        <v>"name":"Pediatric Surgery (MED)"</v>
      </c>
      <c r="AN531" s="5" t="str">
        <f t="shared" si="281"/>
        <v>,"phone":"513-636-7365"</v>
      </c>
      <c r="AO531" s="5" t="str">
        <f t="shared" si="282"/>
        <v>,"location":{</v>
      </c>
      <c r="AP531" s="5" t="str">
        <f t="shared" si="283"/>
        <v>"ML":"54"</v>
      </c>
      <c r="AQ531" s="5" t="str">
        <f t="shared" si="272"/>
        <v/>
      </c>
      <c r="AR531" s="5" t="str">
        <f t="shared" si="284"/>
        <v>,"building":"CCHMC"</v>
      </c>
      <c r="AS531" s="5" t="str">
        <f t="shared" si="293"/>
        <v>}</v>
      </c>
      <c r="AT531" s="5" t="str">
        <f t="shared" si="285"/>
        <v/>
      </c>
      <c r="AU531" s="5" t="str">
        <f t="shared" si="286"/>
        <v>,"website":"http://surgery.uc.edu/Divisions/Pediatric/Pediatric%20main.html"</v>
      </c>
      <c r="AV531" s="10" t="str">
        <f t="shared" si="287"/>
        <v/>
      </c>
      <c r="AW531" s="6" t="str">
        <f t="shared" si="288"/>
        <v>{"name":"Pediatric Surgery (MED)","phone":"513-636-7365","location":{"ML":"54","building":"CCHMC"},"website":"http://surgery.uc.edu/Divisions/Pediatric/Pediatric%20main.html"}</v>
      </c>
      <c r="AX531" t="str">
        <f t="shared" si="289"/>
        <v>db.directory.insert({"name":"Pediatric Surgery (MED)","phone":"513-636-7365","location":{"ML":"54","building":"CCHMC"},"website":"http://surgery.uc.edu/Divisions/Pediatric/Pediatric%20main.html"})</v>
      </c>
      <c r="AY531">
        <f t="shared" si="292"/>
        <v>528</v>
      </c>
      <c r="AZ531" t="str">
        <f t="shared" si="290"/>
        <v>528 - Pediatric Surgery (MED)</v>
      </c>
      <c r="BA531" t="str">
        <f t="shared" si="273"/>
        <v>{"name":"Pediatric Surgery (MED)","phone":"513-636-7365","location":{"ML":"54","building":"CCHMC"},"website":"http://surgery.uc.edu/Divisions/Pediatric/Pediatric%20main.html"},</v>
      </c>
    </row>
    <row r="532" spans="1:53" x14ac:dyDescent="0.25">
      <c r="A532" t="s">
        <v>2283</v>
      </c>
      <c r="B532" t="s">
        <v>2284</v>
      </c>
      <c r="C532" t="s">
        <v>2229</v>
      </c>
      <c r="D532" t="s">
        <v>2267</v>
      </c>
      <c r="E532">
        <v>558</v>
      </c>
      <c r="F532" t="s">
        <v>2268</v>
      </c>
      <c r="G532" t="s">
        <v>1538</v>
      </c>
      <c r="H532" t="s">
        <v>2285</v>
      </c>
      <c r="I532" t="s">
        <v>2286</v>
      </c>
      <c r="K532" t="s">
        <v>5264</v>
      </c>
      <c r="L532" t="b">
        <v>1</v>
      </c>
      <c r="M532">
        <f t="shared" si="262"/>
        <v>1</v>
      </c>
      <c r="N532" t="str">
        <f t="shared" si="265"/>
        <v>Research  Surgery (MED)</v>
      </c>
      <c r="O532" t="str">
        <f t="shared" si="263"/>
        <v>Research  Surgery (MED)</v>
      </c>
      <c r="P532" t="s">
        <v>5264</v>
      </c>
      <c r="Q532" t="str">
        <f t="shared" si="266"/>
        <v>513-558-8674</v>
      </c>
      <c r="S532" s="3">
        <f t="shared" si="264"/>
        <v>558</v>
      </c>
      <c r="T532" t="b">
        <f t="shared" si="274"/>
        <v>1</v>
      </c>
      <c r="V532" s="3" t="str">
        <f t="shared" si="275"/>
        <v>G479</v>
      </c>
      <c r="W532" t="b">
        <f t="shared" si="267"/>
        <v>1</v>
      </c>
      <c r="Y532" t="str">
        <f t="shared" si="276"/>
        <v>SRU</v>
      </c>
      <c r="Z532" t="b">
        <f t="shared" si="268"/>
        <v>1</v>
      </c>
      <c r="AB532" t="b">
        <f t="shared" si="277"/>
        <v>1</v>
      </c>
      <c r="AD532" t="str">
        <f t="shared" si="278"/>
        <v>513-558-8677</v>
      </c>
      <c r="AE532" t="b">
        <f t="shared" si="269"/>
        <v>1</v>
      </c>
      <c r="AG532" t="str">
        <f t="shared" si="279"/>
        <v>http://surgery.uc.edu/content/Research/Research%20Main.html</v>
      </c>
      <c r="AH532" t="b">
        <f t="shared" si="270"/>
        <v>1</v>
      </c>
      <c r="AJ532">
        <f t="shared" si="280"/>
        <v>0</v>
      </c>
      <c r="AK532" t="b">
        <f t="shared" si="271"/>
        <v>0</v>
      </c>
      <c r="AM532" s="4" t="str">
        <f t="shared" si="291"/>
        <v>"name":"Research Surgery (MED)"</v>
      </c>
      <c r="AN532" s="5" t="str">
        <f t="shared" si="281"/>
        <v>,"phone":"513-558-8674"</v>
      </c>
      <c r="AO532" s="5" t="str">
        <f t="shared" si="282"/>
        <v>,"location":{</v>
      </c>
      <c r="AP532" s="5" t="str">
        <f t="shared" si="283"/>
        <v>"ML":"558"</v>
      </c>
      <c r="AQ532" s="5" t="str">
        <f t="shared" si="272"/>
        <v>,"RM":"G479"</v>
      </c>
      <c r="AR532" s="5" t="str">
        <f t="shared" si="284"/>
        <v>,"building":"SRU"</v>
      </c>
      <c r="AS532" s="5" t="str">
        <f t="shared" si="293"/>
        <v>}</v>
      </c>
      <c r="AT532" s="5" t="str">
        <f t="shared" si="285"/>
        <v>,"fax":"513-558-8677"</v>
      </c>
      <c r="AU532" s="5" t="str">
        <f t="shared" si="286"/>
        <v>,"website":"http://surgery.uc.edu/content/Research/Research%20Main.html"</v>
      </c>
      <c r="AV532" s="10" t="str">
        <f t="shared" si="287"/>
        <v/>
      </c>
      <c r="AW532" s="6" t="str">
        <f t="shared" si="288"/>
        <v>{"name":"Research Surgery (MED)","phone":"513-558-8674","location":{"ML":"558","RM":"G479","building":"SRU"},"fax":"513-558-8677","website":"http://surgery.uc.edu/content/Research/Research%20Main.html"}</v>
      </c>
      <c r="AX532" t="str">
        <f t="shared" si="289"/>
        <v>db.directory.insert({"name":"Research Surgery (MED)","phone":"513-558-8674","location":{"ML":"558","RM":"G479","building":"SRU"},"fax":"513-558-8677","website":"http://surgery.uc.edu/content/Research/Research%20Main.html"})</v>
      </c>
      <c r="AY532">
        <f t="shared" si="292"/>
        <v>529</v>
      </c>
      <c r="AZ532" t="str">
        <f t="shared" si="290"/>
        <v>529 - Research  Surgery (MED)</v>
      </c>
      <c r="BA532" t="str">
        <f t="shared" si="273"/>
        <v>{"name":"Research Surgery (MED)","phone":"513-558-8674","location":{"ML":"558","RM":"G479","building":"SRU"},"fax":"513-558-8677","website":"http://surgery.uc.edu/content/Research/Research%20Main.html"},</v>
      </c>
    </row>
    <row r="533" spans="1:53" x14ac:dyDescent="0.25">
      <c r="A533" t="s">
        <v>2287</v>
      </c>
      <c r="B533" t="s">
        <v>2288</v>
      </c>
      <c r="C533" t="s">
        <v>2289</v>
      </c>
      <c r="D533">
        <v>558</v>
      </c>
      <c r="E533">
        <v>1466</v>
      </c>
      <c r="F533" t="s">
        <v>1538</v>
      </c>
      <c r="H533" t="s">
        <v>2290</v>
      </c>
      <c r="K533" t="s">
        <v>5264</v>
      </c>
      <c r="M533">
        <f t="shared" si="262"/>
        <v>0</v>
      </c>
      <c r="N533" t="str">
        <f t="shared" si="265"/>
        <v>Surgical Oncology (MED)</v>
      </c>
      <c r="P533" t="s">
        <v>5264</v>
      </c>
      <c r="Q533" t="str">
        <f t="shared" si="266"/>
        <v>513-584-8900</v>
      </c>
      <c r="S533" s="3">
        <f t="shared" si="264"/>
        <v>558</v>
      </c>
      <c r="T533" t="b">
        <f t="shared" si="274"/>
        <v>1</v>
      </c>
      <c r="V533" s="3">
        <f t="shared" si="275"/>
        <v>1466</v>
      </c>
      <c r="W533" t="b">
        <f t="shared" si="267"/>
        <v>1</v>
      </c>
      <c r="Y533" t="str">
        <f t="shared" si="276"/>
        <v>SRU</v>
      </c>
      <c r="Z533" t="b">
        <f t="shared" si="268"/>
        <v>1</v>
      </c>
      <c r="AB533" t="b">
        <f t="shared" si="277"/>
        <v>1</v>
      </c>
      <c r="AD533">
        <f t="shared" si="278"/>
        <v>0</v>
      </c>
      <c r="AE533" t="b">
        <f t="shared" si="269"/>
        <v>0</v>
      </c>
      <c r="AG533" t="str">
        <f t="shared" si="279"/>
        <v>http://surgery.uc.edu/Divisions/Surgical%20Oncology/SurgOnc_main.html</v>
      </c>
      <c r="AH533" t="b">
        <f t="shared" si="270"/>
        <v>1</v>
      </c>
      <c r="AJ533">
        <f t="shared" si="280"/>
        <v>0</v>
      </c>
      <c r="AK533" t="b">
        <f t="shared" si="271"/>
        <v>0</v>
      </c>
      <c r="AM533" s="4" t="str">
        <f t="shared" si="291"/>
        <v>"name":"Surgical Oncology (MED)"</v>
      </c>
      <c r="AN533" s="5" t="str">
        <f t="shared" si="281"/>
        <v>,"phone":"513-584-8900"</v>
      </c>
      <c r="AO533" s="5" t="str">
        <f t="shared" si="282"/>
        <v>,"location":{</v>
      </c>
      <c r="AP533" s="5" t="str">
        <f t="shared" si="283"/>
        <v>"ML":"558"</v>
      </c>
      <c r="AQ533" s="5" t="str">
        <f t="shared" si="272"/>
        <v>,"RM":"1466"</v>
      </c>
      <c r="AR533" s="5" t="str">
        <f t="shared" si="284"/>
        <v>,"building":"SRU"</v>
      </c>
      <c r="AS533" s="5" t="str">
        <f t="shared" si="293"/>
        <v>}</v>
      </c>
      <c r="AT533" s="5" t="str">
        <f t="shared" si="285"/>
        <v/>
      </c>
      <c r="AU533" s="5" t="str">
        <f t="shared" si="286"/>
        <v>,"website":"http://surgery.uc.edu/Divisions/Surgical%20Oncology/SurgOnc_main.html"</v>
      </c>
      <c r="AV533" s="10" t="str">
        <f t="shared" si="287"/>
        <v/>
      </c>
      <c r="AW533" s="6" t="str">
        <f t="shared" si="288"/>
        <v>{"name":"Surgical Oncology (MED)","phone":"513-584-8900","location":{"ML":"558","RM":"1466","building":"SRU"},"website":"http://surgery.uc.edu/Divisions/Surgical%20Oncology/SurgOnc_main.html"}</v>
      </c>
      <c r="AX533" t="str">
        <f t="shared" si="289"/>
        <v>db.directory.insert({"name":"Surgical Oncology (MED)","phone":"513-584-8900","location":{"ML":"558","RM":"1466","building":"SRU"},"website":"http://surgery.uc.edu/Divisions/Surgical%20Oncology/SurgOnc_main.html"})</v>
      </c>
      <c r="AY533">
        <f t="shared" si="292"/>
        <v>530</v>
      </c>
      <c r="AZ533" t="str">
        <f t="shared" si="290"/>
        <v>530 - Surgical Oncology (MED)</v>
      </c>
      <c r="BA533" t="str">
        <f t="shared" si="273"/>
        <v>{"name":"Surgical Oncology (MED)","phone":"513-584-8900","location":{"ML":"558","RM":"1466","building":"SRU"},"website":"http://surgery.uc.edu/Divisions/Surgical%20Oncology/SurgOnc_main.html"},</v>
      </c>
    </row>
    <row r="534" spans="1:53" x14ac:dyDescent="0.25">
      <c r="A534" t="s">
        <v>2291</v>
      </c>
      <c r="B534" t="s">
        <v>2292</v>
      </c>
      <c r="C534" t="s">
        <v>2293</v>
      </c>
      <c r="D534">
        <v>194</v>
      </c>
      <c r="F534" t="s">
        <v>600</v>
      </c>
      <c r="H534" t="s">
        <v>2294</v>
      </c>
      <c r="I534" t="s">
        <v>2295</v>
      </c>
      <c r="K534" t="s">
        <v>5264</v>
      </c>
      <c r="M534">
        <f t="shared" si="262"/>
        <v>0</v>
      </c>
      <c r="N534" t="str">
        <f t="shared" si="265"/>
        <v>Surplus Equipment</v>
      </c>
      <c r="P534" t="s">
        <v>5264</v>
      </c>
      <c r="Q534" t="str">
        <f t="shared" si="266"/>
        <v>513-556-5654</v>
      </c>
      <c r="S534" s="3">
        <f t="shared" si="264"/>
        <v>194</v>
      </c>
      <c r="T534" t="b">
        <f t="shared" si="274"/>
        <v>1</v>
      </c>
      <c r="V534" s="3">
        <f t="shared" si="275"/>
        <v>0</v>
      </c>
      <c r="W534" t="b">
        <f t="shared" si="267"/>
        <v>0</v>
      </c>
      <c r="Y534" t="str">
        <f t="shared" si="276"/>
        <v>FISHWICK</v>
      </c>
      <c r="Z534" t="b">
        <f t="shared" si="268"/>
        <v>1</v>
      </c>
      <c r="AB534" t="b">
        <f t="shared" si="277"/>
        <v>1</v>
      </c>
      <c r="AD534">
        <f t="shared" si="278"/>
        <v>0</v>
      </c>
      <c r="AE534" t="b">
        <f t="shared" si="269"/>
        <v>0</v>
      </c>
      <c r="AG534" t="str">
        <f t="shared" si="279"/>
        <v>http://www.uc.edu/af/budgetfinsvcs/asset/surplus.html</v>
      </c>
      <c r="AH534" t="b">
        <f t="shared" si="270"/>
        <v>1</v>
      </c>
      <c r="AJ534" t="str">
        <f t="shared" si="280"/>
        <v>assets@uc.edu</v>
      </c>
      <c r="AK534" t="b">
        <f t="shared" si="271"/>
        <v>1</v>
      </c>
      <c r="AM534" s="4" t="str">
        <f t="shared" si="291"/>
        <v>"name":"Surplus Equipment"</v>
      </c>
      <c r="AN534" s="5" t="str">
        <f t="shared" si="281"/>
        <v>,"phone":"513-556-5654"</v>
      </c>
      <c r="AO534" s="5" t="str">
        <f t="shared" si="282"/>
        <v>,"location":{</v>
      </c>
      <c r="AP534" s="5" t="str">
        <f t="shared" si="283"/>
        <v>"ML":"194"</v>
      </c>
      <c r="AQ534" s="5" t="str">
        <f t="shared" si="272"/>
        <v/>
      </c>
      <c r="AR534" s="5" t="str">
        <f t="shared" si="284"/>
        <v>,"building":"FISHWICK"</v>
      </c>
      <c r="AS534" s="5" t="str">
        <f t="shared" si="293"/>
        <v>}</v>
      </c>
      <c r="AT534" s="5" t="str">
        <f t="shared" si="285"/>
        <v/>
      </c>
      <c r="AU534" s="5" t="str">
        <f t="shared" si="286"/>
        <v>,"website":"http://www.uc.edu/af/budgetfinsvcs/asset/surplus.html"</v>
      </c>
      <c r="AV534" s="10" t="str">
        <f t="shared" si="287"/>
        <v>,"email":"assets@uc.edu"</v>
      </c>
      <c r="AW534" s="6" t="str">
        <f t="shared" si="288"/>
        <v>{"name":"Surplus Equipment","phone":"513-556-5654","location":{"ML":"194","building":"FISHWICK"},"website":"http://www.uc.edu/af/budgetfinsvcs/asset/surplus.html","email":"assets@uc.edu"}</v>
      </c>
      <c r="AX534" t="str">
        <f t="shared" si="289"/>
        <v>db.directory.insert({"name":"Surplus Equipment","phone":"513-556-5654","location":{"ML":"194","building":"FISHWICK"},"website":"http://www.uc.edu/af/budgetfinsvcs/asset/surplus.html","email":"assets@uc.edu"})</v>
      </c>
      <c r="AY534">
        <f t="shared" si="292"/>
        <v>531</v>
      </c>
      <c r="AZ534" t="str">
        <f t="shared" si="290"/>
        <v>531 - Surplus Equipment</v>
      </c>
      <c r="BA534" t="str">
        <f t="shared" si="273"/>
        <v>{"name":"Surplus Equipment","phone":"513-556-5654","location":{"ML":"194","building":"FISHWICK"},"website":"http://www.uc.edu/af/budgetfinsvcs/asset/surplus.html","email":"assets@uc.edu"},</v>
      </c>
    </row>
    <row r="535" spans="1:53" x14ac:dyDescent="0.25">
      <c r="A535" t="s">
        <v>2296</v>
      </c>
      <c r="B535" t="s">
        <v>2297</v>
      </c>
      <c r="C535" t="s">
        <v>412</v>
      </c>
      <c r="D535" t="s">
        <v>2298</v>
      </c>
      <c r="E535">
        <v>21</v>
      </c>
      <c r="F535">
        <v>662</v>
      </c>
      <c r="G535" t="s">
        <v>50</v>
      </c>
      <c r="H535" t="s">
        <v>1377</v>
      </c>
      <c r="I535" t="s">
        <v>2299</v>
      </c>
      <c r="K535" t="s">
        <v>5264</v>
      </c>
      <c r="L535" t="b">
        <v>1</v>
      </c>
      <c r="M535">
        <f t="shared" si="262"/>
        <v>1</v>
      </c>
      <c r="N535" t="str">
        <f t="shared" si="265"/>
        <v>Swimming &amp; Diving  Athletics</v>
      </c>
      <c r="O535" t="str">
        <f t="shared" si="263"/>
        <v>Swimming &amp; Diving  Athletics</v>
      </c>
      <c r="P535" t="s">
        <v>5264</v>
      </c>
      <c r="Q535" t="str">
        <f t="shared" si="266"/>
        <v>513-556-0598</v>
      </c>
      <c r="S535" s="3">
        <f t="shared" si="264"/>
        <v>21</v>
      </c>
      <c r="T535" t="b">
        <f t="shared" si="274"/>
        <v>1</v>
      </c>
      <c r="V535" s="3">
        <f t="shared" si="275"/>
        <v>662</v>
      </c>
      <c r="W535" t="b">
        <f t="shared" si="267"/>
        <v>1</v>
      </c>
      <c r="Y535" t="str">
        <f t="shared" si="276"/>
        <v>LNDNRCTR</v>
      </c>
      <c r="Z535" t="b">
        <f t="shared" si="268"/>
        <v>1</v>
      </c>
      <c r="AB535" t="b">
        <f t="shared" si="277"/>
        <v>1</v>
      </c>
      <c r="AD535" t="str">
        <f t="shared" si="278"/>
        <v>513-556-2209</v>
      </c>
      <c r="AE535" t="b">
        <f t="shared" si="269"/>
        <v>1</v>
      </c>
      <c r="AG535" t="str">
        <f t="shared" si="279"/>
        <v>http://gobearcats.com/sports/c-swim/cinn-c-swim-body.html</v>
      </c>
      <c r="AH535" t="b">
        <f t="shared" si="270"/>
        <v>1</v>
      </c>
      <c r="AJ535">
        <f t="shared" si="280"/>
        <v>0</v>
      </c>
      <c r="AK535" t="b">
        <f t="shared" si="271"/>
        <v>0</v>
      </c>
      <c r="AM535" s="4" t="str">
        <f t="shared" si="291"/>
        <v>"name":"Swimming &amp; Diving Athletics"</v>
      </c>
      <c r="AN535" s="5" t="str">
        <f t="shared" si="281"/>
        <v>,"phone":"513-556-0598"</v>
      </c>
      <c r="AO535" s="5" t="str">
        <f t="shared" si="282"/>
        <v>,"location":{</v>
      </c>
      <c r="AP535" s="5" t="str">
        <f t="shared" si="283"/>
        <v>"ML":"21"</v>
      </c>
      <c r="AQ535" s="5" t="str">
        <f t="shared" si="272"/>
        <v>,"RM":"662"</v>
      </c>
      <c r="AR535" s="5" t="str">
        <f t="shared" si="284"/>
        <v>,"building":"LNDNRCTR"</v>
      </c>
      <c r="AS535" s="5" t="str">
        <f t="shared" si="293"/>
        <v>}</v>
      </c>
      <c r="AT535" s="5" t="str">
        <f t="shared" si="285"/>
        <v>,"fax":"513-556-2209"</v>
      </c>
      <c r="AU535" s="5" t="str">
        <f t="shared" si="286"/>
        <v>,"website":"http://gobearcats.com/sports/c-swim/cinn-c-swim-body.html"</v>
      </c>
      <c r="AV535" s="10" t="str">
        <f t="shared" si="287"/>
        <v/>
      </c>
      <c r="AW535" s="6" t="str">
        <f t="shared" si="288"/>
        <v>{"name":"Swimming &amp; Diving Athletics","phone":"513-556-0598","location":{"ML":"21","RM":"662","building":"LNDNRCTR"},"fax":"513-556-2209","website":"http://gobearcats.com/sports/c-swim/cinn-c-swim-body.html"}</v>
      </c>
      <c r="AX535" t="str">
        <f t="shared" si="289"/>
        <v>db.directory.insert({"name":"Swimming &amp; Diving Athletics","phone":"513-556-0598","location":{"ML":"21","RM":"662","building":"LNDNRCTR"},"fax":"513-556-2209","website":"http://gobearcats.com/sports/c-swim/cinn-c-swim-body.html"})</v>
      </c>
      <c r="AY535">
        <f t="shared" si="292"/>
        <v>532</v>
      </c>
      <c r="AZ535" t="str">
        <f t="shared" si="290"/>
        <v>532 - Swimming &amp; Diving  Athletics</v>
      </c>
      <c r="BA535" t="str">
        <f t="shared" si="273"/>
        <v>{"name":"Swimming &amp; Diving Athletics","phone":"513-556-0598","location":{"ML":"21","RM":"662","building":"LNDNRCTR"},"fax":"513-556-2209","website":"http://gobearcats.com/sports/c-swim/cinn-c-swim-body.html"},</v>
      </c>
    </row>
    <row r="536" spans="1:53" x14ac:dyDescent="0.25">
      <c r="A536" t="s">
        <v>2300</v>
      </c>
      <c r="B536" t="s">
        <v>2301</v>
      </c>
      <c r="C536" t="s">
        <v>2302</v>
      </c>
      <c r="D536">
        <v>17</v>
      </c>
      <c r="F536" t="s">
        <v>1189</v>
      </c>
      <c r="G536" t="s">
        <v>2303</v>
      </c>
      <c r="H536" t="s">
        <v>2304</v>
      </c>
      <c r="I536" t="s">
        <v>2305</v>
      </c>
      <c r="K536" t="s">
        <v>5264</v>
      </c>
      <c r="M536">
        <f t="shared" si="262"/>
        <v>0</v>
      </c>
      <c r="N536" t="str">
        <f t="shared" si="265"/>
        <v xml:space="preserve"> Recreation Center - Swimming Pool</v>
      </c>
      <c r="P536" t="s">
        <v>5264</v>
      </c>
      <c r="Q536" t="str">
        <f t="shared" si="266"/>
        <v>513-556-0604</v>
      </c>
      <c r="S536" s="3">
        <f t="shared" si="264"/>
        <v>17</v>
      </c>
      <c r="T536" t="b">
        <f t="shared" si="274"/>
        <v>1</v>
      </c>
      <c r="V536" s="3">
        <f t="shared" si="275"/>
        <v>0</v>
      </c>
      <c r="W536" t="b">
        <f t="shared" si="267"/>
        <v>0</v>
      </c>
      <c r="Y536" t="str">
        <f t="shared" si="276"/>
        <v>RECCENTR</v>
      </c>
      <c r="Z536" t="b">
        <f t="shared" si="268"/>
        <v>1</v>
      </c>
      <c r="AB536" t="b">
        <f t="shared" si="277"/>
        <v>1</v>
      </c>
      <c r="AD536" t="str">
        <f t="shared" si="278"/>
        <v>513-556-0601</v>
      </c>
      <c r="AE536" t="b">
        <f t="shared" si="269"/>
        <v>1</v>
      </c>
      <c r="AG536" t="str">
        <f t="shared" si="279"/>
        <v>http://www.uc.edu/campusrec/programs/aquatics.html</v>
      </c>
      <c r="AH536" t="b">
        <f t="shared" si="270"/>
        <v>1</v>
      </c>
      <c r="AJ536" t="str">
        <f t="shared" si="280"/>
        <v>campusrec@uc.edu</v>
      </c>
      <c r="AK536" t="b">
        <f t="shared" si="271"/>
        <v>1</v>
      </c>
      <c r="AM536" s="4" t="str">
        <f t="shared" si="291"/>
        <v>"name":"Recreation Center - Swimming Pool"</v>
      </c>
      <c r="AN536" s="5" t="str">
        <f t="shared" si="281"/>
        <v>,"phone":"513-556-0604"</v>
      </c>
      <c r="AO536" s="5" t="str">
        <f t="shared" si="282"/>
        <v>,"location":{</v>
      </c>
      <c r="AP536" s="5" t="str">
        <f t="shared" si="283"/>
        <v>"ML":"17"</v>
      </c>
      <c r="AQ536" s="5" t="str">
        <f t="shared" si="272"/>
        <v/>
      </c>
      <c r="AR536" s="5" t="str">
        <f t="shared" si="284"/>
        <v>,"building":"RECCENTR"</v>
      </c>
      <c r="AS536" s="5" t="str">
        <f t="shared" si="293"/>
        <v>}</v>
      </c>
      <c r="AT536" s="5" t="str">
        <f t="shared" si="285"/>
        <v>,"fax":"513-556-0601"</v>
      </c>
      <c r="AU536" s="5" t="str">
        <f t="shared" si="286"/>
        <v>,"website":"http://www.uc.edu/campusrec/programs/aquatics.html"</v>
      </c>
      <c r="AV536" s="10" t="str">
        <f t="shared" si="287"/>
        <v>,"email":"campusrec@uc.edu"</v>
      </c>
      <c r="AW536" s="6" t="str">
        <f t="shared" si="288"/>
        <v>{"name":"Recreation Center - Swimming Pool","phone":"513-556-0604","location":{"ML":"17","building":"RECCENTR"},"fax":"513-556-0601","website":"http://www.uc.edu/campusrec/programs/aquatics.html","email":"campusrec@uc.edu"}</v>
      </c>
      <c r="AX536" t="str">
        <f t="shared" si="289"/>
        <v>db.directory.insert({"name":"Recreation Center - Swimming Pool","phone":"513-556-0604","location":{"ML":"17","building":"RECCENTR"},"fax":"513-556-0601","website":"http://www.uc.edu/campusrec/programs/aquatics.html","email":"campusrec@uc.edu"})</v>
      </c>
      <c r="AY536">
        <f t="shared" si="292"/>
        <v>533</v>
      </c>
      <c r="AZ536" t="str">
        <f t="shared" si="290"/>
        <v>533 -  Recreation Center - Swimming Pool</v>
      </c>
      <c r="BA536" t="str">
        <f t="shared" si="273"/>
        <v>{"name":"Recreation Center - Swimming Pool","phone":"513-556-0604","location":{"ML":"17","building":"RECCENTR"},"fax":"513-556-0601","website":"http://www.uc.edu/campusrec/programs/aquatics.html","email":"campusrec@uc.edu"},</v>
      </c>
    </row>
    <row r="537" spans="1:53" x14ac:dyDescent="0.25">
      <c r="A537" t="s">
        <v>2306</v>
      </c>
      <c r="B537" t="s">
        <v>2307</v>
      </c>
      <c r="C537" t="s">
        <v>2308</v>
      </c>
      <c r="D537">
        <v>3</v>
      </c>
      <c r="F537" t="s">
        <v>2309</v>
      </c>
      <c r="H537" t="s">
        <v>2310</v>
      </c>
      <c r="K537" t="s">
        <v>5264</v>
      </c>
      <c r="M537">
        <f t="shared" si="262"/>
        <v>0</v>
      </c>
      <c r="N537" t="str">
        <f t="shared" si="265"/>
        <v>Greater Cincinnati Library Consortium</v>
      </c>
      <c r="P537" t="s">
        <v>5264</v>
      </c>
      <c r="Q537" t="str">
        <f t="shared" si="266"/>
        <v>513-751-4422</v>
      </c>
      <c r="S537" s="3">
        <f t="shared" si="264"/>
        <v>3</v>
      </c>
      <c r="T537" t="b">
        <f t="shared" si="274"/>
        <v>1</v>
      </c>
      <c r="V537" s="3">
        <f t="shared" si="275"/>
        <v>0</v>
      </c>
      <c r="W537" t="b">
        <f t="shared" si="267"/>
        <v>0</v>
      </c>
      <c r="Y537" t="str">
        <f t="shared" si="276"/>
        <v>INDECO</v>
      </c>
      <c r="Z537" t="b">
        <f t="shared" si="268"/>
        <v>1</v>
      </c>
      <c r="AB537" t="b">
        <f t="shared" si="277"/>
        <v>1</v>
      </c>
      <c r="AD537">
        <f t="shared" si="278"/>
        <v>0</v>
      </c>
      <c r="AE537" t="b">
        <f t="shared" si="269"/>
        <v>0</v>
      </c>
      <c r="AG537" t="str">
        <f t="shared" si="279"/>
        <v>http://www.swonlibraries.org/</v>
      </c>
      <c r="AH537" t="b">
        <f t="shared" si="270"/>
        <v>1</v>
      </c>
      <c r="AJ537">
        <f t="shared" si="280"/>
        <v>0</v>
      </c>
      <c r="AK537" t="b">
        <f t="shared" si="271"/>
        <v>0</v>
      </c>
      <c r="AM537" s="4" t="str">
        <f t="shared" si="291"/>
        <v>"name":"Greater Cincinnati Library Consortium"</v>
      </c>
      <c r="AN537" s="5" t="str">
        <f t="shared" si="281"/>
        <v>,"phone":"513-751-4422"</v>
      </c>
      <c r="AO537" s="5" t="str">
        <f t="shared" si="282"/>
        <v>,"location":{</v>
      </c>
      <c r="AP537" s="5" t="str">
        <f t="shared" si="283"/>
        <v>"ML":"3"</v>
      </c>
      <c r="AQ537" s="5" t="str">
        <f t="shared" si="272"/>
        <v/>
      </c>
      <c r="AR537" s="5" t="str">
        <f t="shared" si="284"/>
        <v>,"building":"INDECO"</v>
      </c>
      <c r="AS537" s="5" t="str">
        <f t="shared" si="293"/>
        <v>}</v>
      </c>
      <c r="AT537" s="5" t="str">
        <f t="shared" si="285"/>
        <v/>
      </c>
      <c r="AU537" s="5" t="str">
        <f t="shared" si="286"/>
        <v>,"website":"http://www.swonlibraries.org/"</v>
      </c>
      <c r="AV537" s="10" t="str">
        <f t="shared" si="287"/>
        <v/>
      </c>
      <c r="AW537" s="6" t="str">
        <f t="shared" si="288"/>
        <v>{"name":"Greater Cincinnati Library Consortium","phone":"513-751-4422","location":{"ML":"3","building":"INDECO"},"website":"http://www.swonlibraries.org/"}</v>
      </c>
      <c r="AX537" t="str">
        <f t="shared" si="289"/>
        <v>db.directory.insert({"name":"Greater Cincinnati Library Consortium","phone":"513-751-4422","location":{"ML":"3","building":"INDECO"},"website":"http://www.swonlibraries.org/"})</v>
      </c>
      <c r="AY537">
        <f t="shared" si="292"/>
        <v>534</v>
      </c>
      <c r="AZ537" t="str">
        <f t="shared" si="290"/>
        <v>534 - Greater Cincinnati Library Consortium</v>
      </c>
      <c r="BA537" t="str">
        <f t="shared" si="273"/>
        <v>{"name":"Greater Cincinnati Library Consortium","phone":"513-751-4422","location":{"ML":"3","building":"INDECO"},"website":"http://www.swonlibraries.org/"},</v>
      </c>
    </row>
    <row r="538" spans="1:53" x14ac:dyDescent="0.25">
      <c r="A538" t="s">
        <v>2311</v>
      </c>
      <c r="B538" t="s">
        <v>2312</v>
      </c>
      <c r="C538" t="s">
        <v>2302</v>
      </c>
      <c r="D538">
        <v>17</v>
      </c>
      <c r="F538" t="s">
        <v>1189</v>
      </c>
      <c r="G538" t="s">
        <v>2303</v>
      </c>
      <c r="H538" t="s">
        <v>2313</v>
      </c>
      <c r="I538" t="s">
        <v>2305</v>
      </c>
      <c r="K538" t="s">
        <v>5264</v>
      </c>
      <c r="M538">
        <f t="shared" si="262"/>
        <v>0</v>
      </c>
      <c r="N538" t="str">
        <f t="shared" si="265"/>
        <v xml:space="preserve"> Recreation Center - Racquetball</v>
      </c>
      <c r="P538" t="s">
        <v>5264</v>
      </c>
      <c r="Q538" t="str">
        <f t="shared" si="266"/>
        <v>513-556-0604</v>
      </c>
      <c r="S538" s="3">
        <f t="shared" si="264"/>
        <v>17</v>
      </c>
      <c r="T538" t="b">
        <f t="shared" si="274"/>
        <v>1</v>
      </c>
      <c r="V538" s="3">
        <f t="shared" si="275"/>
        <v>0</v>
      </c>
      <c r="W538" t="b">
        <f t="shared" si="267"/>
        <v>0</v>
      </c>
      <c r="Y538" t="str">
        <f t="shared" si="276"/>
        <v>RECCENTR</v>
      </c>
      <c r="Z538" t="b">
        <f t="shared" si="268"/>
        <v>1</v>
      </c>
      <c r="AB538" t="b">
        <f t="shared" si="277"/>
        <v>1</v>
      </c>
      <c r="AD538" t="str">
        <f t="shared" si="278"/>
        <v>513-556-0601</v>
      </c>
      <c r="AE538" t="b">
        <f t="shared" si="269"/>
        <v>1</v>
      </c>
      <c r="AG538" t="str">
        <f t="shared" si="279"/>
        <v>http://www.uc.edu/campusrec/services/court_reserve.html</v>
      </c>
      <c r="AH538" t="b">
        <f t="shared" si="270"/>
        <v>1</v>
      </c>
      <c r="AJ538" t="str">
        <f t="shared" si="280"/>
        <v>campusrec@uc.edu</v>
      </c>
      <c r="AK538" t="b">
        <f t="shared" si="271"/>
        <v>1</v>
      </c>
      <c r="AM538" s="4" t="str">
        <f t="shared" si="291"/>
        <v>"name":"Recreation Center - Racquetball"</v>
      </c>
      <c r="AN538" s="5" t="str">
        <f t="shared" si="281"/>
        <v>,"phone":"513-556-0604"</v>
      </c>
      <c r="AO538" s="5" t="str">
        <f t="shared" si="282"/>
        <v>,"location":{</v>
      </c>
      <c r="AP538" s="5" t="str">
        <f t="shared" si="283"/>
        <v>"ML":"17"</v>
      </c>
      <c r="AQ538" s="5" t="str">
        <f t="shared" si="272"/>
        <v/>
      </c>
      <c r="AR538" s="5" t="str">
        <f t="shared" si="284"/>
        <v>,"building":"RECCENTR"</v>
      </c>
      <c r="AS538" s="5" t="str">
        <f t="shared" si="293"/>
        <v>}</v>
      </c>
      <c r="AT538" s="5" t="str">
        <f t="shared" si="285"/>
        <v>,"fax":"513-556-0601"</v>
      </c>
      <c r="AU538" s="5" t="str">
        <f t="shared" si="286"/>
        <v>,"website":"http://www.uc.edu/campusrec/services/court_reserve.html"</v>
      </c>
      <c r="AV538" s="10" t="str">
        <f t="shared" si="287"/>
        <v>,"email":"campusrec@uc.edu"</v>
      </c>
      <c r="AW538" s="6" t="str">
        <f t="shared" si="288"/>
        <v>{"name":"Recreation Center - Racquetball","phone":"513-556-0604","location":{"ML":"17","building":"RECCENTR"},"fax":"513-556-0601","website":"http://www.uc.edu/campusrec/services/court_reserve.html","email":"campusrec@uc.edu"}</v>
      </c>
      <c r="AX538" t="str">
        <f t="shared" si="289"/>
        <v>db.directory.insert({"name":"Recreation Center - Racquetball","phone":"513-556-0604","location":{"ML":"17","building":"RECCENTR"},"fax":"513-556-0601","website":"http://www.uc.edu/campusrec/services/court_reserve.html","email":"campusrec@uc.edu"})</v>
      </c>
      <c r="AY538">
        <f t="shared" si="292"/>
        <v>535</v>
      </c>
      <c r="AZ538" t="str">
        <f t="shared" si="290"/>
        <v>535 -  Recreation Center - Racquetball</v>
      </c>
      <c r="BA538" t="str">
        <f t="shared" si="273"/>
        <v>{"name":"Recreation Center - Racquetball","phone":"513-556-0604","location":{"ML":"17","building":"RECCENTR"},"fax":"513-556-0601","website":"http://www.uc.edu/campusrec/services/court_reserve.html","email":"campusrec@uc.edu"},</v>
      </c>
    </row>
    <row r="539" spans="1:53" x14ac:dyDescent="0.25">
      <c r="A539" t="s">
        <v>2314</v>
      </c>
      <c r="B539" t="s">
        <v>2315</v>
      </c>
      <c r="C539" t="s">
        <v>2316</v>
      </c>
      <c r="D539">
        <v>757</v>
      </c>
      <c r="F539" t="s">
        <v>2317</v>
      </c>
      <c r="G539" t="s">
        <v>451</v>
      </c>
      <c r="H539" t="s">
        <v>2318</v>
      </c>
      <c r="K539" t="s">
        <v>5264</v>
      </c>
      <c r="M539">
        <f t="shared" si="262"/>
        <v>0</v>
      </c>
      <c r="N539" t="str">
        <f t="shared" si="265"/>
        <v>Radiation Oncology (MED)</v>
      </c>
      <c r="P539" t="s">
        <v>5264</v>
      </c>
      <c r="Q539" t="str">
        <f t="shared" si="266"/>
        <v>513-584-4775</v>
      </c>
      <c r="S539" s="3">
        <f t="shared" si="264"/>
        <v>757</v>
      </c>
      <c r="T539" t="b">
        <f t="shared" si="274"/>
        <v>1</v>
      </c>
      <c r="V539" s="3">
        <f t="shared" si="275"/>
        <v>0</v>
      </c>
      <c r="W539" t="b">
        <f t="shared" si="267"/>
        <v>0</v>
      </c>
      <c r="Y539" t="str">
        <f t="shared" si="276"/>
        <v>UHIBARRETT</v>
      </c>
      <c r="Z539" t="b">
        <f t="shared" si="268"/>
        <v>1</v>
      </c>
      <c r="AB539" t="b">
        <f t="shared" si="277"/>
        <v>1</v>
      </c>
      <c r="AD539" t="str">
        <f t="shared" si="278"/>
        <v>513-584-4007</v>
      </c>
      <c r="AE539" t="b">
        <f t="shared" si="269"/>
        <v>1</v>
      </c>
      <c r="AG539" t="str">
        <f t="shared" si="279"/>
        <v>http://med.uc.edu/radiationoncology/</v>
      </c>
      <c r="AH539" t="b">
        <f t="shared" si="270"/>
        <v>1</v>
      </c>
      <c r="AJ539">
        <f t="shared" si="280"/>
        <v>0</v>
      </c>
      <c r="AK539" t="b">
        <f t="shared" si="271"/>
        <v>0</v>
      </c>
      <c r="AM539" s="4" t="str">
        <f t="shared" si="291"/>
        <v>"name":"Radiation Oncology (MED)"</v>
      </c>
      <c r="AN539" s="5" t="str">
        <f t="shared" si="281"/>
        <v>,"phone":"513-584-4775"</v>
      </c>
      <c r="AO539" s="5" t="str">
        <f t="shared" si="282"/>
        <v>,"location":{</v>
      </c>
      <c r="AP539" s="5" t="str">
        <f t="shared" si="283"/>
        <v>"ML":"757"</v>
      </c>
      <c r="AQ539" s="5" t="str">
        <f t="shared" si="272"/>
        <v/>
      </c>
      <c r="AR539" s="5" t="str">
        <f t="shared" si="284"/>
        <v>,"building":"UHIBARRETT"</v>
      </c>
      <c r="AS539" s="5" t="str">
        <f t="shared" si="293"/>
        <v>}</v>
      </c>
      <c r="AT539" s="5" t="str">
        <f t="shared" si="285"/>
        <v>,"fax":"513-584-4007"</v>
      </c>
      <c r="AU539" s="5" t="str">
        <f t="shared" si="286"/>
        <v>,"website":"http://med.uc.edu/radiationoncology/"</v>
      </c>
      <c r="AV539" s="10" t="str">
        <f t="shared" si="287"/>
        <v/>
      </c>
      <c r="AW539" s="6" t="str">
        <f t="shared" si="288"/>
        <v>{"name":"Radiation Oncology (MED)","phone":"513-584-4775","location":{"ML":"757","building":"UHIBARRETT"},"fax":"513-584-4007","website":"http://med.uc.edu/radiationoncology/"}</v>
      </c>
      <c r="AX539" t="str">
        <f t="shared" si="289"/>
        <v>db.directory.insert({"name":"Radiation Oncology (MED)","phone":"513-584-4775","location":{"ML":"757","building":"UHIBARRETT"},"fax":"513-584-4007","website":"http://med.uc.edu/radiationoncology/"})</v>
      </c>
      <c r="AY539">
        <f t="shared" si="292"/>
        <v>536</v>
      </c>
      <c r="AZ539" t="str">
        <f t="shared" si="290"/>
        <v>536 - Radiation Oncology (MED)</v>
      </c>
      <c r="BA539" t="str">
        <f t="shared" si="273"/>
        <v>{"name":"Radiation Oncology (MED)","phone":"513-584-4775","location":{"ML":"757","building":"UHIBARRETT"},"fax":"513-584-4007","website":"http://med.uc.edu/radiationoncology/"},</v>
      </c>
    </row>
    <row r="540" spans="1:53" x14ac:dyDescent="0.25">
      <c r="A540" t="s">
        <v>2319</v>
      </c>
      <c r="B540" t="s">
        <v>2320</v>
      </c>
      <c r="C540" t="s">
        <v>2321</v>
      </c>
      <c r="D540">
        <v>591</v>
      </c>
      <c r="E540">
        <v>201</v>
      </c>
      <c r="F540" t="s">
        <v>2322</v>
      </c>
      <c r="G540" t="s">
        <v>2323</v>
      </c>
      <c r="H540" t="s">
        <v>2324</v>
      </c>
      <c r="K540" t="s">
        <v>5264</v>
      </c>
      <c r="M540">
        <f t="shared" si="262"/>
        <v>0</v>
      </c>
      <c r="N540" t="str">
        <f t="shared" si="265"/>
        <v>Radiation Safety (Research Ofc)</v>
      </c>
      <c r="P540" t="s">
        <v>5264</v>
      </c>
      <c r="Q540" t="str">
        <f t="shared" si="266"/>
        <v>513-558-4110</v>
      </c>
      <c r="S540" s="3">
        <f t="shared" si="264"/>
        <v>591</v>
      </c>
      <c r="T540" t="b">
        <f t="shared" si="274"/>
        <v>1</v>
      </c>
      <c r="V540" s="3">
        <f t="shared" si="275"/>
        <v>201</v>
      </c>
      <c r="W540" t="b">
        <f t="shared" si="267"/>
        <v>1</v>
      </c>
      <c r="Y540" t="str">
        <f t="shared" si="276"/>
        <v>RSL</v>
      </c>
      <c r="Z540" t="b">
        <f t="shared" si="268"/>
        <v>1</v>
      </c>
      <c r="AB540" t="b">
        <f t="shared" si="277"/>
        <v>1</v>
      </c>
      <c r="AD540" t="str">
        <f t="shared" si="278"/>
        <v>513-558-9905</v>
      </c>
      <c r="AE540" t="b">
        <f t="shared" si="269"/>
        <v>1</v>
      </c>
      <c r="AG540" t="str">
        <f t="shared" si="279"/>
        <v>http://researchcompliance.uc.edu/radsafety.aspx</v>
      </c>
      <c r="AH540" t="b">
        <f t="shared" si="270"/>
        <v>1</v>
      </c>
      <c r="AJ540">
        <f t="shared" si="280"/>
        <v>0</v>
      </c>
      <c r="AK540" t="b">
        <f t="shared" si="271"/>
        <v>0</v>
      </c>
      <c r="AM540" s="4" t="str">
        <f t="shared" si="291"/>
        <v>"name":"Radiation Safety (Research Ofc)"</v>
      </c>
      <c r="AN540" s="5" t="str">
        <f t="shared" si="281"/>
        <v>,"phone":"513-558-4110"</v>
      </c>
      <c r="AO540" s="5" t="str">
        <f t="shared" si="282"/>
        <v>,"location":{</v>
      </c>
      <c r="AP540" s="5" t="str">
        <f t="shared" si="283"/>
        <v>"ML":"591"</v>
      </c>
      <c r="AQ540" s="5" t="str">
        <f t="shared" si="272"/>
        <v>,"RM":"201"</v>
      </c>
      <c r="AR540" s="5" t="str">
        <f t="shared" si="284"/>
        <v>,"building":"RSL"</v>
      </c>
      <c r="AS540" s="5" t="str">
        <f t="shared" si="293"/>
        <v>}</v>
      </c>
      <c r="AT540" s="5" t="str">
        <f t="shared" si="285"/>
        <v>,"fax":"513-558-9905"</v>
      </c>
      <c r="AU540" s="5" t="str">
        <f t="shared" si="286"/>
        <v>,"website":"http://researchcompliance.uc.edu/radsafety.aspx"</v>
      </c>
      <c r="AV540" s="10" t="str">
        <f t="shared" si="287"/>
        <v/>
      </c>
      <c r="AW540" s="6" t="str">
        <f t="shared" si="288"/>
        <v>{"name":"Radiation Safety (Research Ofc)","phone":"513-558-4110","location":{"ML":"591","RM":"201","building":"RSL"},"fax":"513-558-9905","website":"http://researchcompliance.uc.edu/radsafety.aspx"}</v>
      </c>
      <c r="AX540" t="str">
        <f t="shared" si="289"/>
        <v>db.directory.insert({"name":"Radiation Safety (Research Ofc)","phone":"513-558-4110","location":{"ML":"591","RM":"201","building":"RSL"},"fax":"513-558-9905","website":"http://researchcompliance.uc.edu/radsafety.aspx"})</v>
      </c>
      <c r="AY540">
        <f t="shared" si="292"/>
        <v>537</v>
      </c>
      <c r="AZ540" t="str">
        <f t="shared" si="290"/>
        <v>537 - Radiation Safety (Research Ofc)</v>
      </c>
      <c r="BA540" t="str">
        <f t="shared" si="273"/>
        <v>{"name":"Radiation Safety (Research Ofc)","phone":"513-558-4110","location":{"ML":"591","RM":"201","building":"RSL"},"fax":"513-558-9905","website":"http://researchcompliance.uc.edu/radsafety.aspx"},</v>
      </c>
    </row>
    <row r="541" spans="1:53" x14ac:dyDescent="0.25">
      <c r="A541" t="s">
        <v>2325</v>
      </c>
      <c r="B541" t="s">
        <v>618</v>
      </c>
      <c r="C541" t="s">
        <v>2326</v>
      </c>
      <c r="D541" t="s">
        <v>2327</v>
      </c>
      <c r="E541">
        <v>3</v>
      </c>
      <c r="F541">
        <v>2217</v>
      </c>
      <c r="G541" t="s">
        <v>329</v>
      </c>
      <c r="H541" t="s">
        <v>330</v>
      </c>
      <c r="I541" t="s">
        <v>621</v>
      </c>
      <c r="K541" t="s">
        <v>5264</v>
      </c>
      <c r="L541" t="b">
        <v>1</v>
      </c>
      <c r="M541">
        <f t="shared" si="262"/>
        <v>1</v>
      </c>
      <c r="N541" t="str">
        <f t="shared" si="265"/>
        <v>BearCast Radio  Administrative Offices</v>
      </c>
      <c r="O541" t="str">
        <f t="shared" si="263"/>
        <v>BearCast Radio  Administrative Offices</v>
      </c>
      <c r="P541" t="s">
        <v>5264</v>
      </c>
      <c r="Q541" t="str">
        <f t="shared" si="266"/>
        <v>513-556-4525</v>
      </c>
      <c r="S541" s="3">
        <f t="shared" si="264"/>
        <v>3</v>
      </c>
      <c r="T541" t="b">
        <f t="shared" si="274"/>
        <v>1</v>
      </c>
      <c r="V541" s="3">
        <f t="shared" si="275"/>
        <v>2217</v>
      </c>
      <c r="W541" t="b">
        <f t="shared" si="267"/>
        <v>1</v>
      </c>
      <c r="Y541" t="str">
        <f t="shared" si="276"/>
        <v>EMERY</v>
      </c>
      <c r="Z541" t="b">
        <f t="shared" si="268"/>
        <v>1</v>
      </c>
      <c r="AB541" t="b">
        <f t="shared" si="277"/>
        <v>1</v>
      </c>
      <c r="AD541" t="str">
        <f t="shared" si="278"/>
        <v>513-556-0202</v>
      </c>
      <c r="AE541" t="b">
        <f t="shared" si="269"/>
        <v>1</v>
      </c>
      <c r="AG541" t="str">
        <f t="shared" si="279"/>
        <v>http://www.bearcastmedia.com/</v>
      </c>
      <c r="AH541" t="b">
        <f t="shared" si="270"/>
        <v>1</v>
      </c>
      <c r="AJ541">
        <f t="shared" si="280"/>
        <v>0</v>
      </c>
      <c r="AK541" t="b">
        <f t="shared" si="271"/>
        <v>0</v>
      </c>
      <c r="AM541" s="4" t="str">
        <f t="shared" si="291"/>
        <v>"name":"BearCast Radio Administrative Offices"</v>
      </c>
      <c r="AN541" s="5" t="str">
        <f t="shared" si="281"/>
        <v>,"phone":"513-556-4525"</v>
      </c>
      <c r="AO541" s="5" t="str">
        <f t="shared" si="282"/>
        <v>,"location":{</v>
      </c>
      <c r="AP541" s="5" t="str">
        <f t="shared" si="283"/>
        <v>"ML":"3"</v>
      </c>
      <c r="AQ541" s="5" t="str">
        <f t="shared" si="272"/>
        <v>,"RM":"2217"</v>
      </c>
      <c r="AR541" s="5" t="str">
        <f t="shared" si="284"/>
        <v>,"building":"EMERY"</v>
      </c>
      <c r="AS541" s="5" t="str">
        <f t="shared" si="293"/>
        <v>}</v>
      </c>
      <c r="AT541" s="5" t="str">
        <f t="shared" si="285"/>
        <v>,"fax":"513-556-0202"</v>
      </c>
      <c r="AU541" s="5" t="str">
        <f t="shared" si="286"/>
        <v>,"website":"http://www.bearcastmedia.com/"</v>
      </c>
      <c r="AV541" s="10" t="str">
        <f t="shared" si="287"/>
        <v/>
      </c>
      <c r="AW541" s="6" t="str">
        <f t="shared" si="288"/>
        <v>{"name":"BearCast Radio Administrative Offices","phone":"513-556-4525","location":{"ML":"3","RM":"2217","building":"EMERY"},"fax":"513-556-0202","website":"http://www.bearcastmedia.com/"}</v>
      </c>
      <c r="AX541" t="str">
        <f t="shared" si="289"/>
        <v>db.directory.insert({"name":"BearCast Radio Administrative Offices","phone":"513-556-4525","location":{"ML":"3","RM":"2217","building":"EMERY"},"fax":"513-556-0202","website":"http://www.bearcastmedia.com/"})</v>
      </c>
      <c r="AY541">
        <f t="shared" si="292"/>
        <v>538</v>
      </c>
      <c r="AZ541" t="str">
        <f t="shared" si="290"/>
        <v>538 - BearCast Radio  Administrative Offices</v>
      </c>
      <c r="BA541" t="str">
        <f t="shared" si="273"/>
        <v>{"name":"BearCast Radio Administrative Offices","phone":"513-556-4525","location":{"ML":"3","RM":"2217","building":"EMERY"},"fax":"513-556-0202","website":"http://www.bearcastmedia.com/"},</v>
      </c>
    </row>
    <row r="542" spans="1:53" x14ac:dyDescent="0.25">
      <c r="A542" t="s">
        <v>2328</v>
      </c>
      <c r="B542" t="s">
        <v>2329</v>
      </c>
      <c r="C542" t="s">
        <v>2330</v>
      </c>
      <c r="D542">
        <v>761</v>
      </c>
      <c r="E542" t="s">
        <v>2331</v>
      </c>
      <c r="F542" t="s">
        <v>2332</v>
      </c>
      <c r="G542" t="s">
        <v>2333</v>
      </c>
      <c r="H542" t="s">
        <v>2334</v>
      </c>
      <c r="I542" t="s">
        <v>2335</v>
      </c>
      <c r="K542" t="s">
        <v>5264</v>
      </c>
      <c r="M542">
        <f t="shared" si="262"/>
        <v>0</v>
      </c>
      <c r="N542" t="str">
        <f t="shared" si="265"/>
        <v>Radiology (MED)</v>
      </c>
      <c r="P542" t="s">
        <v>5264</v>
      </c>
      <c r="Q542" t="str">
        <f t="shared" si="266"/>
        <v>513-584-4396</v>
      </c>
      <c r="S542" s="3">
        <f t="shared" si="264"/>
        <v>761</v>
      </c>
      <c r="T542" t="b">
        <f t="shared" si="274"/>
        <v>1</v>
      </c>
      <c r="V542" s="3" t="str">
        <f t="shared" si="275"/>
        <v>G665-N</v>
      </c>
      <c r="W542" t="b">
        <f t="shared" si="267"/>
        <v>1</v>
      </c>
      <c r="Y542" t="str">
        <f t="shared" si="276"/>
        <v>MSBSERV</v>
      </c>
      <c r="Z542" t="b">
        <f t="shared" si="268"/>
        <v>1</v>
      </c>
      <c r="AB542" t="b">
        <f t="shared" si="277"/>
        <v>1</v>
      </c>
      <c r="AD542" t="str">
        <f t="shared" si="278"/>
        <v>513-584-0431</v>
      </c>
      <c r="AE542" t="b">
        <f t="shared" si="269"/>
        <v>1</v>
      </c>
      <c r="AG542" t="str">
        <f t="shared" si="279"/>
        <v>http://www.med.uc.edu/radiology/home.aspx</v>
      </c>
      <c r="AH542" t="b">
        <f t="shared" si="270"/>
        <v>1</v>
      </c>
      <c r="AJ542" t="str">
        <f t="shared" si="280"/>
        <v>radiology@uc.edu</v>
      </c>
      <c r="AK542" t="b">
        <f t="shared" si="271"/>
        <v>1</v>
      </c>
      <c r="AM542" s="4" t="str">
        <f t="shared" si="291"/>
        <v>"name":"Radiology (MED)"</v>
      </c>
      <c r="AN542" s="5" t="str">
        <f t="shared" si="281"/>
        <v>,"phone":"513-584-4396"</v>
      </c>
      <c r="AO542" s="5" t="str">
        <f t="shared" si="282"/>
        <v>,"location":{</v>
      </c>
      <c r="AP542" s="5" t="str">
        <f t="shared" si="283"/>
        <v>"ML":"761"</v>
      </c>
      <c r="AQ542" s="5" t="str">
        <f t="shared" si="272"/>
        <v>,"RM":"G665-N"</v>
      </c>
      <c r="AR542" s="5" t="str">
        <f t="shared" si="284"/>
        <v>,"building":"MSBSERV"</v>
      </c>
      <c r="AS542" s="5" t="str">
        <f t="shared" si="293"/>
        <v>}</v>
      </c>
      <c r="AT542" s="5" t="str">
        <f t="shared" si="285"/>
        <v>,"fax":"513-584-0431"</v>
      </c>
      <c r="AU542" s="5" t="str">
        <f t="shared" si="286"/>
        <v>,"website":"http://www.med.uc.edu/radiology/home.aspx"</v>
      </c>
      <c r="AV542" s="10" t="str">
        <f t="shared" si="287"/>
        <v>,"email":"radiology@uc.edu"</v>
      </c>
      <c r="AW542" s="6" t="str">
        <f t="shared" si="288"/>
        <v>{"name":"Radiology (MED)","phone":"513-584-4396","location":{"ML":"761","RM":"G665-N","building":"MSBSERV"},"fax":"513-584-0431","website":"http://www.med.uc.edu/radiology/home.aspx","email":"radiology@uc.edu"}</v>
      </c>
      <c r="AX542" t="str">
        <f t="shared" si="289"/>
        <v>db.directory.insert({"name":"Radiology (MED)","phone":"513-584-4396","location":{"ML":"761","RM":"G665-N","building":"MSBSERV"},"fax":"513-584-0431","website":"http://www.med.uc.edu/radiology/home.aspx","email":"radiology@uc.edu"})</v>
      </c>
      <c r="AY542">
        <f t="shared" si="292"/>
        <v>539</v>
      </c>
      <c r="AZ542" t="str">
        <f t="shared" si="290"/>
        <v>539 - Radiology (MED)</v>
      </c>
      <c r="BA542" t="str">
        <f t="shared" si="273"/>
        <v>{"name":"Radiology (MED)","phone":"513-584-4396","location":{"ML":"761","RM":"G665-N","building":"MSBSERV"},"fax":"513-584-0431","website":"http://www.med.uc.edu/radiology/home.aspx","email":"radiology@uc.edu"},</v>
      </c>
    </row>
    <row r="543" spans="1:53" x14ac:dyDescent="0.25">
      <c r="A543" t="s">
        <v>2336</v>
      </c>
      <c r="B543" t="s">
        <v>2337</v>
      </c>
      <c r="C543" t="s">
        <v>2338</v>
      </c>
      <c r="D543" t="s">
        <v>2339</v>
      </c>
      <c r="E543">
        <v>761</v>
      </c>
      <c r="F543" t="s">
        <v>2340</v>
      </c>
      <c r="G543" t="s">
        <v>2332</v>
      </c>
      <c r="H543" t="s">
        <v>2333</v>
      </c>
      <c r="I543" t="s">
        <v>2341</v>
      </c>
      <c r="K543" t="s">
        <v>5264</v>
      </c>
      <c r="L543" t="b">
        <v>1</v>
      </c>
      <c r="M543">
        <f t="shared" si="262"/>
        <v>1</v>
      </c>
      <c r="N543" t="str">
        <f t="shared" si="265"/>
        <v>Radiology  Business Office (MED)</v>
      </c>
      <c r="O543" t="str">
        <f t="shared" si="263"/>
        <v>Radiology  Business Office (MED)</v>
      </c>
      <c r="P543" t="s">
        <v>5264</v>
      </c>
      <c r="Q543" t="str">
        <f t="shared" si="266"/>
        <v>513-584-0631</v>
      </c>
      <c r="S543" s="3">
        <f t="shared" si="264"/>
        <v>761</v>
      </c>
      <c r="T543" t="b">
        <f t="shared" si="274"/>
        <v>1</v>
      </c>
      <c r="V543" s="3" t="str">
        <f t="shared" si="275"/>
        <v>G665-M</v>
      </c>
      <c r="W543" t="b">
        <f t="shared" si="267"/>
        <v>1</v>
      </c>
      <c r="Y543" t="str">
        <f t="shared" si="276"/>
        <v>MSBSERV</v>
      </c>
      <c r="Z543" t="b">
        <f t="shared" si="268"/>
        <v>1</v>
      </c>
      <c r="AB543" t="b">
        <f t="shared" si="277"/>
        <v>1</v>
      </c>
      <c r="AD543" t="str">
        <f t="shared" si="278"/>
        <v>513-584-0431</v>
      </c>
      <c r="AE543" t="b">
        <f t="shared" si="269"/>
        <v>1</v>
      </c>
      <c r="AG543" t="str">
        <f t="shared" si="279"/>
        <v>Leslie.Lawson@uchealth.com</v>
      </c>
      <c r="AH543" t="b">
        <f t="shared" si="270"/>
        <v>1</v>
      </c>
      <c r="AJ543">
        <f t="shared" si="280"/>
        <v>0</v>
      </c>
      <c r="AK543" t="b">
        <f t="shared" si="271"/>
        <v>0</v>
      </c>
      <c r="AM543" s="4" t="str">
        <f t="shared" si="291"/>
        <v>"name":"Radiology Business Office (MED)"</v>
      </c>
      <c r="AN543" s="5" t="str">
        <f t="shared" si="281"/>
        <v>,"phone":"513-584-0631"</v>
      </c>
      <c r="AO543" s="5" t="str">
        <f t="shared" si="282"/>
        <v>,"location":{</v>
      </c>
      <c r="AP543" s="5" t="str">
        <f t="shared" si="283"/>
        <v>"ML":"761"</v>
      </c>
      <c r="AQ543" s="5" t="str">
        <f t="shared" si="272"/>
        <v>,"RM":"G665-M"</v>
      </c>
      <c r="AR543" s="5" t="str">
        <f t="shared" si="284"/>
        <v>,"building":"MSBSERV"</v>
      </c>
      <c r="AS543" s="5" t="str">
        <f t="shared" si="293"/>
        <v>}</v>
      </c>
      <c r="AT543" s="5" t="str">
        <f t="shared" si="285"/>
        <v>,"fax":"513-584-0431"</v>
      </c>
      <c r="AU543" s="5" t="str">
        <f t="shared" si="286"/>
        <v>,"website":"Leslie.Lawson@uchealth.com"</v>
      </c>
      <c r="AV543" s="10" t="str">
        <f t="shared" si="287"/>
        <v/>
      </c>
      <c r="AW543" s="6" t="str">
        <f t="shared" si="288"/>
        <v>{"name":"Radiology Business Office (MED)","phone":"513-584-0631","location":{"ML":"761","RM":"G665-M","building":"MSBSERV"},"fax":"513-584-0431","website":"Leslie.Lawson@uchealth.com"}</v>
      </c>
      <c r="AX543" t="str">
        <f t="shared" si="289"/>
        <v>db.directory.insert({"name":"Radiology Business Office (MED)","phone":"513-584-0631","location":{"ML":"761","RM":"G665-M","building":"MSBSERV"},"fax":"513-584-0431","website":"Leslie.Lawson@uchealth.com"})</v>
      </c>
      <c r="AY543">
        <f t="shared" si="292"/>
        <v>540</v>
      </c>
      <c r="AZ543" t="str">
        <f t="shared" si="290"/>
        <v>540 - Radiology  Business Office (MED)</v>
      </c>
      <c r="BA543" t="str">
        <f t="shared" si="273"/>
        <v>{"name":"Radiology Business Office (MED)","phone":"513-584-0631","location":{"ML":"761","RM":"G665-M","building":"MSBSERV"},"fax":"513-584-0431","website":"Leslie.Lawson@uchealth.com"},</v>
      </c>
    </row>
    <row r="544" spans="1:53" x14ac:dyDescent="0.25">
      <c r="A544" t="s">
        <v>2342</v>
      </c>
      <c r="B544" t="s">
        <v>2343</v>
      </c>
      <c r="C544" t="s">
        <v>2344</v>
      </c>
      <c r="D544" t="s">
        <v>2345</v>
      </c>
      <c r="E544">
        <v>151</v>
      </c>
      <c r="F544">
        <v>503</v>
      </c>
      <c r="G544" t="s">
        <v>193</v>
      </c>
      <c r="I544" t="s">
        <v>2346</v>
      </c>
      <c r="K544" t="s">
        <v>5264</v>
      </c>
      <c r="L544" t="b">
        <v>1</v>
      </c>
      <c r="M544">
        <f t="shared" si="262"/>
        <v>1</v>
      </c>
      <c r="N544" t="str">
        <f t="shared" si="265"/>
        <v>Chemistry-Biology Library  Ralph E. Oesper</v>
      </c>
      <c r="O544" t="str">
        <f t="shared" si="263"/>
        <v>Chemistry-Biology Library  Ralph E. Oesper</v>
      </c>
      <c r="P544" t="s">
        <v>5264</v>
      </c>
      <c r="Q544" t="str">
        <f t="shared" si="266"/>
        <v>513-556-1498</v>
      </c>
      <c r="S544" s="3">
        <f t="shared" si="264"/>
        <v>151</v>
      </c>
      <c r="T544" t="b">
        <f t="shared" si="274"/>
        <v>1</v>
      </c>
      <c r="V544" s="3">
        <f t="shared" si="275"/>
        <v>503</v>
      </c>
      <c r="W544" t="b">
        <f t="shared" si="267"/>
        <v>1</v>
      </c>
      <c r="Y544" t="str">
        <f t="shared" si="276"/>
        <v>RIEVESCHL</v>
      </c>
      <c r="Z544" t="b">
        <f t="shared" si="268"/>
        <v>1</v>
      </c>
      <c r="AB544" t="b">
        <f t="shared" si="277"/>
        <v>1</v>
      </c>
      <c r="AD544">
        <f t="shared" si="278"/>
        <v>0</v>
      </c>
      <c r="AE544" t="b">
        <f t="shared" si="269"/>
        <v>0</v>
      </c>
      <c r="AG544" t="str">
        <f t="shared" si="279"/>
        <v>http://www.libraries.uc.edu/chem-bio.html</v>
      </c>
      <c r="AH544" t="b">
        <f t="shared" si="270"/>
        <v>1</v>
      </c>
      <c r="AJ544">
        <f t="shared" si="280"/>
        <v>0</v>
      </c>
      <c r="AK544" t="b">
        <f t="shared" si="271"/>
        <v>0</v>
      </c>
      <c r="AM544" s="4" t="str">
        <f t="shared" si="291"/>
        <v>"name":"Chemistry-Biology Library Ralph E. Oesper"</v>
      </c>
      <c r="AN544" s="5" t="str">
        <f t="shared" si="281"/>
        <v>,"phone":"513-556-1498"</v>
      </c>
      <c r="AO544" s="5" t="str">
        <f t="shared" si="282"/>
        <v>,"location":{</v>
      </c>
      <c r="AP544" s="5" t="str">
        <f t="shared" si="283"/>
        <v>"ML":"151"</v>
      </c>
      <c r="AQ544" s="5" t="str">
        <f t="shared" si="272"/>
        <v>,"RM":"503"</v>
      </c>
      <c r="AR544" s="5" t="str">
        <f t="shared" si="284"/>
        <v>,"building":"RIEVESCHL"</v>
      </c>
      <c r="AS544" s="5" t="str">
        <f t="shared" si="293"/>
        <v>}</v>
      </c>
      <c r="AT544" s="5" t="str">
        <f t="shared" si="285"/>
        <v/>
      </c>
      <c r="AU544" s="5" t="str">
        <f t="shared" si="286"/>
        <v>,"website":"http://www.libraries.uc.edu/chem-bio.html"</v>
      </c>
      <c r="AV544" s="10" t="str">
        <f t="shared" si="287"/>
        <v/>
      </c>
      <c r="AW544" s="6" t="str">
        <f t="shared" si="288"/>
        <v>{"name":"Chemistry-Biology Library Ralph E. Oesper","phone":"513-556-1498","location":{"ML":"151","RM":"503","building":"RIEVESCHL"},"website":"http://www.libraries.uc.edu/chem-bio.html"}</v>
      </c>
      <c r="AX544" t="str">
        <f t="shared" si="289"/>
        <v>db.directory.insert({"name":"Chemistry-Biology Library Ralph E. Oesper","phone":"513-556-1498","location":{"ML":"151","RM":"503","building":"RIEVESCHL"},"website":"http://www.libraries.uc.edu/chem-bio.html"})</v>
      </c>
      <c r="AY544">
        <f t="shared" si="292"/>
        <v>541</v>
      </c>
      <c r="AZ544" t="str">
        <f t="shared" si="290"/>
        <v>541 - Chemistry-Biology Library  Ralph E. Oesper</v>
      </c>
      <c r="BA544" t="str">
        <f t="shared" si="273"/>
        <v>{"name":"Chemistry-Biology Library Ralph E. Oesper","phone":"513-556-1498","location":{"ML":"151","RM":"503","building":"RIEVESCHL"},"website":"http://www.libraries.uc.edu/chem-bio.html"},</v>
      </c>
    </row>
    <row r="545" spans="1:53" x14ac:dyDescent="0.25">
      <c r="A545" t="s">
        <v>2347</v>
      </c>
      <c r="B545" t="s">
        <v>385</v>
      </c>
      <c r="C545" t="s">
        <v>2348</v>
      </c>
      <c r="D545" t="s">
        <v>2349</v>
      </c>
      <c r="E545">
        <v>16</v>
      </c>
      <c r="F545" t="s">
        <v>2350</v>
      </c>
      <c r="G545" t="s">
        <v>385</v>
      </c>
      <c r="H545" t="s">
        <v>176</v>
      </c>
      <c r="I545" t="s">
        <v>2351</v>
      </c>
      <c r="K545" t="s">
        <v>5264</v>
      </c>
      <c r="L545" t="b">
        <v>1</v>
      </c>
      <c r="M545">
        <f t="shared" si="262"/>
        <v>1</v>
      </c>
      <c r="N545" t="str">
        <f t="shared" si="265"/>
        <v>DAAP  Rapid Prototyping Center</v>
      </c>
      <c r="O545" t="str">
        <f t="shared" si="263"/>
        <v>DAAP  Rapid Prototyping Center</v>
      </c>
      <c r="P545" t="s">
        <v>5264</v>
      </c>
      <c r="Q545" t="str">
        <f t="shared" si="266"/>
        <v>513-556-9284</v>
      </c>
      <c r="S545" s="3">
        <f t="shared" si="264"/>
        <v>16</v>
      </c>
      <c r="T545" t="b">
        <f t="shared" si="274"/>
        <v>1</v>
      </c>
      <c r="V545" s="3" t="str">
        <f t="shared" si="275"/>
        <v>5thFl</v>
      </c>
      <c r="W545" t="b">
        <f t="shared" si="267"/>
        <v>1</v>
      </c>
      <c r="Y545" t="str">
        <f t="shared" si="276"/>
        <v>DAAP</v>
      </c>
      <c r="Z545" t="b">
        <f t="shared" si="268"/>
        <v>1</v>
      </c>
      <c r="AB545" t="b">
        <f t="shared" si="277"/>
        <v>1</v>
      </c>
      <c r="AD545" t="str">
        <f t="shared" si="278"/>
        <v>513-556-3288</v>
      </c>
      <c r="AE545" t="b">
        <f t="shared" si="269"/>
        <v>1</v>
      </c>
      <c r="AG545" t="str">
        <f t="shared" si="279"/>
        <v>http://daap.uc.edu/about/facilities/rpc.html</v>
      </c>
      <c r="AH545" t="b">
        <f t="shared" si="270"/>
        <v>1</v>
      </c>
      <c r="AJ545">
        <f t="shared" si="280"/>
        <v>0</v>
      </c>
      <c r="AK545" t="b">
        <f t="shared" si="271"/>
        <v>0</v>
      </c>
      <c r="AM545" s="4" t="str">
        <f t="shared" si="291"/>
        <v>"name":"DAAP Rapid Prototyping Center"</v>
      </c>
      <c r="AN545" s="5" t="str">
        <f t="shared" si="281"/>
        <v>,"phone":"513-556-9284"</v>
      </c>
      <c r="AO545" s="5" t="str">
        <f t="shared" si="282"/>
        <v>,"location":{</v>
      </c>
      <c r="AP545" s="5" t="str">
        <f t="shared" si="283"/>
        <v>"ML":"16"</v>
      </c>
      <c r="AQ545" s="5" t="str">
        <f t="shared" si="272"/>
        <v>,"RM":"5thFl"</v>
      </c>
      <c r="AR545" s="5" t="str">
        <f t="shared" si="284"/>
        <v>,"building":"DAAP"</v>
      </c>
      <c r="AS545" s="5" t="str">
        <f t="shared" si="293"/>
        <v>}</v>
      </c>
      <c r="AT545" s="5" t="str">
        <f t="shared" si="285"/>
        <v>,"fax":"513-556-3288"</v>
      </c>
      <c r="AU545" s="5" t="str">
        <f t="shared" si="286"/>
        <v>,"website":"http://daap.uc.edu/about/facilities/rpc.html"</v>
      </c>
      <c r="AV545" s="10" t="str">
        <f t="shared" si="287"/>
        <v/>
      </c>
      <c r="AW545" s="6" t="str">
        <f t="shared" si="288"/>
        <v>{"name":"DAAP Rapid Prototyping Center","phone":"513-556-9284","location":{"ML":"16","RM":"5thFl","building":"DAAP"},"fax":"513-556-3288","website":"http://daap.uc.edu/about/facilities/rpc.html"}</v>
      </c>
      <c r="AX545" t="str">
        <f t="shared" si="289"/>
        <v>db.directory.insert({"name":"DAAP Rapid Prototyping Center","phone":"513-556-9284","location":{"ML":"16","RM":"5thFl","building":"DAAP"},"fax":"513-556-3288","website":"http://daap.uc.edu/about/facilities/rpc.html"})</v>
      </c>
      <c r="AY545">
        <f t="shared" si="292"/>
        <v>542</v>
      </c>
      <c r="AZ545" t="str">
        <f t="shared" si="290"/>
        <v>542 - DAAP  Rapid Prototyping Center</v>
      </c>
      <c r="BA545" t="str">
        <f t="shared" si="273"/>
        <v>{"name":"DAAP Rapid Prototyping Center","phone":"513-556-9284","location":{"ML":"16","RM":"5thFl","building":"DAAP"},"fax":"513-556-3288","website":"http://daap.uc.edu/about/facilities/rpc.html"},</v>
      </c>
    </row>
    <row r="546" spans="1:53" x14ac:dyDescent="0.25">
      <c r="A546" t="s">
        <v>2352</v>
      </c>
      <c r="B546" t="s">
        <v>2353</v>
      </c>
      <c r="C546" t="s">
        <v>2354</v>
      </c>
      <c r="D546">
        <v>211</v>
      </c>
      <c r="E546">
        <v>300</v>
      </c>
      <c r="F546" t="s">
        <v>467</v>
      </c>
      <c r="H546" t="s">
        <v>2355</v>
      </c>
      <c r="I546" t="s">
        <v>2356</v>
      </c>
      <c r="K546" t="s">
        <v>5264</v>
      </c>
      <c r="M546">
        <f t="shared" si="262"/>
        <v>0</v>
      </c>
      <c r="N546" t="str">
        <f t="shared" si="265"/>
        <v>Real Estate Center (LCB)</v>
      </c>
      <c r="P546" t="s">
        <v>5264</v>
      </c>
      <c r="Q546" t="str">
        <f t="shared" si="266"/>
        <v>513-556-7082</v>
      </c>
      <c r="S546" s="3">
        <f t="shared" si="264"/>
        <v>211</v>
      </c>
      <c r="T546" t="b">
        <f t="shared" si="274"/>
        <v>1</v>
      </c>
      <c r="V546" s="3">
        <f t="shared" si="275"/>
        <v>300</v>
      </c>
      <c r="W546" t="b">
        <f t="shared" si="267"/>
        <v>1</v>
      </c>
      <c r="Y546" t="str">
        <f t="shared" si="276"/>
        <v>USQUARE</v>
      </c>
      <c r="Z546" t="b">
        <f t="shared" si="268"/>
        <v>1</v>
      </c>
      <c r="AB546" t="b">
        <f t="shared" si="277"/>
        <v>1</v>
      </c>
      <c r="AD546">
        <f t="shared" si="278"/>
        <v>0</v>
      </c>
      <c r="AE546" t="b">
        <f t="shared" si="269"/>
        <v>0</v>
      </c>
      <c r="AG546" t="str">
        <f t="shared" si="279"/>
        <v>http://business.uc.edu/centers/real-estate.html</v>
      </c>
      <c r="AH546" t="b">
        <f t="shared" si="270"/>
        <v>1</v>
      </c>
      <c r="AJ546" t="str">
        <f t="shared" si="280"/>
        <v>real.estate@uc.edu</v>
      </c>
      <c r="AK546" t="b">
        <f t="shared" si="271"/>
        <v>1</v>
      </c>
      <c r="AM546" s="4" t="str">
        <f t="shared" si="291"/>
        <v>"name":"Real Estate Center (LCB)"</v>
      </c>
      <c r="AN546" s="5" t="str">
        <f t="shared" si="281"/>
        <v>,"phone":"513-556-7082"</v>
      </c>
      <c r="AO546" s="5" t="str">
        <f t="shared" si="282"/>
        <v>,"location":{</v>
      </c>
      <c r="AP546" s="5" t="str">
        <f t="shared" si="283"/>
        <v>"ML":"211"</v>
      </c>
      <c r="AQ546" s="5" t="str">
        <f t="shared" si="272"/>
        <v>,"RM":"300"</v>
      </c>
      <c r="AR546" s="5" t="str">
        <f t="shared" si="284"/>
        <v>,"building":"USQUARE"</v>
      </c>
      <c r="AS546" s="5" t="str">
        <f t="shared" si="293"/>
        <v>}</v>
      </c>
      <c r="AT546" s="5" t="str">
        <f t="shared" si="285"/>
        <v/>
      </c>
      <c r="AU546" s="5" t="str">
        <f t="shared" si="286"/>
        <v>,"website":"http://business.uc.edu/centers/real-estate.html"</v>
      </c>
      <c r="AV546" s="10" t="str">
        <f t="shared" si="287"/>
        <v>,"email":"real.estate@uc.edu"</v>
      </c>
      <c r="AW546" s="6" t="str">
        <f t="shared" si="288"/>
        <v>{"name":"Real Estate Center (LCB)","phone":"513-556-7082","location":{"ML":"211","RM":"300","building":"USQUARE"},"website":"http://business.uc.edu/centers/real-estate.html","email":"real.estate@uc.edu"}</v>
      </c>
      <c r="AX546" t="str">
        <f t="shared" si="289"/>
        <v>db.directory.insert({"name":"Real Estate Center (LCB)","phone":"513-556-7082","location":{"ML":"211","RM":"300","building":"USQUARE"},"website":"http://business.uc.edu/centers/real-estate.html","email":"real.estate@uc.edu"})</v>
      </c>
      <c r="AY546">
        <f t="shared" si="292"/>
        <v>543</v>
      </c>
      <c r="AZ546" t="str">
        <f t="shared" si="290"/>
        <v>543 - Real Estate Center (LCB)</v>
      </c>
      <c r="BA546" t="str">
        <f t="shared" si="273"/>
        <v>{"name":"Real Estate Center (LCB)","phone":"513-556-7082","location":{"ML":"211","RM":"300","building":"USQUARE"},"website":"http://business.uc.edu/centers/real-estate.html","email":"real.estate@uc.edu"},</v>
      </c>
    </row>
    <row r="547" spans="1:53" x14ac:dyDescent="0.25">
      <c r="A547" t="s">
        <v>2357</v>
      </c>
      <c r="B547" t="s">
        <v>2358</v>
      </c>
      <c r="C547" t="s">
        <v>2359</v>
      </c>
      <c r="D547">
        <v>186</v>
      </c>
      <c r="E547" t="s">
        <v>639</v>
      </c>
      <c r="F547" t="s">
        <v>68</v>
      </c>
      <c r="G547" t="s">
        <v>1162</v>
      </c>
      <c r="H547" t="s">
        <v>2360</v>
      </c>
      <c r="K547" t="s">
        <v>5264</v>
      </c>
      <c r="M547">
        <f t="shared" ref="M547:M610" si="294">IF(L547, 1,0)</f>
        <v>0</v>
      </c>
      <c r="N547" t="str">
        <f t="shared" si="265"/>
        <v>Real Estate Services (Planning + Design + Construction)</v>
      </c>
      <c r="P547" t="s">
        <v>5264</v>
      </c>
      <c r="Q547" t="str">
        <f t="shared" si="266"/>
        <v>513-556-2861</v>
      </c>
      <c r="S547" s="3">
        <f t="shared" si="264"/>
        <v>186</v>
      </c>
      <c r="T547" t="b">
        <f t="shared" si="274"/>
        <v>1</v>
      </c>
      <c r="V547" s="3" t="str">
        <f t="shared" si="275"/>
        <v>6thFl</v>
      </c>
      <c r="W547" t="b">
        <f t="shared" si="267"/>
        <v>1</v>
      </c>
      <c r="Y547" t="str">
        <f t="shared" si="276"/>
        <v>UNIVHALL</v>
      </c>
      <c r="Z547" t="b">
        <f t="shared" si="268"/>
        <v>1</v>
      </c>
      <c r="AB547" t="b">
        <f t="shared" si="277"/>
        <v>1</v>
      </c>
      <c r="AD547" t="str">
        <f t="shared" si="278"/>
        <v>513-556-2216</v>
      </c>
      <c r="AE547" t="b">
        <f t="shared" si="269"/>
        <v>1</v>
      </c>
      <c r="AG547" t="str">
        <f t="shared" si="279"/>
        <v>http://www.uc.edu/af/pdc/real_estate_services.html</v>
      </c>
      <c r="AH547" t="b">
        <f t="shared" si="270"/>
        <v>1</v>
      </c>
      <c r="AJ547">
        <f t="shared" si="280"/>
        <v>0</v>
      </c>
      <c r="AK547" t="b">
        <f t="shared" si="271"/>
        <v>0</v>
      </c>
      <c r="AM547" s="4" t="str">
        <f t="shared" si="291"/>
        <v>"name":"Real Estate Services (Planning + Design + Construction)"</v>
      </c>
      <c r="AN547" s="5" t="str">
        <f t="shared" si="281"/>
        <v>,"phone":"513-556-2861"</v>
      </c>
      <c r="AO547" s="5" t="str">
        <f t="shared" si="282"/>
        <v>,"location":{</v>
      </c>
      <c r="AP547" s="5" t="str">
        <f t="shared" si="283"/>
        <v>"ML":"186"</v>
      </c>
      <c r="AQ547" s="5" t="str">
        <f t="shared" si="272"/>
        <v>,"RM":"6thFl"</v>
      </c>
      <c r="AR547" s="5" t="str">
        <f t="shared" si="284"/>
        <v>,"building":"UNIVHALL"</v>
      </c>
      <c r="AS547" s="5" t="str">
        <f t="shared" si="293"/>
        <v>}</v>
      </c>
      <c r="AT547" s="5" t="str">
        <f t="shared" si="285"/>
        <v>,"fax":"513-556-2216"</v>
      </c>
      <c r="AU547" s="5" t="str">
        <f t="shared" si="286"/>
        <v>,"website":"http://www.uc.edu/af/pdc/real_estate_services.html"</v>
      </c>
      <c r="AV547" s="10" t="str">
        <f t="shared" si="287"/>
        <v/>
      </c>
      <c r="AW547" s="6" t="str">
        <f t="shared" si="288"/>
        <v>{"name":"Real Estate Services (Planning + Design + Construction)","phone":"513-556-2861","location":{"ML":"186","RM":"6thFl","building":"UNIVHALL"},"fax":"513-556-2216","website":"http://www.uc.edu/af/pdc/real_estate_services.html"}</v>
      </c>
      <c r="AX547" t="str">
        <f t="shared" si="289"/>
        <v>db.directory.insert({"name":"Real Estate Services (Planning + Design + Construction)","phone":"513-556-2861","location":{"ML":"186","RM":"6thFl","building":"UNIVHALL"},"fax":"513-556-2216","website":"http://www.uc.edu/af/pdc/real_estate_services.html"})</v>
      </c>
      <c r="AY547">
        <f t="shared" si="292"/>
        <v>544</v>
      </c>
      <c r="AZ547" t="str">
        <f t="shared" si="290"/>
        <v>544 - Real Estate Services (Planning + Design + Construction)</v>
      </c>
      <c r="BA547" t="str">
        <f t="shared" si="273"/>
        <v>{"name":"Real Estate Services (Planning + Design + Construction)","phone":"513-556-2861","location":{"ML":"186","RM":"6thFl","building":"UNIVHALL"},"fax":"513-556-2216","website":"http://www.uc.edu/af/pdc/real_estate_services.html"},</v>
      </c>
    </row>
    <row r="548" spans="1:53" x14ac:dyDescent="0.25">
      <c r="A548" t="s">
        <v>2361</v>
      </c>
      <c r="B548" t="s">
        <v>2362</v>
      </c>
      <c r="C548" t="s">
        <v>2363</v>
      </c>
      <c r="D548">
        <v>45</v>
      </c>
      <c r="E548" t="s">
        <v>350</v>
      </c>
      <c r="F548" t="s">
        <v>1189</v>
      </c>
      <c r="G548" t="s">
        <v>1610</v>
      </c>
      <c r="H548" t="s">
        <v>1612</v>
      </c>
      <c r="K548" t="s">
        <v>5264</v>
      </c>
      <c r="M548">
        <f t="shared" si="294"/>
        <v>0</v>
      </c>
      <c r="N548" t="str">
        <f t="shared" si="265"/>
        <v>Campus Recreation Center (Residence Hall)</v>
      </c>
      <c r="P548" t="s">
        <v>5264</v>
      </c>
      <c r="Q548" t="str">
        <f t="shared" si="266"/>
        <v>513-558-3031</v>
      </c>
      <c r="S548" s="3">
        <f t="shared" si="264"/>
        <v>45</v>
      </c>
      <c r="T548" t="b">
        <f t="shared" si="274"/>
        <v>1</v>
      </c>
      <c r="V548" s="3" t="str">
        <f t="shared" si="275"/>
        <v>Lobby</v>
      </c>
      <c r="W548" t="b">
        <f t="shared" si="267"/>
        <v>1</v>
      </c>
      <c r="Y548" t="str">
        <f t="shared" si="276"/>
        <v>RECCENTR</v>
      </c>
      <c r="Z548" t="b">
        <f t="shared" si="268"/>
        <v>1</v>
      </c>
      <c r="AB548" t="b">
        <f t="shared" si="277"/>
        <v>1</v>
      </c>
      <c r="AD548" t="str">
        <f t="shared" si="278"/>
        <v>513-861-6816</v>
      </c>
      <c r="AE548" t="b">
        <f t="shared" si="269"/>
        <v>1</v>
      </c>
      <c r="AG548" t="str">
        <f t="shared" si="279"/>
        <v>UCHousing@uc.edu</v>
      </c>
      <c r="AH548" t="b">
        <f t="shared" si="270"/>
        <v>1</v>
      </c>
      <c r="AJ548">
        <f t="shared" si="280"/>
        <v>0</v>
      </c>
      <c r="AK548" t="b">
        <f t="shared" si="271"/>
        <v>0</v>
      </c>
      <c r="AM548" s="4" t="str">
        <f t="shared" si="291"/>
        <v>"name":"Campus Recreation Center (Residence Hall)"</v>
      </c>
      <c r="AN548" s="5" t="str">
        <f t="shared" si="281"/>
        <v>,"phone":"513-558-3031"</v>
      </c>
      <c r="AO548" s="5" t="str">
        <f t="shared" si="282"/>
        <v>,"location":{</v>
      </c>
      <c r="AP548" s="5" t="str">
        <f t="shared" si="283"/>
        <v>"ML":"45"</v>
      </c>
      <c r="AQ548" s="5" t="str">
        <f t="shared" si="272"/>
        <v>,"RM":"Lobby"</v>
      </c>
      <c r="AR548" s="5" t="str">
        <f t="shared" si="284"/>
        <v>,"building":"RECCENTR"</v>
      </c>
      <c r="AS548" s="5" t="str">
        <f t="shared" si="293"/>
        <v>}</v>
      </c>
      <c r="AT548" s="5" t="str">
        <f t="shared" si="285"/>
        <v>,"fax":"513-861-6816"</v>
      </c>
      <c r="AU548" s="5" t="str">
        <f t="shared" si="286"/>
        <v>,"website":"UCHousing@uc.edu"</v>
      </c>
      <c r="AV548" s="10" t="str">
        <f t="shared" si="287"/>
        <v/>
      </c>
      <c r="AW548" s="6" t="str">
        <f t="shared" si="288"/>
        <v>{"name":"Campus Recreation Center (Residence Hall)","phone":"513-558-3031","location":{"ML":"45","RM":"Lobby","building":"RECCENTR"},"fax":"513-861-6816","website":"UCHousing@uc.edu"}</v>
      </c>
      <c r="AX548" t="str">
        <f t="shared" si="289"/>
        <v>db.directory.insert({"name":"Campus Recreation Center (Residence Hall)","phone":"513-558-3031","location":{"ML":"45","RM":"Lobby","building":"RECCENTR"},"fax":"513-861-6816","website":"UCHousing@uc.edu"})</v>
      </c>
      <c r="AY548">
        <f t="shared" si="292"/>
        <v>545</v>
      </c>
      <c r="AZ548" t="str">
        <f t="shared" si="290"/>
        <v>545 - Campus Recreation Center (Residence Hall)</v>
      </c>
      <c r="BA548" t="str">
        <f t="shared" si="273"/>
        <v>{"name":"Campus Recreation Center (Residence Hall)","phone":"513-558-3031","location":{"ML":"45","RM":"Lobby","building":"RECCENTR"},"fax":"513-861-6816","website":"UCHousing@uc.edu"},</v>
      </c>
    </row>
    <row r="549" spans="1:53" x14ac:dyDescent="0.25">
      <c r="A549" t="s">
        <v>2364</v>
      </c>
      <c r="B549" t="s">
        <v>2365</v>
      </c>
      <c r="C549" t="s">
        <v>2366</v>
      </c>
      <c r="D549">
        <v>3</v>
      </c>
      <c r="E549">
        <v>3845</v>
      </c>
      <c r="F549" t="s">
        <v>125</v>
      </c>
      <c r="K549" t="s">
        <v>5264</v>
      </c>
      <c r="M549">
        <f t="shared" si="294"/>
        <v>0</v>
      </c>
      <c r="N549" t="str">
        <f t="shared" si="265"/>
        <v>Recording Services (CCM)</v>
      </c>
      <c r="P549" t="s">
        <v>5264</v>
      </c>
      <c r="Q549" t="str">
        <f t="shared" si="266"/>
        <v>513-556-9437</v>
      </c>
      <c r="S549" s="3">
        <f t="shared" si="264"/>
        <v>3</v>
      </c>
      <c r="T549" t="b">
        <f t="shared" si="274"/>
        <v>1</v>
      </c>
      <c r="V549" s="3">
        <f t="shared" si="275"/>
        <v>3845</v>
      </c>
      <c r="W549" t="b">
        <f t="shared" si="267"/>
        <v>1</v>
      </c>
      <c r="Y549" t="str">
        <f t="shared" si="276"/>
        <v>CORBETT</v>
      </c>
      <c r="Z549" t="b">
        <f t="shared" si="268"/>
        <v>1</v>
      </c>
      <c r="AB549" t="b">
        <f t="shared" si="277"/>
        <v>1</v>
      </c>
      <c r="AD549">
        <f t="shared" si="278"/>
        <v>0</v>
      </c>
      <c r="AE549" t="b">
        <f t="shared" si="269"/>
        <v>0</v>
      </c>
      <c r="AG549">
        <f t="shared" si="279"/>
        <v>0</v>
      </c>
      <c r="AH549" t="b">
        <f t="shared" si="270"/>
        <v>0</v>
      </c>
      <c r="AJ549">
        <f t="shared" si="280"/>
        <v>0</v>
      </c>
      <c r="AK549" t="b">
        <f t="shared" si="271"/>
        <v>0</v>
      </c>
      <c r="AM549" s="4" t="str">
        <f t="shared" si="291"/>
        <v>"name":"Recording Services (CCM)"</v>
      </c>
      <c r="AN549" s="5" t="str">
        <f t="shared" si="281"/>
        <v>,"phone":"513-556-9437"</v>
      </c>
      <c r="AO549" s="5" t="str">
        <f t="shared" si="282"/>
        <v>,"location":{</v>
      </c>
      <c r="AP549" s="5" t="str">
        <f t="shared" si="283"/>
        <v>"ML":"3"</v>
      </c>
      <c r="AQ549" s="5" t="str">
        <f t="shared" si="272"/>
        <v>,"RM":"3845"</v>
      </c>
      <c r="AR549" s="5" t="str">
        <f t="shared" si="284"/>
        <v>,"building":"CORBETT"</v>
      </c>
      <c r="AS549" s="5" t="str">
        <f t="shared" si="293"/>
        <v>}</v>
      </c>
      <c r="AT549" s="5" t="str">
        <f t="shared" si="285"/>
        <v/>
      </c>
      <c r="AU549" s="5" t="str">
        <f t="shared" si="286"/>
        <v/>
      </c>
      <c r="AV549" s="10" t="str">
        <f t="shared" si="287"/>
        <v/>
      </c>
      <c r="AW549" s="6" t="str">
        <f t="shared" si="288"/>
        <v>{"name":"Recording Services (CCM)","phone":"513-556-9437","location":{"ML":"3","RM":"3845","building":"CORBETT"}}</v>
      </c>
      <c r="AX549" t="str">
        <f t="shared" si="289"/>
        <v>db.directory.insert({"name":"Recording Services (CCM)","phone":"513-556-9437","location":{"ML":"3","RM":"3845","building":"CORBETT"}})</v>
      </c>
      <c r="AY549">
        <f t="shared" si="292"/>
        <v>546</v>
      </c>
      <c r="AZ549" t="str">
        <f t="shared" si="290"/>
        <v>546 - Recording Services (CCM)</v>
      </c>
      <c r="BA549" t="str">
        <f t="shared" si="273"/>
        <v>{"name":"Recording Services (CCM)","phone":"513-556-9437","location":{"ML":"3","RM":"3845","building":"CORBETT"}},</v>
      </c>
    </row>
    <row r="550" spans="1:53" x14ac:dyDescent="0.25">
      <c r="A550" t="s">
        <v>2367</v>
      </c>
      <c r="B550" t="s">
        <v>385</v>
      </c>
      <c r="C550" t="s">
        <v>2368</v>
      </c>
      <c r="D550" t="s">
        <v>1124</v>
      </c>
      <c r="E550">
        <v>16</v>
      </c>
      <c r="F550">
        <v>5470</v>
      </c>
      <c r="G550" t="s">
        <v>385</v>
      </c>
      <c r="H550" t="s">
        <v>176</v>
      </c>
      <c r="K550" t="s">
        <v>5264</v>
      </c>
      <c r="L550" t="b">
        <v>1</v>
      </c>
      <c r="M550">
        <f t="shared" si="294"/>
        <v>1</v>
      </c>
      <c r="N550" t="str">
        <f t="shared" si="265"/>
        <v>DAAP  Records</v>
      </c>
      <c r="O550" t="str">
        <f t="shared" ref="O550:O604" si="295">CONCATENATE(B550," ",C550)</f>
        <v>DAAP  Records</v>
      </c>
      <c r="P550" t="s">
        <v>5264</v>
      </c>
      <c r="Q550" t="str">
        <f t="shared" si="266"/>
        <v>513-556-1376</v>
      </c>
      <c r="S550" s="3">
        <f t="shared" si="264"/>
        <v>16</v>
      </c>
      <c r="T550" t="b">
        <f t="shared" si="274"/>
        <v>1</v>
      </c>
      <c r="V550" s="3">
        <f t="shared" si="275"/>
        <v>5470</v>
      </c>
      <c r="W550" t="b">
        <f t="shared" si="267"/>
        <v>1</v>
      </c>
      <c r="Y550" t="str">
        <f t="shared" si="276"/>
        <v>DAAP</v>
      </c>
      <c r="Z550" t="b">
        <f t="shared" si="268"/>
        <v>1</v>
      </c>
      <c r="AB550" t="b">
        <f t="shared" si="277"/>
        <v>1</v>
      </c>
      <c r="AD550" t="str">
        <f t="shared" si="278"/>
        <v>513-556-3288</v>
      </c>
      <c r="AE550" t="b">
        <f t="shared" si="269"/>
        <v>1</v>
      </c>
      <c r="AG550">
        <f t="shared" si="279"/>
        <v>0</v>
      </c>
      <c r="AH550" t="b">
        <f t="shared" si="270"/>
        <v>0</v>
      </c>
      <c r="AJ550">
        <f t="shared" si="280"/>
        <v>0</v>
      </c>
      <c r="AK550" t="b">
        <f t="shared" si="271"/>
        <v>0</v>
      </c>
      <c r="AM550" s="4" t="str">
        <f t="shared" si="291"/>
        <v>"name":"DAAP Records"</v>
      </c>
      <c r="AN550" s="5" t="str">
        <f t="shared" si="281"/>
        <v>,"phone":"513-556-1376"</v>
      </c>
      <c r="AO550" s="5" t="str">
        <f t="shared" si="282"/>
        <v>,"location":{</v>
      </c>
      <c r="AP550" s="5" t="str">
        <f t="shared" si="283"/>
        <v>"ML":"16"</v>
      </c>
      <c r="AQ550" s="5" t="str">
        <f t="shared" si="272"/>
        <v>,"RM":"5470"</v>
      </c>
      <c r="AR550" s="5" t="str">
        <f t="shared" si="284"/>
        <v>,"building":"DAAP"</v>
      </c>
      <c r="AS550" s="5" t="str">
        <f t="shared" si="293"/>
        <v>}</v>
      </c>
      <c r="AT550" s="5" t="str">
        <f t="shared" si="285"/>
        <v>,"fax":"513-556-3288"</v>
      </c>
      <c r="AU550" s="5" t="str">
        <f t="shared" si="286"/>
        <v/>
      </c>
      <c r="AV550" s="10" t="str">
        <f t="shared" si="287"/>
        <v/>
      </c>
      <c r="AW550" s="6" t="str">
        <f t="shared" si="288"/>
        <v>{"name":"DAAP Records","phone":"513-556-1376","location":{"ML":"16","RM":"5470","building":"DAAP"},"fax":"513-556-3288"}</v>
      </c>
      <c r="AX550" t="str">
        <f t="shared" si="289"/>
        <v>db.directory.insert({"name":"DAAP Records","phone":"513-556-1376","location":{"ML":"16","RM":"5470","building":"DAAP"},"fax":"513-556-3288"})</v>
      </c>
      <c r="AY550">
        <f t="shared" si="292"/>
        <v>547</v>
      </c>
      <c r="AZ550" t="str">
        <f t="shared" si="290"/>
        <v>547 - DAAP  Records</v>
      </c>
      <c r="BA550" t="str">
        <f t="shared" si="273"/>
        <v>{"name":"DAAP Records","phone":"513-556-1376","location":{"ML":"16","RM":"5470","building":"DAAP"},"fax":"513-556-3288"},</v>
      </c>
    </row>
    <row r="551" spans="1:53" x14ac:dyDescent="0.25">
      <c r="A551" t="s">
        <v>2369</v>
      </c>
      <c r="B551" t="s">
        <v>777</v>
      </c>
      <c r="C551" t="s">
        <v>2370</v>
      </c>
      <c r="D551" t="s">
        <v>2371</v>
      </c>
      <c r="E551">
        <v>113</v>
      </c>
      <c r="F551">
        <v>808</v>
      </c>
      <c r="G551" t="s">
        <v>1167</v>
      </c>
      <c r="I551" t="s">
        <v>2372</v>
      </c>
      <c r="K551" t="s">
        <v>5264</v>
      </c>
      <c r="L551" t="b">
        <v>1</v>
      </c>
      <c r="M551">
        <f t="shared" si="294"/>
        <v>1</v>
      </c>
      <c r="N551" t="str">
        <f t="shared" si="265"/>
        <v>Library  Records Management</v>
      </c>
      <c r="O551" t="str">
        <f t="shared" si="295"/>
        <v>Library  Records Management</v>
      </c>
      <c r="P551" t="s">
        <v>5264</v>
      </c>
      <c r="Q551" t="str">
        <f t="shared" si="266"/>
        <v>513-556-1958</v>
      </c>
      <c r="S551" s="3">
        <f t="shared" si="264"/>
        <v>113</v>
      </c>
      <c r="T551" t="b">
        <f t="shared" si="274"/>
        <v>1</v>
      </c>
      <c r="V551" s="3">
        <f t="shared" si="275"/>
        <v>808</v>
      </c>
      <c r="W551" t="b">
        <f t="shared" si="267"/>
        <v>1</v>
      </c>
      <c r="Y551" t="str">
        <f t="shared" si="276"/>
        <v>BLEGEN</v>
      </c>
      <c r="Z551" t="b">
        <f t="shared" si="268"/>
        <v>1</v>
      </c>
      <c r="AB551" t="b">
        <f t="shared" si="277"/>
        <v>1</v>
      </c>
      <c r="AD551">
        <f t="shared" si="278"/>
        <v>0</v>
      </c>
      <c r="AE551" t="b">
        <f t="shared" si="269"/>
        <v>0</v>
      </c>
      <c r="AG551" t="str">
        <f t="shared" si="279"/>
        <v>http://libraries.uc.edu/arb/records-management/</v>
      </c>
      <c r="AH551" t="b">
        <f t="shared" si="270"/>
        <v>1</v>
      </c>
      <c r="AJ551">
        <f t="shared" si="280"/>
        <v>0</v>
      </c>
      <c r="AK551" t="b">
        <f t="shared" si="271"/>
        <v>0</v>
      </c>
      <c r="AM551" s="4" t="str">
        <f t="shared" si="291"/>
        <v>"name":"Library Records Management"</v>
      </c>
      <c r="AN551" s="5" t="str">
        <f t="shared" si="281"/>
        <v>,"phone":"513-556-1958"</v>
      </c>
      <c r="AO551" s="5" t="str">
        <f t="shared" si="282"/>
        <v>,"location":{</v>
      </c>
      <c r="AP551" s="5" t="str">
        <f t="shared" si="283"/>
        <v>"ML":"113"</v>
      </c>
      <c r="AQ551" s="5" t="str">
        <f t="shared" si="272"/>
        <v>,"RM":"808"</v>
      </c>
      <c r="AR551" s="5" t="str">
        <f t="shared" si="284"/>
        <v>,"building":"BLEGEN"</v>
      </c>
      <c r="AS551" s="5" t="str">
        <f t="shared" si="293"/>
        <v>}</v>
      </c>
      <c r="AT551" s="5" t="str">
        <f t="shared" si="285"/>
        <v/>
      </c>
      <c r="AU551" s="5" t="str">
        <f t="shared" si="286"/>
        <v>,"website":"http://libraries.uc.edu/arb/records-management/"</v>
      </c>
      <c r="AV551" s="10" t="str">
        <f t="shared" si="287"/>
        <v/>
      </c>
      <c r="AW551" s="6" t="str">
        <f t="shared" si="288"/>
        <v>{"name":"Library Records Management","phone":"513-556-1958","location":{"ML":"113","RM":"808","building":"BLEGEN"},"website":"http://libraries.uc.edu/arb/records-management/"}</v>
      </c>
      <c r="AX551" t="str">
        <f t="shared" si="289"/>
        <v>db.directory.insert({"name":"Library Records Management","phone":"513-556-1958","location":{"ML":"113","RM":"808","building":"BLEGEN"},"website":"http://libraries.uc.edu/arb/records-management/"})</v>
      </c>
      <c r="AY551">
        <f t="shared" si="292"/>
        <v>548</v>
      </c>
      <c r="AZ551" t="str">
        <f t="shared" si="290"/>
        <v>548 - Library  Records Management</v>
      </c>
      <c r="BA551" t="str">
        <f t="shared" si="273"/>
        <v>{"name":"Library Records Management","phone":"513-556-1958","location":{"ML":"113","RM":"808","building":"BLEGEN"},"website":"http://libraries.uc.edu/arb/records-management/"},</v>
      </c>
    </row>
    <row r="552" spans="1:53" x14ac:dyDescent="0.25">
      <c r="A552" t="s">
        <v>2373</v>
      </c>
      <c r="B552" t="s">
        <v>2374</v>
      </c>
      <c r="C552" t="s">
        <v>2375</v>
      </c>
      <c r="D552">
        <v>17</v>
      </c>
      <c r="F552" t="s">
        <v>1189</v>
      </c>
      <c r="G552" t="s">
        <v>2303</v>
      </c>
      <c r="H552" t="s">
        <v>2376</v>
      </c>
      <c r="I552" t="s">
        <v>2305</v>
      </c>
      <c r="K552" t="s">
        <v>5264</v>
      </c>
      <c r="M552">
        <f t="shared" si="294"/>
        <v>0</v>
      </c>
      <c r="N552" t="str">
        <f t="shared" si="265"/>
        <v>Campus Recreation Center (Campus Services)</v>
      </c>
      <c r="P552" t="s">
        <v>5264</v>
      </c>
      <c r="Q552" t="str">
        <f t="shared" si="266"/>
        <v>513-556-5706</v>
      </c>
      <c r="S552" s="3">
        <f t="shared" si="264"/>
        <v>17</v>
      </c>
      <c r="T552" t="b">
        <f t="shared" si="274"/>
        <v>1</v>
      </c>
      <c r="V552" s="3">
        <f t="shared" si="275"/>
        <v>0</v>
      </c>
      <c r="W552" t="b">
        <f t="shared" si="267"/>
        <v>0</v>
      </c>
      <c r="Y552" t="str">
        <f t="shared" si="276"/>
        <v>RECCENTR</v>
      </c>
      <c r="Z552" t="b">
        <f t="shared" si="268"/>
        <v>1</v>
      </c>
      <c r="AB552" t="b">
        <f t="shared" si="277"/>
        <v>1</v>
      </c>
      <c r="AD552" t="str">
        <f t="shared" si="278"/>
        <v>513-556-0601</v>
      </c>
      <c r="AE552" t="b">
        <f t="shared" si="269"/>
        <v>1</v>
      </c>
      <c r="AG552" t="str">
        <f t="shared" si="279"/>
        <v>http://www.uc.edu/campusrec.html</v>
      </c>
      <c r="AH552" t="b">
        <f t="shared" si="270"/>
        <v>1</v>
      </c>
      <c r="AJ552" t="str">
        <f t="shared" si="280"/>
        <v>campusrec@uc.edu</v>
      </c>
      <c r="AK552" t="b">
        <f t="shared" si="271"/>
        <v>1</v>
      </c>
      <c r="AM552" s="4" t="str">
        <f t="shared" si="291"/>
        <v>"name":"Campus Recreation Center (Campus Services)"</v>
      </c>
      <c r="AN552" s="5" t="str">
        <f t="shared" si="281"/>
        <v>,"phone":"513-556-5706"</v>
      </c>
      <c r="AO552" s="5" t="str">
        <f t="shared" si="282"/>
        <v>,"location":{</v>
      </c>
      <c r="AP552" s="5" t="str">
        <f t="shared" si="283"/>
        <v>"ML":"17"</v>
      </c>
      <c r="AQ552" s="5" t="str">
        <f t="shared" si="272"/>
        <v/>
      </c>
      <c r="AR552" s="5" t="str">
        <f t="shared" si="284"/>
        <v>,"building":"RECCENTR"</v>
      </c>
      <c r="AS552" s="5" t="str">
        <f t="shared" si="293"/>
        <v>}</v>
      </c>
      <c r="AT552" s="5" t="str">
        <f t="shared" si="285"/>
        <v>,"fax":"513-556-0601"</v>
      </c>
      <c r="AU552" s="5" t="str">
        <f t="shared" si="286"/>
        <v>,"website":"http://www.uc.edu/campusrec.html"</v>
      </c>
      <c r="AV552" s="10" t="str">
        <f t="shared" si="287"/>
        <v>,"email":"campusrec@uc.edu"</v>
      </c>
      <c r="AW552" s="6" t="str">
        <f t="shared" si="288"/>
        <v>{"name":"Campus Recreation Center (Campus Services)","phone":"513-556-5706","location":{"ML":"17","building":"RECCENTR"},"fax":"513-556-0601","website":"http://www.uc.edu/campusrec.html","email":"campusrec@uc.edu"}</v>
      </c>
      <c r="AX552" t="str">
        <f t="shared" si="289"/>
        <v>db.directory.insert({"name":"Campus Recreation Center (Campus Services)","phone":"513-556-5706","location":{"ML":"17","building":"RECCENTR"},"fax":"513-556-0601","website":"http://www.uc.edu/campusrec.html","email":"campusrec@uc.edu"})</v>
      </c>
      <c r="AY552">
        <f t="shared" si="292"/>
        <v>549</v>
      </c>
      <c r="AZ552" t="str">
        <f t="shared" si="290"/>
        <v>549 - Campus Recreation Center (Campus Services)</v>
      </c>
      <c r="BA552" t="str">
        <f t="shared" si="273"/>
        <v>{"name":"Campus Recreation Center (Campus Services)","phone":"513-556-5706","location":{"ML":"17","building":"RECCENTR"},"fax":"513-556-0601","website":"http://www.uc.edu/campusrec.html","email":"campusrec@uc.edu"},</v>
      </c>
    </row>
    <row r="553" spans="1:53" x14ac:dyDescent="0.25">
      <c r="A553" t="s">
        <v>2377</v>
      </c>
      <c r="B553" t="s">
        <v>2378</v>
      </c>
      <c r="C553" t="s">
        <v>2379</v>
      </c>
      <c r="D553">
        <v>17</v>
      </c>
      <c r="E553" t="s">
        <v>2380</v>
      </c>
      <c r="F553" t="s">
        <v>2191</v>
      </c>
      <c r="G553" t="s">
        <v>2303</v>
      </c>
      <c r="H553" t="s">
        <v>2376</v>
      </c>
      <c r="I553" t="s">
        <v>2305</v>
      </c>
      <c r="K553" t="s">
        <v>5264</v>
      </c>
      <c r="M553">
        <f t="shared" si="294"/>
        <v>0</v>
      </c>
      <c r="N553" t="str">
        <f t="shared" si="265"/>
        <v>CARE/Crawley Fitness Center</v>
      </c>
      <c r="P553" t="s">
        <v>5264</v>
      </c>
      <c r="Q553" t="str">
        <f t="shared" si="266"/>
        <v>513-558-0604</v>
      </c>
      <c r="S553" s="3">
        <f t="shared" si="264"/>
        <v>17</v>
      </c>
      <c r="T553" t="b">
        <f t="shared" si="274"/>
        <v>1</v>
      </c>
      <c r="V553" s="3" t="str">
        <f t="shared" si="275"/>
        <v>R-840</v>
      </c>
      <c r="W553" t="b">
        <f t="shared" si="267"/>
        <v>1</v>
      </c>
      <c r="Y553" t="str">
        <f t="shared" si="276"/>
        <v>CARE</v>
      </c>
      <c r="Z553" t="b">
        <f t="shared" si="268"/>
        <v>1</v>
      </c>
      <c r="AB553" t="b">
        <f t="shared" si="277"/>
        <v>1</v>
      </c>
      <c r="AD553" t="str">
        <f t="shared" si="278"/>
        <v>513-556-0601</v>
      </c>
      <c r="AE553" t="b">
        <f t="shared" si="269"/>
        <v>1</v>
      </c>
      <c r="AG553" t="str">
        <f t="shared" si="279"/>
        <v>http://www.uc.edu/campusrec.html</v>
      </c>
      <c r="AH553" t="b">
        <f t="shared" si="270"/>
        <v>1</v>
      </c>
      <c r="AJ553" t="str">
        <f t="shared" si="280"/>
        <v>campusrec@uc.edu</v>
      </c>
      <c r="AK553" t="b">
        <f t="shared" si="271"/>
        <v>1</v>
      </c>
      <c r="AM553" s="4" t="str">
        <f t="shared" si="291"/>
        <v>"name":"CARE/Crawley Fitness Center"</v>
      </c>
      <c r="AN553" s="5" t="str">
        <f t="shared" si="281"/>
        <v>,"phone":"513-558-0604"</v>
      </c>
      <c r="AO553" s="5" t="str">
        <f t="shared" si="282"/>
        <v>,"location":{</v>
      </c>
      <c r="AP553" s="5" t="str">
        <f t="shared" si="283"/>
        <v>"ML":"17"</v>
      </c>
      <c r="AQ553" s="5" t="str">
        <f t="shared" si="272"/>
        <v>,"RM":"R-840"</v>
      </c>
      <c r="AR553" s="5" t="str">
        <f t="shared" si="284"/>
        <v>,"building":"CARE"</v>
      </c>
      <c r="AS553" s="5" t="str">
        <f t="shared" si="293"/>
        <v>}</v>
      </c>
      <c r="AT553" s="5" t="str">
        <f t="shared" si="285"/>
        <v>,"fax":"513-556-0601"</v>
      </c>
      <c r="AU553" s="5" t="str">
        <f t="shared" si="286"/>
        <v>,"website":"http://www.uc.edu/campusrec.html"</v>
      </c>
      <c r="AV553" s="10" t="str">
        <f t="shared" si="287"/>
        <v>,"email":"campusrec@uc.edu"</v>
      </c>
      <c r="AW553" s="6" t="str">
        <f t="shared" si="288"/>
        <v>{"name":"CARE/Crawley Fitness Center","phone":"513-558-0604","location":{"ML":"17","RM":"R-840","building":"CARE"},"fax":"513-556-0601","website":"http://www.uc.edu/campusrec.html","email":"campusrec@uc.edu"}</v>
      </c>
      <c r="AX553" t="str">
        <f t="shared" si="289"/>
        <v>db.directory.insert({"name":"CARE/Crawley Fitness Center","phone":"513-558-0604","location":{"ML":"17","RM":"R-840","building":"CARE"},"fax":"513-556-0601","website":"http://www.uc.edu/campusrec.html","email":"campusrec@uc.edu"})</v>
      </c>
      <c r="AY553">
        <f t="shared" si="292"/>
        <v>550</v>
      </c>
      <c r="AZ553" t="str">
        <f t="shared" si="290"/>
        <v>550 - CARE/Crawley Fitness Center</v>
      </c>
      <c r="BA553" t="str">
        <f t="shared" si="273"/>
        <v>{"name":"CARE/Crawley Fitness Center","phone":"513-558-0604","location":{"ML":"17","RM":"R-840","building":"CARE"},"fax":"513-556-0601","website":"http://www.uc.edu/campusrec.html","email":"campusrec@uc.edu"},</v>
      </c>
    </row>
    <row r="554" spans="1:53" x14ac:dyDescent="0.25">
      <c r="A554" t="s">
        <v>2381</v>
      </c>
      <c r="B554" t="s">
        <v>2382</v>
      </c>
      <c r="C554" t="s">
        <v>2383</v>
      </c>
      <c r="D554">
        <v>217</v>
      </c>
      <c r="F554" t="s">
        <v>1189</v>
      </c>
      <c r="G554" t="s">
        <v>1188</v>
      </c>
      <c r="H554" t="s">
        <v>1190</v>
      </c>
      <c r="I554" t="s">
        <v>1185</v>
      </c>
      <c r="K554" t="s">
        <v>5264</v>
      </c>
      <c r="M554">
        <f t="shared" si="294"/>
        <v>0</v>
      </c>
      <c r="N554" t="str">
        <f t="shared" si="265"/>
        <v xml:space="preserve"> Campus Recreation Center - CenterCourt</v>
      </c>
      <c r="P554" t="s">
        <v>5264</v>
      </c>
      <c r="Q554" t="str">
        <f t="shared" si="266"/>
        <v>513-556-4116</v>
      </c>
      <c r="S554" s="3">
        <f t="shared" si="264"/>
        <v>217</v>
      </c>
      <c r="T554" t="b">
        <f t="shared" si="274"/>
        <v>1</v>
      </c>
      <c r="V554" s="3">
        <f t="shared" si="275"/>
        <v>0</v>
      </c>
      <c r="W554" t="b">
        <f t="shared" si="267"/>
        <v>0</v>
      </c>
      <c r="Y554" t="str">
        <f t="shared" si="276"/>
        <v>RECCENTR</v>
      </c>
      <c r="Z554" t="b">
        <f t="shared" si="268"/>
        <v>1</v>
      </c>
      <c r="AB554" t="b">
        <f t="shared" si="277"/>
        <v>1</v>
      </c>
      <c r="AD554" t="str">
        <f t="shared" si="278"/>
        <v>513-556-4112</v>
      </c>
      <c r="AE554" t="b">
        <f t="shared" si="269"/>
        <v>1</v>
      </c>
      <c r="AG554" t="str">
        <f t="shared" si="279"/>
        <v>http://www.uc.edu/food/dining_centers.html</v>
      </c>
      <c r="AH554" t="b">
        <f t="shared" si="270"/>
        <v>1</v>
      </c>
      <c r="AJ554" t="str">
        <f t="shared" si="280"/>
        <v>ucfood@uc.edu</v>
      </c>
      <c r="AK554" t="b">
        <f t="shared" si="271"/>
        <v>1</v>
      </c>
      <c r="AM554" s="4" t="str">
        <f t="shared" si="291"/>
        <v>"name":"Campus Recreation Center - CenterCourt"</v>
      </c>
      <c r="AN554" s="5" t="str">
        <f t="shared" si="281"/>
        <v>,"phone":"513-556-4116"</v>
      </c>
      <c r="AO554" s="5" t="str">
        <f t="shared" si="282"/>
        <v>,"location":{</v>
      </c>
      <c r="AP554" s="5" t="str">
        <f t="shared" si="283"/>
        <v>"ML":"217"</v>
      </c>
      <c r="AQ554" s="5" t="str">
        <f t="shared" si="272"/>
        <v/>
      </c>
      <c r="AR554" s="5" t="str">
        <f t="shared" si="284"/>
        <v>,"building":"RECCENTR"</v>
      </c>
      <c r="AS554" s="5" t="str">
        <f t="shared" si="293"/>
        <v>}</v>
      </c>
      <c r="AT554" s="5" t="str">
        <f t="shared" si="285"/>
        <v>,"fax":"513-556-4112"</v>
      </c>
      <c r="AU554" s="5" t="str">
        <f t="shared" si="286"/>
        <v>,"website":"http://www.uc.edu/food/dining_centers.html"</v>
      </c>
      <c r="AV554" s="10" t="str">
        <f t="shared" si="287"/>
        <v>,"email":"ucfood@uc.edu"</v>
      </c>
      <c r="AW554" s="6" t="str">
        <f t="shared" si="288"/>
        <v>{"name":"Campus Recreation Center - CenterCourt","phone":"513-556-4116","location":{"ML":"217","building":"RECCENTR"},"fax":"513-556-4112","website":"http://www.uc.edu/food/dining_centers.html","email":"ucfood@uc.edu"}</v>
      </c>
      <c r="AX554" t="str">
        <f t="shared" si="289"/>
        <v>db.directory.insert({"name":"Campus Recreation Center - CenterCourt","phone":"513-556-4116","location":{"ML":"217","building":"RECCENTR"},"fax":"513-556-4112","website":"http://www.uc.edu/food/dining_centers.html","email":"ucfood@uc.edu"})</v>
      </c>
      <c r="AY554">
        <f t="shared" si="292"/>
        <v>551</v>
      </c>
      <c r="AZ554" t="str">
        <f t="shared" si="290"/>
        <v>551 -  Campus Recreation Center - CenterCourt</v>
      </c>
      <c r="BA554" t="str">
        <f t="shared" si="273"/>
        <v>{"name":"Campus Recreation Center - CenterCourt","phone":"513-556-4116","location":{"ML":"217","building":"RECCENTR"},"fax":"513-556-4112","website":"http://www.uc.edu/food/dining_centers.html","email":"ucfood@uc.edu"},</v>
      </c>
    </row>
    <row r="555" spans="1:53" x14ac:dyDescent="0.25">
      <c r="A555" t="s">
        <v>2384</v>
      </c>
      <c r="B555" t="s">
        <v>2385</v>
      </c>
      <c r="C555" t="s">
        <v>2302</v>
      </c>
      <c r="D555">
        <v>17</v>
      </c>
      <c r="F555" t="s">
        <v>1189</v>
      </c>
      <c r="G555" t="s">
        <v>2303</v>
      </c>
      <c r="H555" t="s">
        <v>2386</v>
      </c>
      <c r="I555" t="s">
        <v>2305</v>
      </c>
      <c r="K555" t="s">
        <v>5264</v>
      </c>
      <c r="M555">
        <f t="shared" si="294"/>
        <v>0</v>
      </c>
      <c r="N555" t="str">
        <f t="shared" si="265"/>
        <v xml:space="preserve"> Climbing Wall - Recreation Center</v>
      </c>
      <c r="P555" t="s">
        <v>5264</v>
      </c>
      <c r="Q555" t="str">
        <f t="shared" si="266"/>
        <v>513-556-0604</v>
      </c>
      <c r="S555" s="3">
        <f t="shared" si="264"/>
        <v>17</v>
      </c>
      <c r="T555" t="b">
        <f t="shared" si="274"/>
        <v>1</v>
      </c>
      <c r="V555" s="3">
        <f t="shared" si="275"/>
        <v>0</v>
      </c>
      <c r="W555" t="b">
        <f t="shared" si="267"/>
        <v>0</v>
      </c>
      <c r="Y555" t="str">
        <f t="shared" si="276"/>
        <v>RECCENTR</v>
      </c>
      <c r="Z555" t="b">
        <f t="shared" si="268"/>
        <v>1</v>
      </c>
      <c r="AB555" t="b">
        <f t="shared" si="277"/>
        <v>1</v>
      </c>
      <c r="AD555" t="str">
        <f t="shared" si="278"/>
        <v>513-556-0601</v>
      </c>
      <c r="AE555" t="b">
        <f t="shared" si="269"/>
        <v>1</v>
      </c>
      <c r="AG555" t="str">
        <f t="shared" si="279"/>
        <v>http://www.uc.edu/campusrec/programs/climb.html</v>
      </c>
      <c r="AH555" t="b">
        <f t="shared" si="270"/>
        <v>1</v>
      </c>
      <c r="AJ555" t="str">
        <f t="shared" si="280"/>
        <v>campusrec@uc.edu</v>
      </c>
      <c r="AK555" t="b">
        <f t="shared" si="271"/>
        <v>1</v>
      </c>
      <c r="AM555" s="4" t="str">
        <f t="shared" si="291"/>
        <v>"name":"Climbing Wall - Recreation Center"</v>
      </c>
      <c r="AN555" s="5" t="str">
        <f t="shared" si="281"/>
        <v>,"phone":"513-556-0604"</v>
      </c>
      <c r="AO555" s="5" t="str">
        <f t="shared" si="282"/>
        <v>,"location":{</v>
      </c>
      <c r="AP555" s="5" t="str">
        <f t="shared" si="283"/>
        <v>"ML":"17"</v>
      </c>
      <c r="AQ555" s="5" t="str">
        <f t="shared" si="272"/>
        <v/>
      </c>
      <c r="AR555" s="5" t="str">
        <f t="shared" si="284"/>
        <v>,"building":"RECCENTR"</v>
      </c>
      <c r="AS555" s="5" t="str">
        <f t="shared" si="293"/>
        <v>}</v>
      </c>
      <c r="AT555" s="5" t="str">
        <f t="shared" si="285"/>
        <v>,"fax":"513-556-0601"</v>
      </c>
      <c r="AU555" s="5" t="str">
        <f t="shared" si="286"/>
        <v>,"website":"http://www.uc.edu/campusrec/programs/climb.html"</v>
      </c>
      <c r="AV555" s="10" t="str">
        <f t="shared" si="287"/>
        <v>,"email":"campusrec@uc.edu"</v>
      </c>
      <c r="AW555" s="6" t="str">
        <f t="shared" si="288"/>
        <v>{"name":"Climbing Wall - Recreation Center","phone":"513-556-0604","location":{"ML":"17","building":"RECCENTR"},"fax":"513-556-0601","website":"http://www.uc.edu/campusrec/programs/climb.html","email":"campusrec@uc.edu"}</v>
      </c>
      <c r="AX555" t="str">
        <f t="shared" si="289"/>
        <v>db.directory.insert({"name":"Climbing Wall - Recreation Center","phone":"513-556-0604","location":{"ML":"17","building":"RECCENTR"},"fax":"513-556-0601","website":"http://www.uc.edu/campusrec/programs/climb.html","email":"campusrec@uc.edu"})</v>
      </c>
      <c r="AY555">
        <f t="shared" si="292"/>
        <v>552</v>
      </c>
      <c r="AZ555" t="str">
        <f t="shared" si="290"/>
        <v>552 -  Climbing Wall - Recreation Center</v>
      </c>
      <c r="BA555" t="str">
        <f t="shared" si="273"/>
        <v>{"name":"Climbing Wall - Recreation Center","phone":"513-556-0604","location":{"ML":"17","building":"RECCENTR"},"fax":"513-556-0601","website":"http://www.uc.edu/campusrec/programs/climb.html","email":"campusrec@uc.edu"},</v>
      </c>
    </row>
    <row r="556" spans="1:53" x14ac:dyDescent="0.25">
      <c r="A556" t="s">
        <v>2387</v>
      </c>
      <c r="B556" t="s">
        <v>2388</v>
      </c>
      <c r="C556" t="s">
        <v>2302</v>
      </c>
      <c r="D556">
        <v>17</v>
      </c>
      <c r="F556" t="s">
        <v>1189</v>
      </c>
      <c r="G556" t="s">
        <v>2303</v>
      </c>
      <c r="H556" t="s">
        <v>2376</v>
      </c>
      <c r="I556" t="s">
        <v>2305</v>
      </c>
      <c r="K556" t="s">
        <v>5264</v>
      </c>
      <c r="M556">
        <f t="shared" si="294"/>
        <v>0</v>
      </c>
      <c r="N556" t="str">
        <f t="shared" si="265"/>
        <v xml:space="preserve"> Front Desk - Recreation Center</v>
      </c>
      <c r="P556" t="s">
        <v>5264</v>
      </c>
      <c r="Q556" t="str">
        <f t="shared" si="266"/>
        <v>513-556-0604</v>
      </c>
      <c r="S556" s="3">
        <f t="shared" si="264"/>
        <v>17</v>
      </c>
      <c r="T556" t="b">
        <f t="shared" si="274"/>
        <v>1</v>
      </c>
      <c r="V556" s="3">
        <f t="shared" si="275"/>
        <v>0</v>
      </c>
      <c r="W556" t="b">
        <f t="shared" si="267"/>
        <v>0</v>
      </c>
      <c r="Y556" t="str">
        <f t="shared" si="276"/>
        <v>RECCENTR</v>
      </c>
      <c r="Z556" t="b">
        <f t="shared" si="268"/>
        <v>1</v>
      </c>
      <c r="AB556" t="b">
        <f t="shared" si="277"/>
        <v>1</v>
      </c>
      <c r="AD556" t="str">
        <f t="shared" si="278"/>
        <v>513-556-0601</v>
      </c>
      <c r="AE556" t="b">
        <f t="shared" si="269"/>
        <v>1</v>
      </c>
      <c r="AG556" t="str">
        <f t="shared" si="279"/>
        <v>http://www.uc.edu/campusrec.html</v>
      </c>
      <c r="AH556" t="b">
        <f t="shared" si="270"/>
        <v>1</v>
      </c>
      <c r="AJ556" t="str">
        <f t="shared" si="280"/>
        <v>campusrec@uc.edu</v>
      </c>
      <c r="AK556" t="b">
        <f t="shared" si="271"/>
        <v>1</v>
      </c>
      <c r="AM556" s="4" t="str">
        <f t="shared" si="291"/>
        <v>"name":"Front Desk - Recreation Center"</v>
      </c>
      <c r="AN556" s="5" t="str">
        <f t="shared" si="281"/>
        <v>,"phone":"513-556-0604"</v>
      </c>
      <c r="AO556" s="5" t="str">
        <f t="shared" si="282"/>
        <v>,"location":{</v>
      </c>
      <c r="AP556" s="5" t="str">
        <f t="shared" si="283"/>
        <v>"ML":"17"</v>
      </c>
      <c r="AQ556" s="5" t="str">
        <f t="shared" si="272"/>
        <v/>
      </c>
      <c r="AR556" s="5" t="str">
        <f t="shared" si="284"/>
        <v>,"building":"RECCENTR"</v>
      </c>
      <c r="AS556" s="5" t="str">
        <f t="shared" si="293"/>
        <v>}</v>
      </c>
      <c r="AT556" s="5" t="str">
        <f t="shared" si="285"/>
        <v>,"fax":"513-556-0601"</v>
      </c>
      <c r="AU556" s="5" t="str">
        <f t="shared" si="286"/>
        <v>,"website":"http://www.uc.edu/campusrec.html"</v>
      </c>
      <c r="AV556" s="10" t="str">
        <f t="shared" si="287"/>
        <v>,"email":"campusrec@uc.edu"</v>
      </c>
      <c r="AW556" s="6" t="str">
        <f t="shared" si="288"/>
        <v>{"name":"Front Desk - Recreation Center","phone":"513-556-0604","location":{"ML":"17","building":"RECCENTR"},"fax":"513-556-0601","website":"http://www.uc.edu/campusrec.html","email":"campusrec@uc.edu"}</v>
      </c>
      <c r="AX556" t="str">
        <f t="shared" si="289"/>
        <v>db.directory.insert({"name":"Front Desk - Recreation Center","phone":"513-556-0604","location":{"ML":"17","building":"RECCENTR"},"fax":"513-556-0601","website":"http://www.uc.edu/campusrec.html","email":"campusrec@uc.edu"})</v>
      </c>
      <c r="AY556">
        <f t="shared" si="292"/>
        <v>553</v>
      </c>
      <c r="AZ556" t="str">
        <f t="shared" si="290"/>
        <v>553 -  Front Desk - Recreation Center</v>
      </c>
      <c r="BA556" t="str">
        <f t="shared" si="273"/>
        <v>{"name":"Front Desk - Recreation Center","phone":"513-556-0604","location":{"ML":"17","building":"RECCENTR"},"fax":"513-556-0601","website":"http://www.uc.edu/campusrec.html","email":"campusrec@uc.edu"},</v>
      </c>
    </row>
    <row r="557" spans="1:53" x14ac:dyDescent="0.25">
      <c r="A557" t="s">
        <v>2389</v>
      </c>
      <c r="B557" t="s">
        <v>2390</v>
      </c>
      <c r="C557" t="s">
        <v>2391</v>
      </c>
      <c r="D557">
        <v>17</v>
      </c>
      <c r="F557" t="s">
        <v>1189</v>
      </c>
      <c r="H557" t="s">
        <v>2392</v>
      </c>
      <c r="I557" t="s">
        <v>2305</v>
      </c>
      <c r="K557" t="s">
        <v>5264</v>
      </c>
      <c r="M557">
        <f t="shared" si="294"/>
        <v>0</v>
      </c>
      <c r="N557" t="str">
        <f t="shared" si="265"/>
        <v>Intramural Hotline</v>
      </c>
      <c r="P557" t="s">
        <v>5264</v>
      </c>
      <c r="Q557" t="str">
        <f t="shared" si="266"/>
        <v>513-556-4386</v>
      </c>
      <c r="S557" s="3">
        <f t="shared" si="264"/>
        <v>17</v>
      </c>
      <c r="T557" t="b">
        <f t="shared" si="274"/>
        <v>1</v>
      </c>
      <c r="V557" s="3">
        <f t="shared" si="275"/>
        <v>0</v>
      </c>
      <c r="W557" t="b">
        <f t="shared" si="267"/>
        <v>0</v>
      </c>
      <c r="Y557" t="str">
        <f t="shared" si="276"/>
        <v>RECCENTR</v>
      </c>
      <c r="Z557" t="b">
        <f t="shared" si="268"/>
        <v>1</v>
      </c>
      <c r="AB557" t="b">
        <f t="shared" si="277"/>
        <v>1</v>
      </c>
      <c r="AD557">
        <f t="shared" si="278"/>
        <v>0</v>
      </c>
      <c r="AE557" t="b">
        <f t="shared" si="269"/>
        <v>0</v>
      </c>
      <c r="AG557" t="str">
        <f t="shared" si="279"/>
        <v>http://www.uc.edu/campusrec/programs/intramurals.html</v>
      </c>
      <c r="AH557" t="b">
        <f t="shared" si="270"/>
        <v>1</v>
      </c>
      <c r="AJ557" t="str">
        <f t="shared" si="280"/>
        <v>campusrec@uc.edu</v>
      </c>
      <c r="AK557" t="b">
        <f t="shared" si="271"/>
        <v>1</v>
      </c>
      <c r="AM557" s="4" t="str">
        <f t="shared" si="291"/>
        <v>"name":"Intramural Hotline"</v>
      </c>
      <c r="AN557" s="5" t="str">
        <f t="shared" si="281"/>
        <v>,"phone":"513-556-4386"</v>
      </c>
      <c r="AO557" s="5" t="str">
        <f t="shared" si="282"/>
        <v>,"location":{</v>
      </c>
      <c r="AP557" s="5" t="str">
        <f t="shared" si="283"/>
        <v>"ML":"17"</v>
      </c>
      <c r="AQ557" s="5" t="str">
        <f t="shared" si="272"/>
        <v/>
      </c>
      <c r="AR557" s="5" t="str">
        <f t="shared" si="284"/>
        <v>,"building":"RECCENTR"</v>
      </c>
      <c r="AS557" s="5" t="str">
        <f t="shared" si="293"/>
        <v>}</v>
      </c>
      <c r="AT557" s="5" t="str">
        <f t="shared" si="285"/>
        <v/>
      </c>
      <c r="AU557" s="5" t="str">
        <f t="shared" si="286"/>
        <v>,"website":"http://www.uc.edu/campusrec/programs/intramurals.html"</v>
      </c>
      <c r="AV557" s="10" t="str">
        <f t="shared" si="287"/>
        <v>,"email":"campusrec@uc.edu"</v>
      </c>
      <c r="AW557" s="6" t="str">
        <f t="shared" si="288"/>
        <v>{"name":"Intramural Hotline","phone":"513-556-4386","location":{"ML":"17","building":"RECCENTR"},"website":"http://www.uc.edu/campusrec/programs/intramurals.html","email":"campusrec@uc.edu"}</v>
      </c>
      <c r="AX557" t="str">
        <f t="shared" si="289"/>
        <v>db.directory.insert({"name":"Intramural Hotline","phone":"513-556-4386","location":{"ML":"17","building":"RECCENTR"},"website":"http://www.uc.edu/campusrec/programs/intramurals.html","email":"campusrec@uc.edu"})</v>
      </c>
      <c r="AY557">
        <f t="shared" si="292"/>
        <v>554</v>
      </c>
      <c r="AZ557" t="str">
        <f t="shared" si="290"/>
        <v>554 - Intramural Hotline</v>
      </c>
      <c r="BA557" t="str">
        <f t="shared" si="273"/>
        <v>{"name":"Intramural Hotline","phone":"513-556-4386","location":{"ML":"17","building":"RECCENTR"},"website":"http://www.uc.edu/campusrec/programs/intramurals.html","email":"campusrec@uc.edu"},</v>
      </c>
    </row>
    <row r="558" spans="1:53" x14ac:dyDescent="0.25">
      <c r="A558" t="s">
        <v>2393</v>
      </c>
      <c r="B558" t="s">
        <v>2394</v>
      </c>
      <c r="C558" t="s">
        <v>2375</v>
      </c>
      <c r="D558">
        <v>17</v>
      </c>
      <c r="F558" t="s">
        <v>1189</v>
      </c>
      <c r="G558" t="s">
        <v>2303</v>
      </c>
      <c r="H558" t="s">
        <v>2392</v>
      </c>
      <c r="I558" t="s">
        <v>2305</v>
      </c>
      <c r="K558" t="s">
        <v>5264</v>
      </c>
      <c r="M558">
        <f t="shared" si="294"/>
        <v>0</v>
      </c>
      <c r="N558" t="str">
        <f t="shared" si="265"/>
        <v>Intramural Sports</v>
      </c>
      <c r="P558" t="s">
        <v>5264</v>
      </c>
      <c r="Q558" t="str">
        <f t="shared" si="266"/>
        <v>513-556-5706</v>
      </c>
      <c r="S558" s="3">
        <f t="shared" si="264"/>
        <v>17</v>
      </c>
      <c r="T558" t="b">
        <f t="shared" si="274"/>
        <v>1</v>
      </c>
      <c r="V558" s="3">
        <f t="shared" si="275"/>
        <v>0</v>
      </c>
      <c r="W558" t="b">
        <f t="shared" si="267"/>
        <v>0</v>
      </c>
      <c r="Y558" t="str">
        <f t="shared" si="276"/>
        <v>RECCENTR</v>
      </c>
      <c r="Z558" t="b">
        <f t="shared" si="268"/>
        <v>1</v>
      </c>
      <c r="AB558" t="b">
        <f t="shared" si="277"/>
        <v>1</v>
      </c>
      <c r="AD558" t="str">
        <f t="shared" si="278"/>
        <v>513-556-0601</v>
      </c>
      <c r="AE558" t="b">
        <f t="shared" si="269"/>
        <v>1</v>
      </c>
      <c r="AG558" t="str">
        <f t="shared" si="279"/>
        <v>http://www.uc.edu/campusrec/programs/intramurals.html</v>
      </c>
      <c r="AH558" t="b">
        <f t="shared" si="270"/>
        <v>1</v>
      </c>
      <c r="AJ558" t="str">
        <f t="shared" si="280"/>
        <v>campusrec@uc.edu</v>
      </c>
      <c r="AK558" t="b">
        <f t="shared" si="271"/>
        <v>1</v>
      </c>
      <c r="AM558" s="4" t="str">
        <f t="shared" si="291"/>
        <v>"name":"Intramural Sports"</v>
      </c>
      <c r="AN558" s="5" t="str">
        <f t="shared" si="281"/>
        <v>,"phone":"513-556-5706"</v>
      </c>
      <c r="AO558" s="5" t="str">
        <f t="shared" si="282"/>
        <v>,"location":{</v>
      </c>
      <c r="AP558" s="5" t="str">
        <f t="shared" si="283"/>
        <v>"ML":"17"</v>
      </c>
      <c r="AQ558" s="5" t="str">
        <f t="shared" si="272"/>
        <v/>
      </c>
      <c r="AR558" s="5" t="str">
        <f t="shared" si="284"/>
        <v>,"building":"RECCENTR"</v>
      </c>
      <c r="AS558" s="5" t="str">
        <f t="shared" si="293"/>
        <v>}</v>
      </c>
      <c r="AT558" s="5" t="str">
        <f t="shared" si="285"/>
        <v>,"fax":"513-556-0601"</v>
      </c>
      <c r="AU558" s="5" t="str">
        <f t="shared" si="286"/>
        <v>,"website":"http://www.uc.edu/campusrec/programs/intramurals.html"</v>
      </c>
      <c r="AV558" s="10" t="str">
        <f t="shared" si="287"/>
        <v>,"email":"campusrec@uc.edu"</v>
      </c>
      <c r="AW558" s="6" t="str">
        <f t="shared" si="288"/>
        <v>{"name":"Intramural Sports","phone":"513-556-5706","location":{"ML":"17","building":"RECCENTR"},"fax":"513-556-0601","website":"http://www.uc.edu/campusrec/programs/intramurals.html","email":"campusrec@uc.edu"}</v>
      </c>
      <c r="AX558" t="str">
        <f t="shared" si="289"/>
        <v>db.directory.insert({"name":"Intramural Sports","phone":"513-556-5706","location":{"ML":"17","building":"RECCENTR"},"fax":"513-556-0601","website":"http://www.uc.edu/campusrec/programs/intramurals.html","email":"campusrec@uc.edu"})</v>
      </c>
      <c r="AY558">
        <f t="shared" si="292"/>
        <v>555</v>
      </c>
      <c r="AZ558" t="str">
        <f t="shared" si="290"/>
        <v>555 - Intramural Sports</v>
      </c>
      <c r="BA558" t="str">
        <f t="shared" si="273"/>
        <v>{"name":"Intramural Sports","phone":"513-556-5706","location":{"ML":"17","building":"RECCENTR"},"fax":"513-556-0601","website":"http://www.uc.edu/campusrec/programs/intramurals.html","email":"campusrec@uc.edu"},</v>
      </c>
    </row>
    <row r="559" spans="1:53" x14ac:dyDescent="0.25">
      <c r="A559" t="s">
        <v>2395</v>
      </c>
      <c r="B559" t="s">
        <v>2396</v>
      </c>
      <c r="C559" t="s">
        <v>2302</v>
      </c>
      <c r="D559">
        <v>17</v>
      </c>
      <c r="F559" t="s">
        <v>1189</v>
      </c>
      <c r="G559" t="s">
        <v>2303</v>
      </c>
      <c r="H559" t="s">
        <v>2397</v>
      </c>
      <c r="I559" t="s">
        <v>2305</v>
      </c>
      <c r="K559" t="s">
        <v>5264</v>
      </c>
      <c r="M559">
        <f t="shared" si="294"/>
        <v>0</v>
      </c>
      <c r="N559" t="str">
        <f t="shared" si="265"/>
        <v xml:space="preserve"> Campus Recreation Center - Member Services</v>
      </c>
      <c r="P559" t="s">
        <v>5264</v>
      </c>
      <c r="Q559" t="str">
        <f t="shared" si="266"/>
        <v>513-556-0604</v>
      </c>
      <c r="S559" s="3">
        <f t="shared" si="264"/>
        <v>17</v>
      </c>
      <c r="T559" t="b">
        <f t="shared" si="274"/>
        <v>1</v>
      </c>
      <c r="V559" s="3">
        <f t="shared" si="275"/>
        <v>0</v>
      </c>
      <c r="W559" t="b">
        <f t="shared" si="267"/>
        <v>0</v>
      </c>
      <c r="Y559" t="str">
        <f t="shared" si="276"/>
        <v>RECCENTR</v>
      </c>
      <c r="Z559" t="b">
        <f t="shared" si="268"/>
        <v>1</v>
      </c>
      <c r="AB559" t="b">
        <f t="shared" si="277"/>
        <v>1</v>
      </c>
      <c r="AD559" t="str">
        <f t="shared" si="278"/>
        <v>513-556-0601</v>
      </c>
      <c r="AE559" t="b">
        <f t="shared" si="269"/>
        <v>1</v>
      </c>
      <c r="AG559" t="str">
        <f t="shared" si="279"/>
        <v>http://www.uc.edu/campusrec/membership.html</v>
      </c>
      <c r="AH559" t="b">
        <f t="shared" si="270"/>
        <v>1</v>
      </c>
      <c r="AJ559" t="str">
        <f t="shared" si="280"/>
        <v>campusrec@uc.edu</v>
      </c>
      <c r="AK559" t="b">
        <f t="shared" si="271"/>
        <v>1</v>
      </c>
      <c r="AM559" s="4" t="str">
        <f t="shared" si="291"/>
        <v>"name":"Campus Recreation Center - Member Services"</v>
      </c>
      <c r="AN559" s="5" t="str">
        <f t="shared" si="281"/>
        <v>,"phone":"513-556-0604"</v>
      </c>
      <c r="AO559" s="5" t="str">
        <f t="shared" si="282"/>
        <v>,"location":{</v>
      </c>
      <c r="AP559" s="5" t="str">
        <f t="shared" si="283"/>
        <v>"ML":"17"</v>
      </c>
      <c r="AQ559" s="5" t="str">
        <f t="shared" si="272"/>
        <v/>
      </c>
      <c r="AR559" s="5" t="str">
        <f t="shared" si="284"/>
        <v>,"building":"RECCENTR"</v>
      </c>
      <c r="AS559" s="5" t="str">
        <f t="shared" si="293"/>
        <v>}</v>
      </c>
      <c r="AT559" s="5" t="str">
        <f t="shared" si="285"/>
        <v>,"fax":"513-556-0601"</v>
      </c>
      <c r="AU559" s="5" t="str">
        <f t="shared" si="286"/>
        <v>,"website":"http://www.uc.edu/campusrec/membership.html"</v>
      </c>
      <c r="AV559" s="10" t="str">
        <f t="shared" si="287"/>
        <v>,"email":"campusrec@uc.edu"</v>
      </c>
      <c r="AW559" s="6" t="str">
        <f t="shared" si="288"/>
        <v>{"name":"Campus Recreation Center - Member Services","phone":"513-556-0604","location":{"ML":"17","building":"RECCENTR"},"fax":"513-556-0601","website":"http://www.uc.edu/campusrec/membership.html","email":"campusrec@uc.edu"}</v>
      </c>
      <c r="AX559" t="str">
        <f t="shared" si="289"/>
        <v>db.directory.insert({"name":"Campus Recreation Center - Member Services","phone":"513-556-0604","location":{"ML":"17","building":"RECCENTR"},"fax":"513-556-0601","website":"http://www.uc.edu/campusrec/membership.html","email":"campusrec@uc.edu"})</v>
      </c>
      <c r="AY559">
        <f t="shared" si="292"/>
        <v>556</v>
      </c>
      <c r="AZ559" t="str">
        <f t="shared" si="290"/>
        <v>556 -  Campus Recreation Center - Member Services</v>
      </c>
      <c r="BA559" t="str">
        <f t="shared" si="273"/>
        <v>{"name":"Campus Recreation Center - Member Services","phone":"513-556-0604","location":{"ML":"17","building":"RECCENTR"},"fax":"513-556-0601","website":"http://www.uc.edu/campusrec/membership.html","email":"campusrec@uc.edu"},</v>
      </c>
    </row>
    <row r="560" spans="1:53" x14ac:dyDescent="0.25">
      <c r="A560" t="s">
        <v>2398</v>
      </c>
      <c r="B560" t="s">
        <v>2399</v>
      </c>
      <c r="C560" t="s">
        <v>192</v>
      </c>
      <c r="F560" t="s">
        <v>255</v>
      </c>
      <c r="H560" t="s">
        <v>2400</v>
      </c>
      <c r="I560" t="s">
        <v>635</v>
      </c>
      <c r="K560" t="s">
        <v>5264</v>
      </c>
      <c r="M560">
        <f t="shared" si="294"/>
        <v>0</v>
      </c>
      <c r="N560" t="str">
        <f t="shared" si="265"/>
        <v>Recycling (Facilities Management)</v>
      </c>
      <c r="P560" t="s">
        <v>5264</v>
      </c>
      <c r="Q560" t="str">
        <f t="shared" si="266"/>
        <v>513-558-2500</v>
      </c>
      <c r="S560" s="3">
        <f t="shared" si="264"/>
        <v>0</v>
      </c>
      <c r="T560" t="b">
        <f t="shared" si="274"/>
        <v>0</v>
      </c>
      <c r="V560" s="3">
        <f t="shared" si="275"/>
        <v>0</v>
      </c>
      <c r="W560" t="b">
        <f t="shared" si="267"/>
        <v>0</v>
      </c>
      <c r="Y560" t="str">
        <f t="shared" si="276"/>
        <v>SERVGARAGE</v>
      </c>
      <c r="Z560" t="b">
        <f t="shared" si="268"/>
        <v>1</v>
      </c>
      <c r="AB560" t="b">
        <f t="shared" si="277"/>
        <v>1</v>
      </c>
      <c r="AD560">
        <f t="shared" si="278"/>
        <v>0</v>
      </c>
      <c r="AE560" t="b">
        <f t="shared" si="269"/>
        <v>0</v>
      </c>
      <c r="AG560" t="str">
        <f t="shared" si="279"/>
        <v>http://www.uc.edu/af/facilities/services/recycling.html</v>
      </c>
      <c r="AH560" t="b">
        <f t="shared" si="270"/>
        <v>1</v>
      </c>
      <c r="AJ560" t="str">
        <f t="shared" si="280"/>
        <v>facilities@uc.edu</v>
      </c>
      <c r="AK560" t="b">
        <f t="shared" si="271"/>
        <v>1</v>
      </c>
      <c r="AM560" s="4" t="str">
        <f t="shared" si="291"/>
        <v>"name":"Recycling (Facilities Management)"</v>
      </c>
      <c r="AN560" s="5" t="str">
        <f t="shared" si="281"/>
        <v>,"phone":"513-558-2500"</v>
      </c>
      <c r="AO560" s="5" t="str">
        <f t="shared" si="282"/>
        <v>,"location":{</v>
      </c>
      <c r="AP560" s="5" t="str">
        <f t="shared" si="283"/>
        <v/>
      </c>
      <c r="AQ560" s="5" t="str">
        <f>IF(AND(W560,T560),CONCATENATE(",""RM"":""",TRIM(V560),""""),IF(AND(W560=FALSE, T560=FALSE),CONCATENATE("""RM"":""",TRIM(V560),""""),""))</f>
        <v>"RM":"0"</v>
      </c>
      <c r="AR560" s="5" t="str">
        <f>IF(AND(OR(W560,T560),Z560),CONCATENATE(",""building"":""",TRIM(Y560),""""),IF(AND(AND(W560=FALSE,T560=FALSE),Z560=TRUE),CONCATENATE("""building"":""",TRIM(Y560),""""),""))</f>
        <v>"building":"SERVGARAGE"</v>
      </c>
      <c r="AS560" s="5" t="str">
        <f t="shared" si="293"/>
        <v>}</v>
      </c>
      <c r="AT560" s="5" t="str">
        <f t="shared" si="285"/>
        <v/>
      </c>
      <c r="AU560" s="5" t="str">
        <f t="shared" si="286"/>
        <v>,"website":"http://www.uc.edu/af/facilities/services/recycling.html"</v>
      </c>
      <c r="AV560" s="10" t="str">
        <f t="shared" si="287"/>
        <v>,"email":"facilities@uc.edu"</v>
      </c>
      <c r="AW560" s="6" t="str">
        <f t="shared" si="288"/>
        <v>{"name":"Recycling (Facilities Management)","phone":"513-558-2500","location":{"RM":"0""building":"SERVGARAGE"},"website":"http://www.uc.edu/af/facilities/services/recycling.html","email":"facilities@uc.edu"}</v>
      </c>
      <c r="AX560" t="s">
        <v>5319</v>
      </c>
      <c r="AY560">
        <f t="shared" si="292"/>
        <v>557</v>
      </c>
      <c r="AZ560" t="str">
        <f t="shared" si="290"/>
        <v>557 - Recycling (Facilities Management)</v>
      </c>
      <c r="BA560" t="str">
        <f t="shared" si="273"/>
        <v>{"name":"Recycling (Facilities Management)","phone":"513-558-2500","location":{"RM":"0""building":"SERVGARAGE"},"website":"http://www.uc.edu/af/facilities/services/recycling.html","email":"facilities@uc.edu"},</v>
      </c>
    </row>
    <row r="561" spans="1:53" x14ac:dyDescent="0.25">
      <c r="A561" t="s">
        <v>2401</v>
      </c>
      <c r="B561" t="s">
        <v>1472</v>
      </c>
      <c r="C561" t="s">
        <v>2402</v>
      </c>
      <c r="D561" t="s">
        <v>1418</v>
      </c>
      <c r="E561">
        <v>55</v>
      </c>
      <c r="G561" t="s">
        <v>422</v>
      </c>
      <c r="H561" t="s">
        <v>1419</v>
      </c>
      <c r="I561" t="s">
        <v>2403</v>
      </c>
      <c r="K561" t="s">
        <v>5264</v>
      </c>
      <c r="L561" t="b">
        <v>1</v>
      </c>
      <c r="M561">
        <f t="shared" si="294"/>
        <v>1</v>
      </c>
      <c r="N561" t="str">
        <f t="shared" si="265"/>
        <v>Hoxworth  Red Blood Cell Exchange</v>
      </c>
      <c r="O561" t="str">
        <f t="shared" si="295"/>
        <v>Hoxworth  Red Blood Cell Exchange</v>
      </c>
      <c r="P561" t="s">
        <v>5264</v>
      </c>
      <c r="Q561" t="str">
        <f t="shared" si="266"/>
        <v>513-558-1200</v>
      </c>
      <c r="S561" s="3">
        <f t="shared" si="264"/>
        <v>55</v>
      </c>
      <c r="T561" t="b">
        <f t="shared" si="274"/>
        <v>1</v>
      </c>
      <c r="V561" s="3">
        <f t="shared" si="275"/>
        <v>0</v>
      </c>
      <c r="W561" t="b">
        <f t="shared" si="267"/>
        <v>0</v>
      </c>
      <c r="Y561" t="str">
        <f t="shared" si="276"/>
        <v>HOXWORTH</v>
      </c>
      <c r="Z561" t="b">
        <f t="shared" si="268"/>
        <v>1</v>
      </c>
      <c r="AB561" t="b">
        <f t="shared" si="277"/>
        <v>1</v>
      </c>
      <c r="AD561" t="str">
        <f t="shared" si="278"/>
        <v>513-558-1300</v>
      </c>
      <c r="AE561" t="b">
        <f t="shared" si="269"/>
        <v>1</v>
      </c>
      <c r="AG561" t="str">
        <f t="shared" si="279"/>
        <v>http://www.hoxworth.org/patient-services/red-blood-cell-exchange.html</v>
      </c>
      <c r="AH561" t="b">
        <f t="shared" si="270"/>
        <v>1</v>
      </c>
      <c r="AJ561">
        <f t="shared" si="280"/>
        <v>0</v>
      </c>
      <c r="AK561" t="b">
        <f t="shared" si="271"/>
        <v>0</v>
      </c>
      <c r="AM561" s="4" t="str">
        <f t="shared" si="291"/>
        <v>"name":"Hoxworth Red Blood Cell Exchange"</v>
      </c>
      <c r="AN561" s="5" t="str">
        <f t="shared" si="281"/>
        <v>,"phone":"513-558-1200"</v>
      </c>
      <c r="AO561" s="5" t="str">
        <f t="shared" si="282"/>
        <v>,"location":{</v>
      </c>
      <c r="AP561" s="5" t="str">
        <f t="shared" si="283"/>
        <v>"ML":"55"</v>
      </c>
      <c r="AQ561" s="5" t="str">
        <f t="shared" ref="AQ561:AQ624" si="296">IF(AND(W561=TRUE,T561=TRUE),CONCATENATE(",""RM"":""",TRIM(V561),""""),IF(AND(W561=FALSE, T561=FALSE),CONCATENATE("""RM"":""",TRIM(V561),""""),""))</f>
        <v/>
      </c>
      <c r="AR561" s="5" t="str">
        <f t="shared" si="284"/>
        <v>,"building":"HOXWORTH"</v>
      </c>
      <c r="AS561" s="5" t="str">
        <f t="shared" si="293"/>
        <v>}</v>
      </c>
      <c r="AT561" s="5" t="str">
        <f t="shared" si="285"/>
        <v>,"fax":"513-558-1300"</v>
      </c>
      <c r="AU561" s="5" t="str">
        <f t="shared" si="286"/>
        <v>,"website":"http://www.hoxworth.org/patient-services/red-blood-cell-exchange.html"</v>
      </c>
      <c r="AV561" s="10" t="str">
        <f t="shared" si="287"/>
        <v/>
      </c>
      <c r="AW561" s="6" t="str">
        <f t="shared" si="288"/>
        <v>{"name":"Hoxworth Red Blood Cell Exchange","phone":"513-558-1200","location":{"ML":"55","building":"HOXWORTH"},"fax":"513-558-1300","website":"http://www.hoxworth.org/patient-services/red-blood-cell-exchange.html"}</v>
      </c>
      <c r="AX561" t="str">
        <f t="shared" si="289"/>
        <v>db.directory.insert({"name":"Hoxworth Red Blood Cell Exchange","phone":"513-558-1200","location":{"ML":"55","building":"HOXWORTH"},"fax":"513-558-1300","website":"http://www.hoxworth.org/patient-services/red-blood-cell-exchange.html"})</v>
      </c>
      <c r="AY561">
        <f t="shared" si="292"/>
        <v>558</v>
      </c>
      <c r="AZ561" t="str">
        <f t="shared" si="290"/>
        <v>558 - Hoxworth  Red Blood Cell Exchange</v>
      </c>
      <c r="BA561" t="str">
        <f t="shared" si="273"/>
        <v>{"name":"Hoxworth Red Blood Cell Exchange","phone":"513-558-1200","location":{"ML":"55","building":"HOXWORTH"},"fax":"513-558-1300","website":"http://www.hoxworth.org/patient-services/red-blood-cell-exchange.html"},</v>
      </c>
    </row>
    <row r="562" spans="1:53" x14ac:dyDescent="0.25">
      <c r="A562" t="s">
        <v>2404</v>
      </c>
      <c r="B562" t="s">
        <v>2405</v>
      </c>
      <c r="C562" t="s">
        <v>2406</v>
      </c>
      <c r="D562">
        <v>16</v>
      </c>
      <c r="E562">
        <v>5275</v>
      </c>
      <c r="F562" t="s">
        <v>1125</v>
      </c>
      <c r="G562" t="s">
        <v>176</v>
      </c>
      <c r="H562" t="s">
        <v>2407</v>
      </c>
      <c r="K562" t="s">
        <v>5264</v>
      </c>
      <c r="M562">
        <f t="shared" si="294"/>
        <v>0</v>
      </c>
      <c r="N562" t="str">
        <f t="shared" si="265"/>
        <v>Dorothy &amp; Lawson Reed Gallery (DAAP)</v>
      </c>
      <c r="P562" t="s">
        <v>5264</v>
      </c>
      <c r="Q562" t="str">
        <f t="shared" si="266"/>
        <v>513-556-2839</v>
      </c>
      <c r="S562" s="3">
        <f t="shared" si="264"/>
        <v>16</v>
      </c>
      <c r="T562" t="b">
        <f t="shared" si="274"/>
        <v>1</v>
      </c>
      <c r="V562" s="3">
        <f t="shared" si="275"/>
        <v>5275</v>
      </c>
      <c r="W562" t="b">
        <f t="shared" si="267"/>
        <v>1</v>
      </c>
      <c r="Y562" t="str">
        <f t="shared" si="276"/>
        <v>ARONOFF</v>
      </c>
      <c r="Z562" t="b">
        <f t="shared" si="268"/>
        <v>1</v>
      </c>
      <c r="AB562" t="b">
        <f t="shared" si="277"/>
        <v>1</v>
      </c>
      <c r="AD562" t="str">
        <f t="shared" si="278"/>
        <v>513-556-3288</v>
      </c>
      <c r="AE562" t="b">
        <f t="shared" si="269"/>
        <v>1</v>
      </c>
      <c r="AG562" t="str">
        <f t="shared" si="279"/>
        <v>http://daap.uc.edu/galleries/reed_gallery.html</v>
      </c>
      <c r="AH562" t="b">
        <f t="shared" si="270"/>
        <v>1</v>
      </c>
      <c r="AJ562">
        <f t="shared" si="280"/>
        <v>0</v>
      </c>
      <c r="AK562" t="b">
        <f t="shared" si="271"/>
        <v>0</v>
      </c>
      <c r="AM562" s="4" t="str">
        <f t="shared" si="291"/>
        <v>"name":"Dorothy &amp; Lawson Reed Gallery (DAAP)"</v>
      </c>
      <c r="AN562" s="5" t="str">
        <f t="shared" si="281"/>
        <v>,"phone":"513-556-2839"</v>
      </c>
      <c r="AO562" s="5" t="str">
        <f t="shared" si="282"/>
        <v>,"location":{</v>
      </c>
      <c r="AP562" s="5" t="str">
        <f t="shared" si="283"/>
        <v>"ML":"16"</v>
      </c>
      <c r="AQ562" s="5" t="str">
        <f t="shared" si="296"/>
        <v>,"RM":"5275"</v>
      </c>
      <c r="AR562" s="5" t="str">
        <f t="shared" si="284"/>
        <v>,"building":"ARONOFF"</v>
      </c>
      <c r="AS562" s="5" t="str">
        <f t="shared" si="293"/>
        <v>}</v>
      </c>
      <c r="AT562" s="5" t="str">
        <f t="shared" si="285"/>
        <v>,"fax":"513-556-3288"</v>
      </c>
      <c r="AU562" s="5" t="str">
        <f t="shared" si="286"/>
        <v>,"website":"http://daap.uc.edu/galleries/reed_gallery.html"</v>
      </c>
      <c r="AV562" s="10" t="str">
        <f t="shared" si="287"/>
        <v/>
      </c>
      <c r="AW562" s="6" t="str">
        <f t="shared" si="288"/>
        <v>{"name":"Dorothy &amp; Lawson Reed Gallery (DAAP)","phone":"513-556-2839","location":{"ML":"16","RM":"5275","building":"ARONOFF"},"fax":"513-556-3288","website":"http://daap.uc.edu/galleries/reed_gallery.html"}</v>
      </c>
      <c r="AX562" t="str">
        <f t="shared" si="289"/>
        <v>db.directory.insert({"name":"Dorothy &amp; Lawson Reed Gallery (DAAP)","phone":"513-556-2839","location":{"ML":"16","RM":"5275","building":"ARONOFF"},"fax":"513-556-3288","website":"http://daap.uc.edu/galleries/reed_gallery.html"})</v>
      </c>
      <c r="AY562">
        <f t="shared" si="292"/>
        <v>559</v>
      </c>
      <c r="AZ562" t="str">
        <f t="shared" si="290"/>
        <v>559 - Dorothy &amp; Lawson Reed Gallery (DAAP)</v>
      </c>
      <c r="BA562" t="str">
        <f t="shared" si="273"/>
        <v>{"name":"Dorothy &amp; Lawson Reed Gallery (DAAP)","phone":"513-556-2839","location":{"ML":"16","RM":"5275","building":"ARONOFF"},"fax":"513-556-3288","website":"http://daap.uc.edu/galleries/reed_gallery.html"},</v>
      </c>
    </row>
    <row r="563" spans="1:53" x14ac:dyDescent="0.25">
      <c r="A563" t="s">
        <v>2408</v>
      </c>
      <c r="B563" t="s">
        <v>2409</v>
      </c>
      <c r="C563" t="s">
        <v>1339</v>
      </c>
      <c r="D563" t="s">
        <v>2410</v>
      </c>
      <c r="E563">
        <v>142</v>
      </c>
      <c r="F563" t="s">
        <v>49</v>
      </c>
      <c r="G563" t="s">
        <v>79</v>
      </c>
      <c r="H563" t="s">
        <v>1342</v>
      </c>
      <c r="I563" t="s">
        <v>1343</v>
      </c>
      <c r="K563" t="s">
        <v>5264</v>
      </c>
      <c r="L563" t="b">
        <v>1</v>
      </c>
      <c r="M563">
        <f t="shared" si="294"/>
        <v>1</v>
      </c>
      <c r="N563" t="str">
        <f t="shared" si="265"/>
        <v>Reference  Law Library</v>
      </c>
      <c r="O563" t="str">
        <f t="shared" si="295"/>
        <v>Reference  Law Library</v>
      </c>
      <c r="P563" t="s">
        <v>5264</v>
      </c>
      <c r="Q563" t="str">
        <f t="shared" si="266"/>
        <v>513-556-8078</v>
      </c>
      <c r="S563" s="3">
        <f t="shared" si="264"/>
        <v>142</v>
      </c>
      <c r="T563" t="b">
        <f t="shared" si="274"/>
        <v>1</v>
      </c>
      <c r="V563" s="3" t="str">
        <f t="shared" si="275"/>
        <v>3rdFl</v>
      </c>
      <c r="W563" t="b">
        <f t="shared" si="267"/>
        <v>1</v>
      </c>
      <c r="Y563" t="str">
        <f t="shared" si="276"/>
        <v>LAW</v>
      </c>
      <c r="Z563" t="b">
        <f t="shared" si="268"/>
        <v>1</v>
      </c>
      <c r="AB563" t="b">
        <f t="shared" si="277"/>
        <v>1</v>
      </c>
      <c r="AD563" t="str">
        <f t="shared" si="278"/>
        <v>513-556-6265</v>
      </c>
      <c r="AE563" t="b">
        <f t="shared" si="269"/>
        <v>1</v>
      </c>
      <c r="AG563" t="str">
        <f t="shared" si="279"/>
        <v>http://www.law.uc.edu/library/</v>
      </c>
      <c r="AH563" t="b">
        <f t="shared" si="270"/>
        <v>1</v>
      </c>
      <c r="AJ563">
        <f t="shared" si="280"/>
        <v>0</v>
      </c>
      <c r="AK563" t="b">
        <f t="shared" si="271"/>
        <v>0</v>
      </c>
      <c r="AM563" s="4" t="str">
        <f t="shared" si="291"/>
        <v>"name":"Reference Law Library"</v>
      </c>
      <c r="AN563" s="5" t="str">
        <f t="shared" si="281"/>
        <v>,"phone":"513-556-8078"</v>
      </c>
      <c r="AO563" s="5" t="str">
        <f t="shared" si="282"/>
        <v>,"location":{</v>
      </c>
      <c r="AP563" s="5" t="str">
        <f t="shared" si="283"/>
        <v>"ML":"142"</v>
      </c>
      <c r="AQ563" s="5" t="str">
        <f t="shared" si="296"/>
        <v>,"RM":"3rdFl"</v>
      </c>
      <c r="AR563" s="5" t="str">
        <f t="shared" si="284"/>
        <v>,"building":"LAW"</v>
      </c>
      <c r="AS563" s="5" t="str">
        <f t="shared" si="293"/>
        <v>}</v>
      </c>
      <c r="AT563" s="5" t="str">
        <f t="shared" si="285"/>
        <v>,"fax":"513-556-6265"</v>
      </c>
      <c r="AU563" s="5" t="str">
        <f t="shared" si="286"/>
        <v>,"website":"http://www.law.uc.edu/library/"</v>
      </c>
      <c r="AV563" s="10" t="str">
        <f t="shared" si="287"/>
        <v/>
      </c>
      <c r="AW563" s="6" t="str">
        <f t="shared" si="288"/>
        <v>{"name":"Reference Law Library","phone":"513-556-8078","location":{"ML":"142","RM":"3rdFl","building":"LAW"},"fax":"513-556-6265","website":"http://www.law.uc.edu/library/"}</v>
      </c>
      <c r="AX563" t="str">
        <f t="shared" si="289"/>
        <v>db.directory.insert({"name":"Reference Law Library","phone":"513-556-8078","location":{"ML":"142","RM":"3rdFl","building":"LAW"},"fax":"513-556-6265","website":"http://www.law.uc.edu/library/"})</v>
      </c>
      <c r="AY563">
        <f t="shared" si="292"/>
        <v>560</v>
      </c>
      <c r="AZ563" t="str">
        <f t="shared" si="290"/>
        <v>560 - Reference  Law Library</v>
      </c>
      <c r="BA563" t="str">
        <f t="shared" si="273"/>
        <v>{"name":"Reference Law Library","phone":"513-556-8078","location":{"ML":"142","RM":"3rdFl","building":"LAW"},"fax":"513-556-6265","website":"http://www.law.uc.edu/library/"},</v>
      </c>
    </row>
    <row r="564" spans="1:53" x14ac:dyDescent="0.25">
      <c r="A564" t="s">
        <v>2411</v>
      </c>
      <c r="B564" t="s">
        <v>2412</v>
      </c>
      <c r="C564" t="s">
        <v>2413</v>
      </c>
      <c r="D564" t="s">
        <v>2414</v>
      </c>
      <c r="E564">
        <v>574</v>
      </c>
      <c r="F564" t="s">
        <v>2415</v>
      </c>
      <c r="G564" t="s">
        <v>140</v>
      </c>
      <c r="H564" t="s">
        <v>141</v>
      </c>
      <c r="I564" t="s">
        <v>2416</v>
      </c>
      <c r="K564" t="s">
        <v>5264</v>
      </c>
      <c r="L564" t="b">
        <v>1</v>
      </c>
      <c r="M564">
        <f t="shared" si="294"/>
        <v>1</v>
      </c>
      <c r="N564" t="str">
        <f t="shared" si="265"/>
        <v>Health Sciences Library  Information &amp; Education Services</v>
      </c>
      <c r="O564" t="str">
        <f t="shared" si="295"/>
        <v>Health Sciences Library  Information &amp; Education Services</v>
      </c>
      <c r="P564" t="s">
        <v>5264</v>
      </c>
      <c r="Q564" t="str">
        <f t="shared" si="266"/>
        <v>513-558-4321</v>
      </c>
      <c r="S564" s="3">
        <f t="shared" si="264"/>
        <v>574</v>
      </c>
      <c r="T564" t="b">
        <f t="shared" si="274"/>
        <v>1</v>
      </c>
      <c r="V564" s="3" t="str">
        <f t="shared" si="275"/>
        <v>E005</v>
      </c>
      <c r="W564" t="b">
        <f t="shared" si="267"/>
        <v>1</v>
      </c>
      <c r="Y564" t="str">
        <f t="shared" si="276"/>
        <v>MSB</v>
      </c>
      <c r="Z564" t="b">
        <f t="shared" si="268"/>
        <v>1</v>
      </c>
      <c r="AB564" t="b">
        <f t="shared" si="277"/>
        <v>1</v>
      </c>
      <c r="AD564" t="str">
        <f t="shared" si="278"/>
        <v>513-558-2199</v>
      </c>
      <c r="AE564" t="b">
        <f t="shared" si="269"/>
        <v>1</v>
      </c>
      <c r="AG564" t="str">
        <f t="shared" si="279"/>
        <v>http://www.libraries.uc.edu/hsl</v>
      </c>
      <c r="AH564" t="b">
        <f t="shared" si="270"/>
        <v>1</v>
      </c>
      <c r="AJ564">
        <f t="shared" si="280"/>
        <v>0</v>
      </c>
      <c r="AK564" t="b">
        <f t="shared" si="271"/>
        <v>0</v>
      </c>
      <c r="AM564" s="4" t="str">
        <f t="shared" si="291"/>
        <v>"name":"Health Sciences Library Information &amp; Education Services"</v>
      </c>
      <c r="AN564" s="5" t="str">
        <f t="shared" si="281"/>
        <v>,"phone":"513-558-4321"</v>
      </c>
      <c r="AO564" s="5" t="str">
        <f t="shared" si="282"/>
        <v>,"location":{</v>
      </c>
      <c r="AP564" s="5" t="str">
        <f t="shared" si="283"/>
        <v>"ML":"574"</v>
      </c>
      <c r="AQ564" s="5" t="str">
        <f t="shared" si="296"/>
        <v>,"RM":"E005"</v>
      </c>
      <c r="AR564" s="5" t="str">
        <f t="shared" si="284"/>
        <v>,"building":"MSB"</v>
      </c>
      <c r="AS564" s="5" t="str">
        <f t="shared" si="293"/>
        <v>}</v>
      </c>
      <c r="AT564" s="5" t="str">
        <f t="shared" si="285"/>
        <v>,"fax":"513-558-2199"</v>
      </c>
      <c r="AU564" s="5" t="str">
        <f t="shared" si="286"/>
        <v>,"website":"http://www.libraries.uc.edu/hsl"</v>
      </c>
      <c r="AV564" s="10" t="str">
        <f t="shared" si="287"/>
        <v/>
      </c>
      <c r="AW564" s="6" t="str">
        <f t="shared" si="288"/>
        <v>{"name":"Health Sciences Library Information &amp; Education Services","phone":"513-558-4321","location":{"ML":"574","RM":"E005","building":"MSB"},"fax":"513-558-2199","website":"http://www.libraries.uc.edu/hsl"}</v>
      </c>
      <c r="AX564" t="str">
        <f t="shared" si="289"/>
        <v>db.directory.insert({"name":"Health Sciences Library Information &amp; Education Services","phone":"513-558-4321","location":{"ML":"574","RM":"E005","building":"MSB"},"fax":"513-558-2199","website":"http://www.libraries.uc.edu/hsl"})</v>
      </c>
      <c r="AY564">
        <f t="shared" si="292"/>
        <v>561</v>
      </c>
      <c r="AZ564" t="str">
        <f t="shared" si="290"/>
        <v>561 - Health Sciences Library  Information &amp; Education Services</v>
      </c>
      <c r="BA564" t="str">
        <f t="shared" si="273"/>
        <v>{"name":"Health Sciences Library Information &amp; Education Services","phone":"513-558-4321","location":{"ML":"574","RM":"E005","building":"MSB"},"fax":"513-558-2199","website":"http://www.libraries.uc.edu/hsl"},</v>
      </c>
    </row>
    <row r="565" spans="1:53" x14ac:dyDescent="0.25">
      <c r="A565" t="s">
        <v>2417</v>
      </c>
      <c r="B565" t="s">
        <v>2418</v>
      </c>
      <c r="C565" t="s">
        <v>2419</v>
      </c>
      <c r="D565">
        <v>40</v>
      </c>
      <c r="E565" t="s">
        <v>2420</v>
      </c>
      <c r="F565" t="s">
        <v>79</v>
      </c>
      <c r="G565" t="s">
        <v>2421</v>
      </c>
      <c r="H565" t="s">
        <v>2422</v>
      </c>
      <c r="K565" t="s">
        <v>5264</v>
      </c>
      <c r="M565">
        <f t="shared" si="294"/>
        <v>0</v>
      </c>
      <c r="N565" t="str">
        <f t="shared" si="265"/>
        <v>Registrar (LAW)</v>
      </c>
      <c r="P565" t="s">
        <v>5264</v>
      </c>
      <c r="Q565" t="str">
        <f t="shared" si="266"/>
        <v>513-556-0070</v>
      </c>
      <c r="S565" s="3">
        <f t="shared" si="264"/>
        <v>40</v>
      </c>
      <c r="T565" t="b">
        <f t="shared" si="274"/>
        <v>1</v>
      </c>
      <c r="V565" s="3" t="str">
        <f t="shared" si="275"/>
        <v>201-N</v>
      </c>
      <c r="W565" t="b">
        <f t="shared" si="267"/>
        <v>1</v>
      </c>
      <c r="Y565" t="str">
        <f t="shared" si="276"/>
        <v>LAW</v>
      </c>
      <c r="Z565" t="b">
        <f t="shared" si="268"/>
        <v>1</v>
      </c>
      <c r="AB565" t="b">
        <f t="shared" si="277"/>
        <v>1</v>
      </c>
      <c r="AD565" t="str">
        <f t="shared" si="278"/>
        <v>513-556-5777</v>
      </c>
      <c r="AE565" t="b">
        <f t="shared" si="269"/>
        <v>1</v>
      </c>
      <c r="AG565" t="str">
        <f t="shared" si="279"/>
        <v>http://www.law.uc.edu/faculty-staff/faculty/charlene-carpenter</v>
      </c>
      <c r="AH565" t="b">
        <f t="shared" si="270"/>
        <v>1</v>
      </c>
      <c r="AJ565">
        <f t="shared" si="280"/>
        <v>0</v>
      </c>
      <c r="AK565" t="b">
        <f t="shared" si="271"/>
        <v>0</v>
      </c>
      <c r="AM565" s="4" t="str">
        <f t="shared" si="291"/>
        <v>"name":"Registrar (LAW)"</v>
      </c>
      <c r="AN565" s="5" t="str">
        <f t="shared" si="281"/>
        <v>,"phone":"513-556-0070"</v>
      </c>
      <c r="AO565" s="5" t="str">
        <f t="shared" si="282"/>
        <v>,"location":{</v>
      </c>
      <c r="AP565" s="5" t="str">
        <f t="shared" si="283"/>
        <v>"ML":"40"</v>
      </c>
      <c r="AQ565" s="5" t="str">
        <f t="shared" si="296"/>
        <v>,"RM":"201-N"</v>
      </c>
      <c r="AR565" s="5" t="str">
        <f t="shared" si="284"/>
        <v>,"building":"LAW"</v>
      </c>
      <c r="AS565" s="5" t="str">
        <f t="shared" si="293"/>
        <v>}</v>
      </c>
      <c r="AT565" s="5" t="str">
        <f t="shared" si="285"/>
        <v>,"fax":"513-556-5777"</v>
      </c>
      <c r="AU565" s="5" t="str">
        <f t="shared" si="286"/>
        <v>,"website":"http://www.law.uc.edu/faculty-staff/faculty/charlene-carpenter"</v>
      </c>
      <c r="AV565" s="10" t="str">
        <f t="shared" si="287"/>
        <v/>
      </c>
      <c r="AW565" s="6" t="str">
        <f t="shared" si="288"/>
        <v>{"name":"Registrar (LAW)","phone":"513-556-0070","location":{"ML":"40","RM":"201-N","building":"LAW"},"fax":"513-556-5777","website":"http://www.law.uc.edu/faculty-staff/faculty/charlene-carpenter"}</v>
      </c>
      <c r="AX565" t="str">
        <f t="shared" si="289"/>
        <v>db.directory.insert({"name":"Registrar (LAW)","phone":"513-556-0070","location":{"ML":"40","RM":"201-N","building":"LAW"},"fax":"513-556-5777","website":"http://www.law.uc.edu/faculty-staff/faculty/charlene-carpenter"})</v>
      </c>
      <c r="AY565">
        <f t="shared" si="292"/>
        <v>562</v>
      </c>
      <c r="AZ565" t="str">
        <f t="shared" si="290"/>
        <v>562 - Registrar (LAW)</v>
      </c>
      <c r="BA565" t="str">
        <f t="shared" si="273"/>
        <v>{"name":"Registrar (LAW)","phone":"513-556-0070","location":{"ML":"40","RM":"201-N","building":"LAW"},"fax":"513-556-5777","website":"http://www.law.uc.edu/faculty-staff/faculty/charlene-carpenter"},</v>
      </c>
    </row>
    <row r="566" spans="1:53" x14ac:dyDescent="0.25">
      <c r="A566" t="s">
        <v>2423</v>
      </c>
      <c r="B566" t="s">
        <v>2424</v>
      </c>
      <c r="C566" t="s">
        <v>201</v>
      </c>
      <c r="D566">
        <v>60</v>
      </c>
      <c r="F566" t="s">
        <v>23</v>
      </c>
      <c r="H566" t="s">
        <v>1504</v>
      </c>
      <c r="K566" t="s">
        <v>5264</v>
      </c>
      <c r="M566">
        <f t="shared" si="294"/>
        <v>0</v>
      </c>
      <c r="N566" t="str">
        <f t="shared" si="265"/>
        <v>Registrar - One Stop Student Service Center</v>
      </c>
      <c r="P566" t="s">
        <v>5264</v>
      </c>
      <c r="Q566" t="str">
        <f t="shared" si="266"/>
        <v>513-556-1000</v>
      </c>
      <c r="S566" s="3">
        <f t="shared" si="264"/>
        <v>60</v>
      </c>
      <c r="T566" t="b">
        <f t="shared" si="274"/>
        <v>1</v>
      </c>
      <c r="V566" s="3">
        <f t="shared" si="275"/>
        <v>0</v>
      </c>
      <c r="W566" t="b">
        <f t="shared" si="267"/>
        <v>0</v>
      </c>
      <c r="Y566" t="str">
        <f t="shared" si="276"/>
        <v>UNIVPAV</v>
      </c>
      <c r="Z566" t="b">
        <f t="shared" si="268"/>
        <v>1</v>
      </c>
      <c r="AB566" t="b">
        <f t="shared" si="277"/>
        <v>1</v>
      </c>
      <c r="AD566">
        <f t="shared" si="278"/>
        <v>0</v>
      </c>
      <c r="AE566" t="b">
        <f t="shared" si="269"/>
        <v>0</v>
      </c>
      <c r="AG566" t="str">
        <f t="shared" si="279"/>
        <v>http://www.uc.edu/registrar/</v>
      </c>
      <c r="AH566" t="b">
        <f t="shared" si="270"/>
        <v>1</v>
      </c>
      <c r="AJ566">
        <f t="shared" si="280"/>
        <v>0</v>
      </c>
      <c r="AK566" t="b">
        <f t="shared" si="271"/>
        <v>0</v>
      </c>
      <c r="AM566" s="4" t="str">
        <f t="shared" si="291"/>
        <v>"name":"Registrar - One Stop Student Service Center"</v>
      </c>
      <c r="AN566" s="5" t="str">
        <f t="shared" si="281"/>
        <v>,"phone":"513-556-1000"</v>
      </c>
      <c r="AO566" s="5" t="str">
        <f t="shared" si="282"/>
        <v>,"location":{</v>
      </c>
      <c r="AP566" s="5" t="str">
        <f t="shared" si="283"/>
        <v>"ML":"60"</v>
      </c>
      <c r="AQ566" s="5" t="str">
        <f t="shared" si="296"/>
        <v/>
      </c>
      <c r="AR566" s="5" t="str">
        <f t="shared" si="284"/>
        <v>,"building":"UNIVPAV"</v>
      </c>
      <c r="AS566" s="5" t="str">
        <f t="shared" si="293"/>
        <v>}</v>
      </c>
      <c r="AT566" s="5" t="str">
        <f t="shared" si="285"/>
        <v/>
      </c>
      <c r="AU566" s="5" t="str">
        <f t="shared" si="286"/>
        <v>,"website":"http://www.uc.edu/registrar/"</v>
      </c>
      <c r="AV566" s="10" t="str">
        <f t="shared" si="287"/>
        <v/>
      </c>
      <c r="AW566" s="6" t="str">
        <f t="shared" si="288"/>
        <v>{"name":"Registrar - One Stop Student Service Center","phone":"513-556-1000","location":{"ML":"60","building":"UNIVPAV"},"website":"http://www.uc.edu/registrar/"}</v>
      </c>
      <c r="AX566" t="str">
        <f t="shared" si="289"/>
        <v>db.directory.insert({"name":"Registrar - One Stop Student Service Center","phone":"513-556-1000","location":{"ML":"60","building":"UNIVPAV"},"website":"http://www.uc.edu/registrar/"})</v>
      </c>
      <c r="AY566">
        <f t="shared" si="292"/>
        <v>563</v>
      </c>
      <c r="AZ566" t="str">
        <f t="shared" si="290"/>
        <v>563 - Registrar - One Stop Student Service Center</v>
      </c>
      <c r="BA566" t="str">
        <f t="shared" si="273"/>
        <v>{"name":"Registrar - One Stop Student Service Center","phone":"513-556-1000","location":{"ML":"60","building":"UNIVPAV"},"website":"http://www.uc.edu/registrar/"},</v>
      </c>
    </row>
    <row r="567" spans="1:53" x14ac:dyDescent="0.25">
      <c r="A567" t="s">
        <v>2425</v>
      </c>
      <c r="B567" t="s">
        <v>2426</v>
      </c>
      <c r="C567" t="s">
        <v>201</v>
      </c>
      <c r="D567">
        <v>60</v>
      </c>
      <c r="F567" t="s">
        <v>23</v>
      </c>
      <c r="H567" t="s">
        <v>1504</v>
      </c>
      <c r="K567" t="s">
        <v>5264</v>
      </c>
      <c r="M567">
        <f t="shared" si="294"/>
        <v>0</v>
      </c>
      <c r="N567" t="str">
        <f t="shared" si="265"/>
        <v>Academic Calendar (Registrar) - One Stop Student Service Center</v>
      </c>
      <c r="P567" t="s">
        <v>5264</v>
      </c>
      <c r="Q567" t="str">
        <f t="shared" si="266"/>
        <v>513-556-1000</v>
      </c>
      <c r="S567" s="3">
        <f t="shared" si="264"/>
        <v>60</v>
      </c>
      <c r="T567" t="b">
        <f t="shared" si="274"/>
        <v>1</v>
      </c>
      <c r="V567" s="3">
        <f t="shared" si="275"/>
        <v>0</v>
      </c>
      <c r="W567" t="b">
        <f t="shared" si="267"/>
        <v>0</v>
      </c>
      <c r="Y567" t="str">
        <f t="shared" si="276"/>
        <v>UNIVPAV</v>
      </c>
      <c r="Z567" t="b">
        <f t="shared" si="268"/>
        <v>1</v>
      </c>
      <c r="AB567" t="b">
        <f t="shared" si="277"/>
        <v>1</v>
      </c>
      <c r="AD567">
        <f t="shared" si="278"/>
        <v>0</v>
      </c>
      <c r="AE567" t="b">
        <f t="shared" si="269"/>
        <v>0</v>
      </c>
      <c r="AG567" t="str">
        <f t="shared" si="279"/>
        <v>http://www.uc.edu/registrar/</v>
      </c>
      <c r="AH567" t="b">
        <f t="shared" si="270"/>
        <v>1</v>
      </c>
      <c r="AJ567">
        <f t="shared" si="280"/>
        <v>0</v>
      </c>
      <c r="AK567" t="b">
        <f t="shared" si="271"/>
        <v>0</v>
      </c>
      <c r="AM567" s="4" t="str">
        <f t="shared" si="291"/>
        <v>"name":"Academic Calendar (Registrar) - One Stop Student Service Center"</v>
      </c>
      <c r="AN567" s="5" t="str">
        <f t="shared" si="281"/>
        <v>,"phone":"513-556-1000"</v>
      </c>
      <c r="AO567" s="5" t="str">
        <f t="shared" si="282"/>
        <v>,"location":{</v>
      </c>
      <c r="AP567" s="5" t="str">
        <f t="shared" si="283"/>
        <v>"ML":"60"</v>
      </c>
      <c r="AQ567" s="5" t="str">
        <f t="shared" si="296"/>
        <v/>
      </c>
      <c r="AR567" s="5" t="str">
        <f t="shared" si="284"/>
        <v>,"building":"UNIVPAV"</v>
      </c>
      <c r="AS567" s="5" t="str">
        <f t="shared" si="293"/>
        <v>}</v>
      </c>
      <c r="AT567" s="5" t="str">
        <f t="shared" si="285"/>
        <v/>
      </c>
      <c r="AU567" s="5" t="str">
        <f t="shared" si="286"/>
        <v>,"website":"http://www.uc.edu/registrar/"</v>
      </c>
      <c r="AV567" s="10" t="str">
        <f t="shared" si="287"/>
        <v/>
      </c>
      <c r="AW567" s="6" t="str">
        <f t="shared" si="288"/>
        <v>{"name":"Academic Calendar (Registrar) - One Stop Student Service Center","phone":"513-556-1000","location":{"ML":"60","building":"UNIVPAV"},"website":"http://www.uc.edu/registrar/"}</v>
      </c>
      <c r="AX567" t="str">
        <f t="shared" si="289"/>
        <v>db.directory.insert({"name":"Academic Calendar (Registrar) - One Stop Student Service Center","phone":"513-556-1000","location":{"ML":"60","building":"UNIVPAV"},"website":"http://www.uc.edu/registrar/"})</v>
      </c>
      <c r="AY567">
        <f t="shared" si="292"/>
        <v>564</v>
      </c>
      <c r="AZ567" t="str">
        <f t="shared" si="290"/>
        <v>564 - Academic Calendar (Registrar) - One Stop Student Service Center</v>
      </c>
      <c r="BA567" t="str">
        <f t="shared" si="273"/>
        <v>{"name":"Academic Calendar (Registrar) - One Stop Student Service Center","phone":"513-556-1000","location":{"ML":"60","building":"UNIVPAV"},"website":"http://www.uc.edu/registrar/"},</v>
      </c>
    </row>
    <row r="568" spans="1:53" x14ac:dyDescent="0.25">
      <c r="A568" t="s">
        <v>2427</v>
      </c>
      <c r="B568" t="s">
        <v>2428</v>
      </c>
      <c r="C568" t="s">
        <v>201</v>
      </c>
      <c r="D568">
        <v>150</v>
      </c>
      <c r="F568" t="s">
        <v>23</v>
      </c>
      <c r="G568" t="s">
        <v>2429</v>
      </c>
      <c r="H568" t="s">
        <v>1504</v>
      </c>
      <c r="K568" t="s">
        <v>5264</v>
      </c>
      <c r="M568">
        <f t="shared" si="294"/>
        <v>0</v>
      </c>
      <c r="N568" t="str">
        <f t="shared" si="265"/>
        <v>Registration (Registrar) - One Stop Student Service Center</v>
      </c>
      <c r="P568" t="s">
        <v>5264</v>
      </c>
      <c r="Q568" t="str">
        <f t="shared" si="266"/>
        <v>513-556-1000</v>
      </c>
      <c r="S568" s="3">
        <f t="shared" si="264"/>
        <v>150</v>
      </c>
      <c r="T568" t="b">
        <f t="shared" si="274"/>
        <v>1</v>
      </c>
      <c r="V568" s="3">
        <f t="shared" si="275"/>
        <v>0</v>
      </c>
      <c r="W568" t="b">
        <f t="shared" si="267"/>
        <v>0</v>
      </c>
      <c r="Y568" t="str">
        <f t="shared" si="276"/>
        <v>UNIVPAV</v>
      </c>
      <c r="Z568" t="b">
        <f t="shared" si="268"/>
        <v>1</v>
      </c>
      <c r="AB568" t="b">
        <f t="shared" si="277"/>
        <v>1</v>
      </c>
      <c r="AD568" t="str">
        <f t="shared" si="278"/>
        <v>513-556-5708</v>
      </c>
      <c r="AE568" t="b">
        <f t="shared" si="269"/>
        <v>1</v>
      </c>
      <c r="AG568" t="str">
        <f t="shared" si="279"/>
        <v>http://www.uc.edu/registrar/</v>
      </c>
      <c r="AH568" t="b">
        <f t="shared" si="270"/>
        <v>1</v>
      </c>
      <c r="AJ568">
        <f t="shared" si="280"/>
        <v>0</v>
      </c>
      <c r="AK568" t="b">
        <f t="shared" si="271"/>
        <v>0</v>
      </c>
      <c r="AM568" s="4" t="str">
        <f t="shared" si="291"/>
        <v>"name":"Registration (Registrar) - One Stop Student Service Center"</v>
      </c>
      <c r="AN568" s="5" t="str">
        <f t="shared" si="281"/>
        <v>,"phone":"513-556-1000"</v>
      </c>
      <c r="AO568" s="5" t="str">
        <f t="shared" si="282"/>
        <v>,"location":{</v>
      </c>
      <c r="AP568" s="5" t="str">
        <f t="shared" si="283"/>
        <v>"ML":"150"</v>
      </c>
      <c r="AQ568" s="5" t="str">
        <f t="shared" si="296"/>
        <v/>
      </c>
      <c r="AR568" s="5" t="str">
        <f t="shared" si="284"/>
        <v>,"building":"UNIVPAV"</v>
      </c>
      <c r="AS568" s="5" t="str">
        <f t="shared" si="293"/>
        <v>}</v>
      </c>
      <c r="AT568" s="5" t="str">
        <f t="shared" si="285"/>
        <v>,"fax":"513-556-5708"</v>
      </c>
      <c r="AU568" s="5" t="str">
        <f t="shared" si="286"/>
        <v>,"website":"http://www.uc.edu/registrar/"</v>
      </c>
      <c r="AV568" s="10" t="str">
        <f t="shared" si="287"/>
        <v/>
      </c>
      <c r="AW568" s="6" t="str">
        <f t="shared" si="288"/>
        <v>{"name":"Registration (Registrar) - One Stop Student Service Center","phone":"513-556-1000","location":{"ML":"150","building":"UNIVPAV"},"fax":"513-556-5708","website":"http://www.uc.edu/registrar/"}</v>
      </c>
      <c r="AX568" t="str">
        <f t="shared" si="289"/>
        <v>db.directory.insert({"name":"Registration (Registrar) - One Stop Student Service Center","phone":"513-556-1000","location":{"ML":"150","building":"UNIVPAV"},"fax":"513-556-5708","website":"http://www.uc.edu/registrar/"})</v>
      </c>
      <c r="AY568">
        <f t="shared" si="292"/>
        <v>565</v>
      </c>
      <c r="AZ568" t="str">
        <f t="shared" si="290"/>
        <v>565 - Registration (Registrar) - One Stop Student Service Center</v>
      </c>
      <c r="BA568" t="str">
        <f t="shared" si="273"/>
        <v>{"name":"Registration (Registrar) - One Stop Student Service Center","phone":"513-556-1000","location":{"ML":"150","building":"UNIVPAV"},"fax":"513-556-5708","website":"http://www.uc.edu/registrar/"},</v>
      </c>
    </row>
    <row r="569" spans="1:53" x14ac:dyDescent="0.25">
      <c r="A569" t="s">
        <v>2430</v>
      </c>
      <c r="B569" t="s">
        <v>2431</v>
      </c>
      <c r="C569" t="s">
        <v>2432</v>
      </c>
      <c r="D569">
        <v>162</v>
      </c>
      <c r="E569" t="s">
        <v>2433</v>
      </c>
      <c r="F569" t="s">
        <v>270</v>
      </c>
      <c r="G569" t="s">
        <v>38</v>
      </c>
      <c r="H569" t="s">
        <v>2434</v>
      </c>
      <c r="K569" t="s">
        <v>5264</v>
      </c>
      <c r="M569">
        <f t="shared" si="294"/>
        <v>0</v>
      </c>
      <c r="N569" t="str">
        <f t="shared" si="265"/>
        <v>Registration/Records (CLER)</v>
      </c>
      <c r="P569" t="s">
        <v>5264</v>
      </c>
      <c r="Q569" t="str">
        <f t="shared" si="266"/>
        <v>513-732-5201</v>
      </c>
      <c r="S569" s="3">
        <f t="shared" si="264"/>
        <v>162</v>
      </c>
      <c r="T569" t="b">
        <f t="shared" si="274"/>
        <v>1</v>
      </c>
      <c r="V569" s="3" t="str">
        <f t="shared" si="275"/>
        <v>100-I</v>
      </c>
      <c r="W569" t="b">
        <f t="shared" si="267"/>
        <v>1</v>
      </c>
      <c r="Y569" t="str">
        <f t="shared" si="276"/>
        <v>CLERSTUSVCS</v>
      </c>
      <c r="Z569" t="b">
        <f t="shared" si="268"/>
        <v>1</v>
      </c>
      <c r="AB569" t="b">
        <f t="shared" si="277"/>
        <v>1</v>
      </c>
      <c r="AD569" t="str">
        <f t="shared" si="278"/>
        <v>513-732-5303</v>
      </c>
      <c r="AE569" t="b">
        <f t="shared" si="269"/>
        <v>1</v>
      </c>
      <c r="AG569" t="str">
        <f t="shared" si="279"/>
        <v>http://www.ucclermont.edu/students/registration.html</v>
      </c>
      <c r="AH569" t="b">
        <f t="shared" si="270"/>
        <v>1</v>
      </c>
      <c r="AJ569">
        <f t="shared" si="280"/>
        <v>0</v>
      </c>
      <c r="AK569" t="b">
        <f t="shared" si="271"/>
        <v>0</v>
      </c>
      <c r="AM569" s="4" t="str">
        <f t="shared" si="291"/>
        <v>"name":"Registration/Records (CLER)"</v>
      </c>
      <c r="AN569" s="5" t="str">
        <f t="shared" si="281"/>
        <v>,"phone":"513-732-5201"</v>
      </c>
      <c r="AO569" s="5" t="str">
        <f t="shared" si="282"/>
        <v>,"location":{</v>
      </c>
      <c r="AP569" s="5" t="str">
        <f t="shared" si="283"/>
        <v>"ML":"162"</v>
      </c>
      <c r="AQ569" s="5" t="str">
        <f t="shared" si="296"/>
        <v>,"RM":"100-I"</v>
      </c>
      <c r="AR569" s="5" t="str">
        <f t="shared" si="284"/>
        <v>,"building":"CLERSTUSVCS"</v>
      </c>
      <c r="AS569" s="5" t="str">
        <f t="shared" si="293"/>
        <v>}</v>
      </c>
      <c r="AT569" s="5" t="str">
        <f t="shared" si="285"/>
        <v>,"fax":"513-732-5303"</v>
      </c>
      <c r="AU569" s="5" t="str">
        <f t="shared" si="286"/>
        <v>,"website":"http://www.ucclermont.edu/students/registration.html"</v>
      </c>
      <c r="AV569" s="10" t="str">
        <f t="shared" si="287"/>
        <v/>
      </c>
      <c r="AW569" s="6" t="str">
        <f t="shared" si="288"/>
        <v>{"name":"Registration/Records (CLER)","phone":"513-732-5201","location":{"ML":"162","RM":"100-I","building":"CLERSTUSVCS"},"fax":"513-732-5303","website":"http://www.ucclermont.edu/students/registration.html"}</v>
      </c>
      <c r="AX569" t="str">
        <f t="shared" si="289"/>
        <v>db.directory.insert({"name":"Registration/Records (CLER)","phone":"513-732-5201","location":{"ML":"162","RM":"100-I","building":"CLERSTUSVCS"},"fax":"513-732-5303","website":"http://www.ucclermont.edu/students/registration.html"})</v>
      </c>
      <c r="AY569">
        <f t="shared" si="292"/>
        <v>566</v>
      </c>
      <c r="AZ569" t="str">
        <f t="shared" si="290"/>
        <v>566 - Registration/Records (CLER)</v>
      </c>
      <c r="BA569" t="str">
        <f t="shared" si="273"/>
        <v>{"name":"Registration/Records (CLER)","phone":"513-732-5201","location":{"ML":"162","RM":"100-I","building":"CLERSTUSVCS"},"fax":"513-732-5303","website":"http://www.ucclermont.edu/students/registration.html"},</v>
      </c>
    </row>
    <row r="570" spans="1:53" x14ac:dyDescent="0.25">
      <c r="A570" t="s">
        <v>2435</v>
      </c>
      <c r="B570" t="s">
        <v>2436</v>
      </c>
      <c r="C570" t="s">
        <v>1797</v>
      </c>
      <c r="D570">
        <v>68</v>
      </c>
      <c r="F570" t="s">
        <v>1232</v>
      </c>
      <c r="H570" t="s">
        <v>2437</v>
      </c>
      <c r="K570" t="s">
        <v>5264</v>
      </c>
      <c r="M570">
        <f t="shared" si="294"/>
        <v>0</v>
      </c>
      <c r="N570" t="str">
        <f t="shared" si="265"/>
        <v>REHABCATS (CECH)</v>
      </c>
      <c r="P570" t="s">
        <v>5264</v>
      </c>
      <c r="Q570" t="str">
        <f t="shared" si="266"/>
        <v>513-556-3335</v>
      </c>
      <c r="S570" s="3">
        <f t="shared" si="264"/>
        <v>68</v>
      </c>
      <c r="T570" t="b">
        <f t="shared" si="274"/>
        <v>1</v>
      </c>
      <c r="V570" s="3">
        <f t="shared" si="275"/>
        <v>0</v>
      </c>
      <c r="W570" t="b">
        <f t="shared" si="267"/>
        <v>0</v>
      </c>
      <c r="Y570" t="str">
        <f t="shared" si="276"/>
        <v>TEACHERS</v>
      </c>
      <c r="Z570" t="b">
        <f t="shared" si="268"/>
        <v>1</v>
      </c>
      <c r="AB570" t="b">
        <f t="shared" si="277"/>
        <v>1</v>
      </c>
      <c r="AD570">
        <f t="shared" si="278"/>
        <v>0</v>
      </c>
      <c r="AE570" t="b">
        <f t="shared" si="269"/>
        <v>0</v>
      </c>
      <c r="AG570" t="str">
        <f t="shared" si="279"/>
        <v>http://cech.uc.edu/programs/athletic_training/rehabcats.html</v>
      </c>
      <c r="AH570" t="b">
        <f t="shared" si="270"/>
        <v>1</v>
      </c>
      <c r="AJ570">
        <f t="shared" si="280"/>
        <v>0</v>
      </c>
      <c r="AK570" t="b">
        <f t="shared" si="271"/>
        <v>0</v>
      </c>
      <c r="AM570" s="4" t="str">
        <f t="shared" si="291"/>
        <v>"name":"REHABCATS (CECH)"</v>
      </c>
      <c r="AN570" s="5" t="str">
        <f t="shared" si="281"/>
        <v>,"phone":"513-556-3335"</v>
      </c>
      <c r="AO570" s="5" t="str">
        <f t="shared" si="282"/>
        <v>,"location":{</v>
      </c>
      <c r="AP570" s="5" t="str">
        <f t="shared" si="283"/>
        <v>"ML":"68"</v>
      </c>
      <c r="AQ570" s="5" t="str">
        <f t="shared" si="296"/>
        <v/>
      </c>
      <c r="AR570" s="5" t="str">
        <f t="shared" si="284"/>
        <v>,"building":"TEACHERS"</v>
      </c>
      <c r="AS570" s="5" t="str">
        <f t="shared" si="293"/>
        <v>}</v>
      </c>
      <c r="AT570" s="5" t="str">
        <f t="shared" si="285"/>
        <v/>
      </c>
      <c r="AU570" s="5" t="str">
        <f t="shared" si="286"/>
        <v>,"website":"http://cech.uc.edu/programs/athletic_training/rehabcats.html"</v>
      </c>
      <c r="AV570" s="10" t="str">
        <f t="shared" si="287"/>
        <v/>
      </c>
      <c r="AW570" s="6" t="str">
        <f t="shared" si="288"/>
        <v>{"name":"REHABCATS (CECH)","phone":"513-556-3335","location":{"ML":"68","building":"TEACHERS"},"website":"http://cech.uc.edu/programs/athletic_training/rehabcats.html"}</v>
      </c>
      <c r="AX570" t="str">
        <f t="shared" si="289"/>
        <v>db.directory.insert({"name":"REHABCATS (CECH)","phone":"513-556-3335","location":{"ML":"68","building":"TEACHERS"},"website":"http://cech.uc.edu/programs/athletic_training/rehabcats.html"})</v>
      </c>
      <c r="AY570">
        <f t="shared" si="292"/>
        <v>567</v>
      </c>
      <c r="AZ570" t="str">
        <f t="shared" si="290"/>
        <v>567 - REHABCATS (CECH)</v>
      </c>
      <c r="BA570" t="str">
        <f t="shared" si="273"/>
        <v>{"name":"REHABCATS (CECH)","phone":"513-556-3335","location":{"ML":"68","building":"TEACHERS"},"website":"http://cech.uc.edu/programs/athletic_training/rehabcats.html"},</v>
      </c>
    </row>
    <row r="571" spans="1:53" x14ac:dyDescent="0.25">
      <c r="A571" t="s">
        <v>2438</v>
      </c>
      <c r="B571" t="s">
        <v>2439</v>
      </c>
      <c r="C571" t="s">
        <v>2440</v>
      </c>
      <c r="D571">
        <v>394</v>
      </c>
      <c r="E571">
        <v>313</v>
      </c>
      <c r="F571" t="s">
        <v>1518</v>
      </c>
      <c r="G571" t="s">
        <v>2441</v>
      </c>
      <c r="H571" t="s">
        <v>2442</v>
      </c>
      <c r="K571" t="s">
        <v>5264</v>
      </c>
      <c r="M571">
        <f t="shared" si="294"/>
        <v>0</v>
      </c>
      <c r="N571" t="str">
        <f t="shared" si="265"/>
        <v>Rehabilitation Sciences (CAHS)</v>
      </c>
      <c r="P571" t="s">
        <v>5264</v>
      </c>
      <c r="Q571" t="str">
        <f t="shared" si="266"/>
        <v>513-558-7477</v>
      </c>
      <c r="S571" s="3">
        <f t="shared" si="264"/>
        <v>394</v>
      </c>
      <c r="T571" t="b">
        <f t="shared" si="274"/>
        <v>1</v>
      </c>
      <c r="V571" s="3">
        <f t="shared" si="275"/>
        <v>313</v>
      </c>
      <c r="W571" t="b">
        <f t="shared" si="267"/>
        <v>1</v>
      </c>
      <c r="Y571" t="str">
        <f t="shared" si="276"/>
        <v>FRENCH-EAST</v>
      </c>
      <c r="Z571" t="b">
        <f t="shared" si="268"/>
        <v>1</v>
      </c>
      <c r="AB571" t="b">
        <f t="shared" si="277"/>
        <v>1</v>
      </c>
      <c r="AD571" t="str">
        <f t="shared" si="278"/>
        <v>513-558-7474</v>
      </c>
      <c r="AE571" t="b">
        <f t="shared" si="269"/>
        <v>1</v>
      </c>
      <c r="AG571" t="str">
        <f t="shared" si="279"/>
        <v>http://cahs.uc.edu/departments/RehabSciences/general/about.aspx</v>
      </c>
      <c r="AH571" t="b">
        <f t="shared" si="270"/>
        <v>1</v>
      </c>
      <c r="AJ571">
        <f t="shared" si="280"/>
        <v>0</v>
      </c>
      <c r="AK571" t="b">
        <f t="shared" si="271"/>
        <v>0</v>
      </c>
      <c r="AM571" s="4" t="str">
        <f t="shared" si="291"/>
        <v>"name":"Rehabilitation Sciences (CAHS)"</v>
      </c>
      <c r="AN571" s="5" t="str">
        <f t="shared" si="281"/>
        <v>,"phone":"513-558-7477"</v>
      </c>
      <c r="AO571" s="5" t="str">
        <f t="shared" si="282"/>
        <v>,"location":{</v>
      </c>
      <c r="AP571" s="5" t="str">
        <f t="shared" si="283"/>
        <v>"ML":"394"</v>
      </c>
      <c r="AQ571" s="5" t="str">
        <f t="shared" si="296"/>
        <v>,"RM":"313"</v>
      </c>
      <c r="AR571" s="5" t="str">
        <f t="shared" si="284"/>
        <v>,"building":"FRENCH-EAST"</v>
      </c>
      <c r="AS571" s="5" t="str">
        <f t="shared" si="293"/>
        <v>}</v>
      </c>
      <c r="AT571" s="5" t="str">
        <f t="shared" si="285"/>
        <v>,"fax":"513-558-7474"</v>
      </c>
      <c r="AU571" s="5" t="str">
        <f t="shared" si="286"/>
        <v>,"website":"http://cahs.uc.edu/departments/RehabSciences/general/about.aspx"</v>
      </c>
      <c r="AV571" s="10" t="str">
        <f t="shared" si="287"/>
        <v/>
      </c>
      <c r="AW571" s="6" t="str">
        <f t="shared" si="288"/>
        <v>{"name":"Rehabilitation Sciences (CAHS)","phone":"513-558-7477","location":{"ML":"394","RM":"313","building":"FRENCH-EAST"},"fax":"513-558-7474","website":"http://cahs.uc.edu/departments/RehabSciences/general/about.aspx"}</v>
      </c>
      <c r="AX571" t="str">
        <f t="shared" si="289"/>
        <v>db.directory.insert({"name":"Rehabilitation Sciences (CAHS)","phone":"513-558-7477","location":{"ML":"394","RM":"313","building":"FRENCH-EAST"},"fax":"513-558-7474","website":"http://cahs.uc.edu/departments/RehabSciences/general/about.aspx"})</v>
      </c>
      <c r="AY571">
        <f t="shared" si="292"/>
        <v>568</v>
      </c>
      <c r="AZ571" t="str">
        <f t="shared" si="290"/>
        <v>568 - Rehabilitation Sciences (CAHS)</v>
      </c>
      <c r="BA571" t="str">
        <f t="shared" si="273"/>
        <v>{"name":"Rehabilitation Sciences (CAHS)","phone":"513-558-7477","location":{"ML":"394","RM":"313","building":"FRENCH-EAST"},"fax":"513-558-7474","website":"http://cahs.uc.edu/departments/RehabSciences/general/about.aspx"},</v>
      </c>
    </row>
    <row r="572" spans="1:53" x14ac:dyDescent="0.25">
      <c r="A572" t="s">
        <v>2443</v>
      </c>
      <c r="B572" t="s">
        <v>2444</v>
      </c>
      <c r="C572" t="s">
        <v>391</v>
      </c>
      <c r="D572">
        <v>530</v>
      </c>
      <c r="E572">
        <v>5200</v>
      </c>
      <c r="F572" t="s">
        <v>62</v>
      </c>
      <c r="G572" t="s">
        <v>392</v>
      </c>
      <c r="H572" t="s">
        <v>2445</v>
      </c>
      <c r="K572" t="s">
        <v>5264</v>
      </c>
      <c r="M572">
        <f t="shared" si="294"/>
        <v>0</v>
      </c>
      <c r="N572" t="str">
        <f t="shared" si="265"/>
        <v>Physical Medicine &amp; Rehabilitation (MED)</v>
      </c>
      <c r="P572" t="s">
        <v>5264</v>
      </c>
      <c r="Q572" t="str">
        <f t="shared" si="266"/>
        <v>513-558-2919</v>
      </c>
      <c r="S572" s="3">
        <f t="shared" si="264"/>
        <v>530</v>
      </c>
      <c r="T572" t="b">
        <f t="shared" si="274"/>
        <v>1</v>
      </c>
      <c r="V572" s="3">
        <f t="shared" si="275"/>
        <v>5200</v>
      </c>
      <c r="W572" t="b">
        <f t="shared" si="267"/>
        <v>1</v>
      </c>
      <c r="Y572" t="str">
        <f t="shared" si="276"/>
        <v>STETSON</v>
      </c>
      <c r="Z572" t="b">
        <f t="shared" si="268"/>
        <v>1</v>
      </c>
      <c r="AB572" t="b">
        <f t="shared" si="277"/>
        <v>1</v>
      </c>
      <c r="AD572" t="str">
        <f t="shared" si="278"/>
        <v>513-558-4458</v>
      </c>
      <c r="AE572" t="b">
        <f t="shared" si="269"/>
        <v>1</v>
      </c>
      <c r="AG572" t="str">
        <f t="shared" si="279"/>
        <v>http://www.med.uc.edu/pmr/</v>
      </c>
      <c r="AH572" t="b">
        <f t="shared" si="270"/>
        <v>1</v>
      </c>
      <c r="AJ572">
        <f t="shared" si="280"/>
        <v>0</v>
      </c>
      <c r="AK572" t="b">
        <f t="shared" si="271"/>
        <v>0</v>
      </c>
      <c r="AM572" s="4" t="str">
        <f t="shared" si="291"/>
        <v>"name":"Physical Medicine &amp; Rehabilitation (MED)"</v>
      </c>
      <c r="AN572" s="5" t="str">
        <f t="shared" si="281"/>
        <v>,"phone":"513-558-2919"</v>
      </c>
      <c r="AO572" s="5" t="str">
        <f t="shared" si="282"/>
        <v>,"location":{</v>
      </c>
      <c r="AP572" s="5" t="str">
        <f t="shared" si="283"/>
        <v>"ML":"530"</v>
      </c>
      <c r="AQ572" s="5" t="str">
        <f t="shared" si="296"/>
        <v>,"RM":"5200"</v>
      </c>
      <c r="AR572" s="5" t="str">
        <f t="shared" si="284"/>
        <v>,"building":"STETSON"</v>
      </c>
      <c r="AS572" s="5" t="str">
        <f t="shared" si="293"/>
        <v>}</v>
      </c>
      <c r="AT572" s="5" t="str">
        <f t="shared" si="285"/>
        <v>,"fax":"513-558-4458"</v>
      </c>
      <c r="AU572" s="5" t="str">
        <f t="shared" si="286"/>
        <v>,"website":"http://www.med.uc.edu/pmr/"</v>
      </c>
      <c r="AV572" s="10" t="str">
        <f t="shared" si="287"/>
        <v/>
      </c>
      <c r="AW572" s="6" t="str">
        <f t="shared" si="288"/>
        <v>{"name":"Physical Medicine &amp; Rehabilitation (MED)","phone":"513-558-2919","location":{"ML":"530","RM":"5200","building":"STETSON"},"fax":"513-558-4458","website":"http://www.med.uc.edu/pmr/"}</v>
      </c>
      <c r="AX572" t="str">
        <f t="shared" si="289"/>
        <v>db.directory.insert({"name":"Physical Medicine &amp; Rehabilitation (MED)","phone":"513-558-2919","location":{"ML":"530","RM":"5200","building":"STETSON"},"fax":"513-558-4458","website":"http://www.med.uc.edu/pmr/"})</v>
      </c>
      <c r="AY572">
        <f t="shared" si="292"/>
        <v>569</v>
      </c>
      <c r="AZ572" t="str">
        <f t="shared" si="290"/>
        <v>569 - Physical Medicine &amp; Rehabilitation (MED)</v>
      </c>
      <c r="BA572" t="str">
        <f t="shared" si="273"/>
        <v>{"name":"Physical Medicine &amp; Rehabilitation (MED)","phone":"513-558-2919","location":{"ML":"530","RM":"5200","building":"STETSON"},"fax":"513-558-4458","website":"http://www.med.uc.edu/pmr/"},</v>
      </c>
    </row>
    <row r="573" spans="1:53" x14ac:dyDescent="0.25">
      <c r="A573" t="s">
        <v>2446</v>
      </c>
      <c r="B573" t="s">
        <v>5284</v>
      </c>
      <c r="C573">
        <v>911</v>
      </c>
      <c r="D573">
        <v>215</v>
      </c>
      <c r="F573" t="s">
        <v>593</v>
      </c>
      <c r="H573" t="s">
        <v>2447</v>
      </c>
      <c r="K573" t="s">
        <v>5264</v>
      </c>
      <c r="M573">
        <f t="shared" si="294"/>
        <v>0</v>
      </c>
      <c r="N573" t="str">
        <f t="shared" si="265"/>
        <v>Report a Crime (Public Safety)</v>
      </c>
      <c r="P573" t="s">
        <v>5264</v>
      </c>
      <c r="Q573">
        <f t="shared" si="266"/>
        <v>911</v>
      </c>
      <c r="S573" s="3">
        <f t="shared" si="264"/>
        <v>215</v>
      </c>
      <c r="T573" t="b">
        <f t="shared" si="274"/>
        <v>1</v>
      </c>
      <c r="V573" s="3">
        <f t="shared" si="275"/>
        <v>0</v>
      </c>
      <c r="W573" t="b">
        <f t="shared" si="267"/>
        <v>0</v>
      </c>
      <c r="Y573" t="str">
        <f t="shared" si="276"/>
        <v>EDWARDS3</v>
      </c>
      <c r="Z573" t="b">
        <f t="shared" si="268"/>
        <v>1</v>
      </c>
      <c r="AB573" t="b">
        <f t="shared" si="277"/>
        <v>1</v>
      </c>
      <c r="AD573">
        <f t="shared" si="278"/>
        <v>0</v>
      </c>
      <c r="AE573" t="b">
        <f t="shared" si="269"/>
        <v>0</v>
      </c>
      <c r="AG573" t="str">
        <f t="shared" si="279"/>
        <v>http://www.uc.edu/publicsafety/staying-safe/sensitive-crimes.html</v>
      </c>
      <c r="AH573" t="b">
        <f t="shared" si="270"/>
        <v>1</v>
      </c>
      <c r="AJ573">
        <f t="shared" si="280"/>
        <v>0</v>
      </c>
      <c r="AK573" t="b">
        <f t="shared" si="271"/>
        <v>0</v>
      </c>
      <c r="AM573" s="4" t="str">
        <f t="shared" si="291"/>
        <v>"name":"Report a Crime (Public Safety)"</v>
      </c>
      <c r="AN573" s="5" t="str">
        <f t="shared" si="281"/>
        <v>,"phone":"911"</v>
      </c>
      <c r="AO573" s="5" t="str">
        <f t="shared" si="282"/>
        <v>,"location":{</v>
      </c>
      <c r="AP573" s="5" t="str">
        <f t="shared" si="283"/>
        <v>"ML":"215"</v>
      </c>
      <c r="AQ573" s="5" t="str">
        <f t="shared" si="296"/>
        <v/>
      </c>
      <c r="AR573" s="5" t="str">
        <f t="shared" si="284"/>
        <v>,"building":"EDWARDS3"</v>
      </c>
      <c r="AS573" s="5" t="str">
        <f t="shared" si="293"/>
        <v>}</v>
      </c>
      <c r="AT573" s="5" t="str">
        <f t="shared" si="285"/>
        <v/>
      </c>
      <c r="AU573" s="5" t="str">
        <f t="shared" si="286"/>
        <v>,"website":"http://www.uc.edu/publicsafety/staying-safe/sensitive-crimes.html"</v>
      </c>
      <c r="AV573" s="10" t="str">
        <f t="shared" si="287"/>
        <v/>
      </c>
      <c r="AW573" s="6" t="str">
        <f t="shared" si="288"/>
        <v>{"name":"Report a Crime (Public Safety)","phone":"911","location":{"ML":"215","building":"EDWARDS3"},"website":"http://www.uc.edu/publicsafety/staying-safe/sensitive-crimes.html"}</v>
      </c>
      <c r="AX573" t="str">
        <f t="shared" si="289"/>
        <v>db.directory.insert({"name":"Report a Crime (Public Safety)","phone":"911","location":{"ML":"215","building":"EDWARDS3"},"website":"http://www.uc.edu/publicsafety/staying-safe/sensitive-crimes.html"})</v>
      </c>
      <c r="AY573">
        <f t="shared" si="292"/>
        <v>570</v>
      </c>
      <c r="AZ573" t="str">
        <f t="shared" si="290"/>
        <v>570 - Report a Crime (Public Safety)</v>
      </c>
      <c r="BA573" t="str">
        <f t="shared" si="273"/>
        <v>{"name":"Report a Crime (Public Safety)","phone":"911","location":{"ML":"215","building":"EDWARDS3"},"website":"http://www.uc.edu/publicsafety/staying-safe/sensitive-crimes.html"},</v>
      </c>
    </row>
    <row r="574" spans="1:53" x14ac:dyDescent="0.25">
      <c r="A574" t="s">
        <v>2448</v>
      </c>
      <c r="B574" t="s">
        <v>2449</v>
      </c>
      <c r="C574" t="s">
        <v>103</v>
      </c>
      <c r="D574">
        <v>39</v>
      </c>
      <c r="E574">
        <v>340</v>
      </c>
      <c r="F574" t="s">
        <v>68</v>
      </c>
      <c r="G574" t="s">
        <v>104</v>
      </c>
      <c r="H574" t="s">
        <v>2450</v>
      </c>
      <c r="I574" t="s">
        <v>106</v>
      </c>
      <c r="K574" t="s">
        <v>5264</v>
      </c>
      <c r="M574">
        <f t="shared" si="294"/>
        <v>0</v>
      </c>
      <c r="N574" t="str">
        <f t="shared" si="265"/>
        <v xml:space="preserve"> Human Resources - Request Forms</v>
      </c>
      <c r="P574" t="s">
        <v>5264</v>
      </c>
      <c r="Q574" t="str">
        <f t="shared" si="266"/>
        <v>513-556-6381</v>
      </c>
      <c r="S574" s="3">
        <f t="shared" si="264"/>
        <v>39</v>
      </c>
      <c r="T574" t="b">
        <f t="shared" si="274"/>
        <v>1</v>
      </c>
      <c r="V574" s="3">
        <f t="shared" si="275"/>
        <v>340</v>
      </c>
      <c r="W574" t="b">
        <f t="shared" si="267"/>
        <v>1</v>
      </c>
      <c r="Y574" t="str">
        <f t="shared" si="276"/>
        <v>UNIVHALL</v>
      </c>
      <c r="Z574" t="b">
        <f t="shared" si="268"/>
        <v>1</v>
      </c>
      <c r="AB574" t="b">
        <f t="shared" si="277"/>
        <v>1</v>
      </c>
      <c r="AD574" t="str">
        <f t="shared" si="278"/>
        <v>513-556-9652</v>
      </c>
      <c r="AE574" t="b">
        <f t="shared" si="269"/>
        <v>1</v>
      </c>
      <c r="AG574" t="str">
        <f t="shared" si="279"/>
        <v>http://www.uc.edu/hr/forms.html</v>
      </c>
      <c r="AH574" t="b">
        <f t="shared" si="270"/>
        <v>1</v>
      </c>
      <c r="AJ574" t="str">
        <f t="shared" si="280"/>
        <v>hronestop@uc.edu</v>
      </c>
      <c r="AK574" t="b">
        <f t="shared" si="271"/>
        <v>1</v>
      </c>
      <c r="AM574" s="4" t="str">
        <f t="shared" si="291"/>
        <v>"name":"Human Resources - Request Forms"</v>
      </c>
      <c r="AN574" s="5" t="str">
        <f t="shared" si="281"/>
        <v>,"phone":"513-556-6381"</v>
      </c>
      <c r="AO574" s="5" t="str">
        <f t="shared" si="282"/>
        <v>,"location":{</v>
      </c>
      <c r="AP574" s="5" t="str">
        <f t="shared" si="283"/>
        <v>"ML":"39"</v>
      </c>
      <c r="AQ574" s="5" t="str">
        <f t="shared" si="296"/>
        <v>,"RM":"340"</v>
      </c>
      <c r="AR574" s="5" t="str">
        <f t="shared" si="284"/>
        <v>,"building":"UNIVHALL"</v>
      </c>
      <c r="AS574" s="5" t="str">
        <f t="shared" si="293"/>
        <v>}</v>
      </c>
      <c r="AT574" s="5" t="str">
        <f t="shared" si="285"/>
        <v>,"fax":"513-556-9652"</v>
      </c>
      <c r="AU574" s="5" t="str">
        <f t="shared" si="286"/>
        <v>,"website":"http://www.uc.edu/hr/forms.html"</v>
      </c>
      <c r="AV574" s="10" t="str">
        <f t="shared" si="287"/>
        <v>,"email":"hronestop@uc.edu"</v>
      </c>
      <c r="AW574" s="6" t="str">
        <f t="shared" si="288"/>
        <v>{"name":"Human Resources - Request Forms","phone":"513-556-6381","location":{"ML":"39","RM":"340","building":"UNIVHALL"},"fax":"513-556-9652","website":"http://www.uc.edu/hr/forms.html","email":"hronestop@uc.edu"}</v>
      </c>
      <c r="AX574" t="str">
        <f t="shared" si="289"/>
        <v>db.directory.insert({"name":"Human Resources - Request Forms","phone":"513-556-6381","location":{"ML":"39","RM":"340","building":"UNIVHALL"},"fax":"513-556-9652","website":"http://www.uc.edu/hr/forms.html","email":"hronestop@uc.edu"})</v>
      </c>
      <c r="AY574">
        <f t="shared" si="292"/>
        <v>571</v>
      </c>
      <c r="AZ574" t="str">
        <f t="shared" si="290"/>
        <v>571 -  Human Resources - Request Forms</v>
      </c>
      <c r="BA574" t="str">
        <f t="shared" si="273"/>
        <v>{"name":"Human Resources - Request Forms","phone":"513-556-6381","location":{"ML":"39","RM":"340","building":"UNIVHALL"},"fax":"513-556-9652","website":"http://www.uc.edu/hr/forms.html","email":"hronestop@uc.edu"},</v>
      </c>
    </row>
    <row r="575" spans="1:53" x14ac:dyDescent="0.25">
      <c r="A575" t="s">
        <v>2451</v>
      </c>
      <c r="B575" t="s">
        <v>2452</v>
      </c>
      <c r="C575" t="s">
        <v>2453</v>
      </c>
      <c r="D575">
        <v>127</v>
      </c>
      <c r="E575">
        <v>420</v>
      </c>
      <c r="F575" t="s">
        <v>16</v>
      </c>
      <c r="G575" t="s">
        <v>2454</v>
      </c>
      <c r="H575" t="s">
        <v>2455</v>
      </c>
      <c r="K575" t="s">
        <v>5264</v>
      </c>
      <c r="M575">
        <f t="shared" si="294"/>
        <v>0</v>
      </c>
      <c r="N575" t="str">
        <f t="shared" si="265"/>
        <v>Institutional Research</v>
      </c>
      <c r="P575" t="s">
        <v>5264</v>
      </c>
      <c r="Q575" t="str">
        <f t="shared" si="266"/>
        <v>513-556-0364</v>
      </c>
      <c r="S575" s="3">
        <f t="shared" si="264"/>
        <v>127</v>
      </c>
      <c r="T575" t="b">
        <f t="shared" si="274"/>
        <v>1</v>
      </c>
      <c r="V575" s="3">
        <f t="shared" si="275"/>
        <v>420</v>
      </c>
      <c r="W575" t="b">
        <f t="shared" si="267"/>
        <v>1</v>
      </c>
      <c r="Y575" t="str">
        <f t="shared" si="276"/>
        <v>VANWORMR</v>
      </c>
      <c r="Z575" t="b">
        <f t="shared" si="268"/>
        <v>1</v>
      </c>
      <c r="AB575" t="b">
        <f t="shared" si="277"/>
        <v>1</v>
      </c>
      <c r="AD575" t="str">
        <f t="shared" si="278"/>
        <v>513-556-2046</v>
      </c>
      <c r="AE575" t="b">
        <f t="shared" si="269"/>
        <v>1</v>
      </c>
      <c r="AG575" t="str">
        <f t="shared" si="279"/>
        <v>http://www.uc.edu/provost/about-us/profile/institutional_research/</v>
      </c>
      <c r="AH575" t="b">
        <f t="shared" si="270"/>
        <v>1</v>
      </c>
      <c r="AJ575">
        <f t="shared" si="280"/>
        <v>0</v>
      </c>
      <c r="AK575" t="b">
        <f t="shared" si="271"/>
        <v>0</v>
      </c>
      <c r="AM575" s="4" t="str">
        <f t="shared" si="291"/>
        <v>"name":"Institutional Research"</v>
      </c>
      <c r="AN575" s="5" t="str">
        <f t="shared" si="281"/>
        <v>,"phone":"513-556-0364"</v>
      </c>
      <c r="AO575" s="5" t="str">
        <f t="shared" si="282"/>
        <v>,"location":{</v>
      </c>
      <c r="AP575" s="5" t="str">
        <f t="shared" si="283"/>
        <v>"ML":"127"</v>
      </c>
      <c r="AQ575" s="5" t="str">
        <f t="shared" si="296"/>
        <v>,"RM":"420"</v>
      </c>
      <c r="AR575" s="5" t="str">
        <f t="shared" si="284"/>
        <v>,"building":"VANWORMR"</v>
      </c>
      <c r="AS575" s="5" t="str">
        <f t="shared" si="293"/>
        <v>}</v>
      </c>
      <c r="AT575" s="5" t="str">
        <f t="shared" si="285"/>
        <v>,"fax":"513-556-2046"</v>
      </c>
      <c r="AU575" s="5" t="str">
        <f t="shared" si="286"/>
        <v>,"website":"http://www.uc.edu/provost/about-us/profile/institutional_research/"</v>
      </c>
      <c r="AV575" s="10" t="str">
        <f t="shared" si="287"/>
        <v/>
      </c>
      <c r="AW575" s="6" t="str">
        <f t="shared" si="288"/>
        <v>{"name":"Institutional Research","phone":"513-556-0364","location":{"ML":"127","RM":"420","building":"VANWORMR"},"fax":"513-556-2046","website":"http://www.uc.edu/provost/about-us/profile/institutional_research/"}</v>
      </c>
      <c r="AX575" t="str">
        <f t="shared" si="289"/>
        <v>db.directory.insert({"name":"Institutional Research","phone":"513-556-0364","location":{"ML":"127","RM":"420","building":"VANWORMR"},"fax":"513-556-2046","website":"http://www.uc.edu/provost/about-us/profile/institutional_research/"})</v>
      </c>
      <c r="AY575">
        <f t="shared" si="292"/>
        <v>572</v>
      </c>
      <c r="AZ575" t="str">
        <f t="shared" si="290"/>
        <v>572 - Institutional Research</v>
      </c>
      <c r="BA575" t="str">
        <f t="shared" si="273"/>
        <v>{"name":"Institutional Research","phone":"513-556-0364","location":{"ML":"127","RM":"420","building":"VANWORMR"},"fax":"513-556-2046","website":"http://www.uc.edu/provost/about-us/profile/institutional_research/"},</v>
      </c>
    </row>
    <row r="576" spans="1:53" x14ac:dyDescent="0.25">
      <c r="A576" t="s">
        <v>2456</v>
      </c>
      <c r="B576" t="s">
        <v>2457</v>
      </c>
      <c r="C576" t="s">
        <v>587</v>
      </c>
      <c r="D576">
        <v>663</v>
      </c>
      <c r="E576">
        <v>540</v>
      </c>
      <c r="F576" t="s">
        <v>68</v>
      </c>
      <c r="G576" t="s">
        <v>307</v>
      </c>
      <c r="H576" t="s">
        <v>2458</v>
      </c>
      <c r="K576" t="s">
        <v>5264</v>
      </c>
      <c r="M576">
        <f t="shared" si="294"/>
        <v>0</v>
      </c>
      <c r="N576" t="str">
        <f t="shared" si="265"/>
        <v>Research Compliance (Research Ofc)</v>
      </c>
      <c r="P576" t="s">
        <v>5264</v>
      </c>
      <c r="Q576" t="str">
        <f t="shared" si="266"/>
        <v>513-558-5034</v>
      </c>
      <c r="S576" s="3">
        <f t="shared" si="264"/>
        <v>663</v>
      </c>
      <c r="T576" t="b">
        <f t="shared" si="274"/>
        <v>1</v>
      </c>
      <c r="V576" s="3">
        <f t="shared" si="275"/>
        <v>540</v>
      </c>
      <c r="W576" t="b">
        <f t="shared" si="267"/>
        <v>1</v>
      </c>
      <c r="Y576" t="str">
        <f t="shared" si="276"/>
        <v>UNIVHALL</v>
      </c>
      <c r="Z576" t="b">
        <f t="shared" si="268"/>
        <v>1</v>
      </c>
      <c r="AB576" t="b">
        <f t="shared" si="277"/>
        <v>1</v>
      </c>
      <c r="AD576" t="str">
        <f t="shared" si="278"/>
        <v>513-558-0549</v>
      </c>
      <c r="AE576" t="b">
        <f t="shared" si="269"/>
        <v>1</v>
      </c>
      <c r="AG576" t="str">
        <f t="shared" si="279"/>
        <v>research.compliance@uc.edu</v>
      </c>
      <c r="AH576" t="b">
        <f t="shared" si="270"/>
        <v>1</v>
      </c>
      <c r="AJ576">
        <f t="shared" si="280"/>
        <v>0</v>
      </c>
      <c r="AK576" t="b">
        <f t="shared" si="271"/>
        <v>0</v>
      </c>
      <c r="AM576" s="4" t="str">
        <f t="shared" si="291"/>
        <v>"name":"Research Compliance (Research Ofc)"</v>
      </c>
      <c r="AN576" s="5" t="str">
        <f t="shared" si="281"/>
        <v>,"phone":"513-558-5034"</v>
      </c>
      <c r="AO576" s="5" t="str">
        <f t="shared" si="282"/>
        <v>,"location":{</v>
      </c>
      <c r="AP576" s="5" t="str">
        <f t="shared" si="283"/>
        <v>"ML":"663"</v>
      </c>
      <c r="AQ576" s="5" t="str">
        <f t="shared" si="296"/>
        <v>,"RM":"540"</v>
      </c>
      <c r="AR576" s="5" t="str">
        <f t="shared" si="284"/>
        <v>,"building":"UNIVHALL"</v>
      </c>
      <c r="AS576" s="5" t="str">
        <f t="shared" si="293"/>
        <v>}</v>
      </c>
      <c r="AT576" s="5" t="str">
        <f t="shared" si="285"/>
        <v>,"fax":"513-558-0549"</v>
      </c>
      <c r="AU576" s="5" t="str">
        <f t="shared" si="286"/>
        <v>,"website":"research.compliance@uc.edu"</v>
      </c>
      <c r="AV576" s="10" t="str">
        <f t="shared" si="287"/>
        <v/>
      </c>
      <c r="AW576" s="6" t="str">
        <f t="shared" si="288"/>
        <v>{"name":"Research Compliance (Research Ofc)","phone":"513-558-5034","location":{"ML":"663","RM":"540","building":"UNIVHALL"},"fax":"513-558-0549","website":"research.compliance@uc.edu"}</v>
      </c>
      <c r="AX576" t="str">
        <f t="shared" si="289"/>
        <v>db.directory.insert({"name":"Research Compliance (Research Ofc)","phone":"513-558-5034","location":{"ML":"663","RM":"540","building":"UNIVHALL"},"fax":"513-558-0549","website":"research.compliance@uc.edu"})</v>
      </c>
      <c r="AY576">
        <f t="shared" si="292"/>
        <v>573</v>
      </c>
      <c r="AZ576" t="str">
        <f t="shared" si="290"/>
        <v>573 - Research Compliance (Research Ofc)</v>
      </c>
      <c r="BA576" t="str">
        <f t="shared" si="273"/>
        <v>{"name":"Research Compliance (Research Ofc)","phone":"513-558-5034","location":{"ML":"663","RM":"540","building":"UNIVHALL"},"fax":"513-558-0549","website":"research.compliance@uc.edu"},</v>
      </c>
    </row>
    <row r="577" spans="1:53" x14ac:dyDescent="0.25">
      <c r="A577" t="s">
        <v>2459</v>
      </c>
      <c r="B577" t="s">
        <v>2460</v>
      </c>
      <c r="C577" t="s">
        <v>2461</v>
      </c>
      <c r="D577" t="s">
        <v>2462</v>
      </c>
      <c r="E577">
        <v>592</v>
      </c>
      <c r="F577">
        <v>2869</v>
      </c>
      <c r="G577" t="s">
        <v>2191</v>
      </c>
      <c r="H577" t="s">
        <v>2463</v>
      </c>
      <c r="I577" t="s">
        <v>2464</v>
      </c>
      <c r="K577" t="s">
        <v>5264</v>
      </c>
      <c r="L577" t="b">
        <v>1</v>
      </c>
      <c r="M577">
        <f t="shared" si="294"/>
        <v>1</v>
      </c>
      <c r="N577" t="str">
        <f t="shared" si="265"/>
        <v>Dermatology  Research Laboratories (MED)</v>
      </c>
      <c r="O577" t="str">
        <f t="shared" si="295"/>
        <v>Dermatology  Research Laboratories (MED)</v>
      </c>
      <c r="P577" t="s">
        <v>5264</v>
      </c>
      <c r="Q577" t="str">
        <f t="shared" si="266"/>
        <v>513-558-6242</v>
      </c>
      <c r="S577" s="3">
        <f t="shared" si="264"/>
        <v>592</v>
      </c>
      <c r="T577" t="b">
        <f t="shared" si="274"/>
        <v>1</v>
      </c>
      <c r="V577" s="3">
        <f t="shared" si="275"/>
        <v>2869</v>
      </c>
      <c r="W577" t="b">
        <f t="shared" si="267"/>
        <v>1</v>
      </c>
      <c r="Y577" t="str">
        <f t="shared" si="276"/>
        <v>CARE</v>
      </c>
      <c r="Z577" t="b">
        <f t="shared" si="268"/>
        <v>1</v>
      </c>
      <c r="AB577" t="b">
        <f t="shared" si="277"/>
        <v>1</v>
      </c>
      <c r="AD577" t="str">
        <f t="shared" si="278"/>
        <v>513-558-0198</v>
      </c>
      <c r="AE577" t="b">
        <f t="shared" si="269"/>
        <v>1</v>
      </c>
      <c r="AG577" t="str">
        <f t="shared" si="279"/>
        <v>http://med.uc.edu/dermatology/research/basicscience.aspx</v>
      </c>
      <c r="AH577" t="b">
        <f t="shared" si="270"/>
        <v>1</v>
      </c>
      <c r="AJ577">
        <f t="shared" si="280"/>
        <v>0</v>
      </c>
      <c r="AK577" t="b">
        <f t="shared" si="271"/>
        <v>0</v>
      </c>
      <c r="AM577" s="4" t="str">
        <f t="shared" si="291"/>
        <v>"name":"Dermatology Research Laboratories (MED)"</v>
      </c>
      <c r="AN577" s="5" t="str">
        <f t="shared" si="281"/>
        <v>,"phone":"513-558-6242"</v>
      </c>
      <c r="AO577" s="5" t="str">
        <f t="shared" si="282"/>
        <v>,"location":{</v>
      </c>
      <c r="AP577" s="5" t="str">
        <f t="shared" si="283"/>
        <v>"ML":"592"</v>
      </c>
      <c r="AQ577" s="5" t="str">
        <f t="shared" si="296"/>
        <v>,"RM":"2869"</v>
      </c>
      <c r="AR577" s="5" t="str">
        <f t="shared" si="284"/>
        <v>,"building":"CARE"</v>
      </c>
      <c r="AS577" s="5" t="str">
        <f t="shared" si="293"/>
        <v>}</v>
      </c>
      <c r="AT577" s="5" t="str">
        <f t="shared" si="285"/>
        <v>,"fax":"513-558-0198"</v>
      </c>
      <c r="AU577" s="5" t="str">
        <f t="shared" si="286"/>
        <v>,"website":"http://med.uc.edu/dermatology/research/basicscience.aspx"</v>
      </c>
      <c r="AV577" s="10" t="str">
        <f t="shared" si="287"/>
        <v/>
      </c>
      <c r="AW577" s="6" t="str">
        <f t="shared" si="288"/>
        <v>{"name":"Dermatology Research Laboratories (MED)","phone":"513-558-6242","location":{"ML":"592","RM":"2869","building":"CARE"},"fax":"513-558-0198","website":"http://med.uc.edu/dermatology/research/basicscience.aspx"}</v>
      </c>
      <c r="AX577" t="str">
        <f t="shared" si="289"/>
        <v>db.directory.insert({"name":"Dermatology Research Laboratories (MED)","phone":"513-558-6242","location":{"ML":"592","RM":"2869","building":"CARE"},"fax":"513-558-0198","website":"http://med.uc.edu/dermatology/research/basicscience.aspx"})</v>
      </c>
      <c r="AY577">
        <f t="shared" si="292"/>
        <v>574</v>
      </c>
      <c r="AZ577" t="str">
        <f t="shared" si="290"/>
        <v>574 - Dermatology  Research Laboratories (MED)</v>
      </c>
      <c r="BA577" t="str">
        <f t="shared" si="273"/>
        <v>{"name":"Dermatology Research Laboratories (MED)","phone":"513-558-6242","location":{"ML":"592","RM":"2869","building":"CARE"},"fax":"513-558-0198","website":"http://med.uc.edu/dermatology/research/basicscience.aspx"},</v>
      </c>
    </row>
    <row r="578" spans="1:53" x14ac:dyDescent="0.25">
      <c r="A578" t="s">
        <v>2465</v>
      </c>
      <c r="B578" t="s">
        <v>2466</v>
      </c>
      <c r="C578" t="s">
        <v>420</v>
      </c>
      <c r="D578" t="s">
        <v>2467</v>
      </c>
      <c r="E578">
        <v>55</v>
      </c>
      <c r="F578" t="s">
        <v>2468</v>
      </c>
      <c r="G578" t="s">
        <v>422</v>
      </c>
      <c r="H578" t="s">
        <v>1533</v>
      </c>
      <c r="K578" t="s">
        <v>5264</v>
      </c>
      <c r="L578" t="b">
        <v>1</v>
      </c>
      <c r="M578">
        <f t="shared" si="294"/>
        <v>1</v>
      </c>
      <c r="N578" t="str">
        <f t="shared" si="265"/>
        <v>Research Lab  Hoxworth</v>
      </c>
      <c r="O578" t="str">
        <f t="shared" si="295"/>
        <v>Research Lab  Hoxworth</v>
      </c>
      <c r="P578" t="s">
        <v>5264</v>
      </c>
      <c r="Q578" t="str">
        <f t="shared" si="266"/>
        <v>513-558-1520</v>
      </c>
      <c r="S578" s="3">
        <f t="shared" si="264"/>
        <v>55</v>
      </c>
      <c r="T578" t="b">
        <f t="shared" si="274"/>
        <v>1</v>
      </c>
      <c r="V578" s="3" t="str">
        <f t="shared" si="275"/>
        <v>5005-B</v>
      </c>
      <c r="W578" t="b">
        <f t="shared" si="267"/>
        <v>1</v>
      </c>
      <c r="Y578" t="str">
        <f t="shared" si="276"/>
        <v>HOXWORTH</v>
      </c>
      <c r="Z578" t="b">
        <f t="shared" si="268"/>
        <v>1</v>
      </c>
      <c r="AB578" t="b">
        <f t="shared" si="277"/>
        <v>1</v>
      </c>
      <c r="AD578" t="str">
        <f t="shared" si="278"/>
        <v>513-558-1522</v>
      </c>
      <c r="AE578" t="b">
        <f t="shared" si="269"/>
        <v>1</v>
      </c>
      <c r="AG578">
        <f t="shared" si="279"/>
        <v>0</v>
      </c>
      <c r="AH578" t="b">
        <f t="shared" si="270"/>
        <v>0</v>
      </c>
      <c r="AJ578">
        <f t="shared" si="280"/>
        <v>0</v>
      </c>
      <c r="AK578" t="b">
        <f t="shared" si="271"/>
        <v>0</v>
      </c>
      <c r="AM578" s="4" t="str">
        <f t="shared" si="291"/>
        <v>"name":"Research Lab Hoxworth"</v>
      </c>
      <c r="AN578" s="5" t="str">
        <f t="shared" si="281"/>
        <v>,"phone":"513-558-1520"</v>
      </c>
      <c r="AO578" s="5" t="str">
        <f t="shared" si="282"/>
        <v>,"location":{</v>
      </c>
      <c r="AP578" s="5" t="str">
        <f t="shared" si="283"/>
        <v>"ML":"55"</v>
      </c>
      <c r="AQ578" s="5" t="str">
        <f t="shared" si="296"/>
        <v>,"RM":"5005-B"</v>
      </c>
      <c r="AR578" s="5" t="str">
        <f t="shared" si="284"/>
        <v>,"building":"HOXWORTH"</v>
      </c>
      <c r="AS578" s="5" t="str">
        <f t="shared" si="293"/>
        <v>}</v>
      </c>
      <c r="AT578" s="5" t="str">
        <f t="shared" si="285"/>
        <v>,"fax":"513-558-1522"</v>
      </c>
      <c r="AU578" s="5" t="str">
        <f t="shared" si="286"/>
        <v/>
      </c>
      <c r="AV578" s="10" t="str">
        <f t="shared" si="287"/>
        <v/>
      </c>
      <c r="AW578" s="6" t="str">
        <f t="shared" si="288"/>
        <v>{"name":"Research Lab Hoxworth","phone":"513-558-1520","location":{"ML":"55","RM":"5005-B","building":"HOXWORTH"},"fax":"513-558-1522"}</v>
      </c>
      <c r="AX578" t="str">
        <f t="shared" si="289"/>
        <v>db.directory.insert({"name":"Research Lab Hoxworth","phone":"513-558-1520","location":{"ML":"55","RM":"5005-B","building":"HOXWORTH"},"fax":"513-558-1522"})</v>
      </c>
      <c r="AY578">
        <f t="shared" si="292"/>
        <v>575</v>
      </c>
      <c r="AZ578" t="str">
        <f t="shared" si="290"/>
        <v>575 - Research Lab  Hoxworth</v>
      </c>
      <c r="BA578" t="str">
        <f t="shared" si="273"/>
        <v>{"name":"Research Lab Hoxworth","phone":"513-558-1520","location":{"ML":"55","RM":"5005-B","building":"HOXWORTH"},"fax":"513-558-1522"},</v>
      </c>
    </row>
    <row r="579" spans="1:53" x14ac:dyDescent="0.25">
      <c r="A579" t="s">
        <v>2469</v>
      </c>
      <c r="B579" t="s">
        <v>2470</v>
      </c>
      <c r="C579" t="s">
        <v>1339</v>
      </c>
      <c r="D579" t="s">
        <v>2471</v>
      </c>
      <c r="E579">
        <v>142</v>
      </c>
      <c r="F579" t="s">
        <v>1341</v>
      </c>
      <c r="G579" t="s">
        <v>79</v>
      </c>
      <c r="H579" t="s">
        <v>1342</v>
      </c>
      <c r="I579" t="s">
        <v>1343</v>
      </c>
      <c r="K579" t="s">
        <v>5264</v>
      </c>
      <c r="L579" t="b">
        <v>1</v>
      </c>
      <c r="M579">
        <f t="shared" si="294"/>
        <v>1</v>
      </c>
      <c r="N579" t="str">
        <f t="shared" si="265"/>
        <v>Research Services  Law Library</v>
      </c>
      <c r="O579" t="str">
        <f t="shared" si="295"/>
        <v>Research Services  Law Library</v>
      </c>
      <c r="P579" t="s">
        <v>5264</v>
      </c>
      <c r="Q579" t="str">
        <f t="shared" si="266"/>
        <v>513-556-4407</v>
      </c>
      <c r="S579" s="3">
        <f t="shared" ref="S579:S642" si="297">IF(L579,E579,D579)</f>
        <v>142</v>
      </c>
      <c r="T579" t="b">
        <f t="shared" si="274"/>
        <v>1</v>
      </c>
      <c r="V579" s="3" t="str">
        <f t="shared" si="275"/>
        <v>3rdFl.</v>
      </c>
      <c r="W579" t="b">
        <f t="shared" si="267"/>
        <v>1</v>
      </c>
      <c r="Y579" t="str">
        <f t="shared" si="276"/>
        <v>LAW</v>
      </c>
      <c r="Z579" t="b">
        <f t="shared" si="268"/>
        <v>1</v>
      </c>
      <c r="AB579" t="b">
        <f t="shared" si="277"/>
        <v>1</v>
      </c>
      <c r="AD579" t="str">
        <f t="shared" si="278"/>
        <v>513-556-6265</v>
      </c>
      <c r="AE579" t="b">
        <f t="shared" si="269"/>
        <v>1</v>
      </c>
      <c r="AG579" t="str">
        <f t="shared" si="279"/>
        <v>http://www.law.uc.edu/library/</v>
      </c>
      <c r="AH579" t="b">
        <f t="shared" si="270"/>
        <v>1</v>
      </c>
      <c r="AJ579">
        <f t="shared" si="280"/>
        <v>0</v>
      </c>
      <c r="AK579" t="b">
        <f t="shared" si="271"/>
        <v>0</v>
      </c>
      <c r="AM579" s="4" t="str">
        <f t="shared" si="291"/>
        <v>"name":"Research Services Law Library"</v>
      </c>
      <c r="AN579" s="5" t="str">
        <f t="shared" si="281"/>
        <v>,"phone":"513-556-4407"</v>
      </c>
      <c r="AO579" s="5" t="str">
        <f t="shared" si="282"/>
        <v>,"location":{</v>
      </c>
      <c r="AP579" s="5" t="str">
        <f t="shared" si="283"/>
        <v>"ML":"142"</v>
      </c>
      <c r="AQ579" s="5" t="str">
        <f t="shared" si="296"/>
        <v>,"RM":"3rdFl."</v>
      </c>
      <c r="AR579" s="5" t="str">
        <f t="shared" si="284"/>
        <v>,"building":"LAW"</v>
      </c>
      <c r="AS579" s="5" t="str">
        <f t="shared" si="293"/>
        <v>}</v>
      </c>
      <c r="AT579" s="5" t="str">
        <f t="shared" si="285"/>
        <v>,"fax":"513-556-6265"</v>
      </c>
      <c r="AU579" s="5" t="str">
        <f t="shared" si="286"/>
        <v>,"website":"http://www.law.uc.edu/library/"</v>
      </c>
      <c r="AV579" s="10" t="str">
        <f t="shared" si="287"/>
        <v/>
      </c>
      <c r="AW579" s="6" t="str">
        <f t="shared" si="288"/>
        <v>{"name":"Research Services Law Library","phone":"513-556-4407","location":{"ML":"142","RM":"3rdFl.","building":"LAW"},"fax":"513-556-6265","website":"http://www.law.uc.edu/library/"}</v>
      </c>
      <c r="AX579" t="str">
        <f t="shared" si="289"/>
        <v>db.directory.insert({"name":"Research Services Law Library","phone":"513-556-4407","location":{"ML":"142","RM":"3rdFl.","building":"LAW"},"fax":"513-556-6265","website":"http://www.law.uc.edu/library/"})</v>
      </c>
      <c r="AY579">
        <f t="shared" si="292"/>
        <v>576</v>
      </c>
      <c r="AZ579" t="str">
        <f t="shared" si="290"/>
        <v>576 - Research Services  Law Library</v>
      </c>
      <c r="BA579" t="str">
        <f t="shared" si="273"/>
        <v>{"name":"Research Services Law Library","phone":"513-556-4407","location":{"ML":"142","RM":"3rdFl.","building":"LAW"},"fax":"513-556-6265","website":"http://www.law.uc.edu/library/"},</v>
      </c>
    </row>
    <row r="580" spans="1:53" x14ac:dyDescent="0.25">
      <c r="A580" t="s">
        <v>2472</v>
      </c>
      <c r="B580" t="s">
        <v>2473</v>
      </c>
      <c r="C580" t="s">
        <v>2474</v>
      </c>
      <c r="D580" t="s">
        <v>2475</v>
      </c>
      <c r="E580">
        <v>531</v>
      </c>
      <c r="F580">
        <v>3256</v>
      </c>
      <c r="G580" t="s">
        <v>140</v>
      </c>
      <c r="H580" t="s">
        <v>2476</v>
      </c>
      <c r="I580" t="s">
        <v>2477</v>
      </c>
      <c r="K580" t="s">
        <v>5264</v>
      </c>
      <c r="L580" t="b">
        <v>1</v>
      </c>
      <c r="M580">
        <f t="shared" si="294"/>
        <v>1</v>
      </c>
      <c r="N580" t="str">
        <f t="shared" ref="N580:N643" si="298">IF(L580,O580,B580)</f>
        <v>Anesthesiology  Research (MED)</v>
      </c>
      <c r="O580" t="str">
        <f t="shared" si="295"/>
        <v>Anesthesiology  Research (MED)</v>
      </c>
      <c r="P580" t="s">
        <v>5264</v>
      </c>
      <c r="Q580" t="str">
        <f t="shared" ref="Q580:Q643" si="299">IF(L580,D580,C580)</f>
        <v>513-558-2427</v>
      </c>
      <c r="S580" s="3">
        <f t="shared" si="297"/>
        <v>531</v>
      </c>
      <c r="T580" t="b">
        <f t="shared" si="274"/>
        <v>1</v>
      </c>
      <c r="V580" s="3">
        <f t="shared" si="275"/>
        <v>3256</v>
      </c>
      <c r="W580" t="b">
        <f t="shared" ref="W580:W643" si="300">IF(V580=0,FALSE,TRUE)</f>
        <v>1</v>
      </c>
      <c r="Y580" t="str">
        <f t="shared" si="276"/>
        <v>MSB</v>
      </c>
      <c r="Z580" t="b">
        <f t="shared" ref="Z580:Z643" si="301">IF(Y580=0,FALSE,TRUE)</f>
        <v>1</v>
      </c>
      <c r="AB580" t="b">
        <f t="shared" si="277"/>
        <v>1</v>
      </c>
      <c r="AD580" t="str">
        <f t="shared" si="278"/>
        <v>513-558-0995</v>
      </c>
      <c r="AE580" t="b">
        <f t="shared" ref="AE580:AE643" si="302">IF(AD580=0,FALSE,TRUE)</f>
        <v>1</v>
      </c>
      <c r="AG580" t="str">
        <f t="shared" si="279"/>
        <v>http://med.uc.edu/anesth/research</v>
      </c>
      <c r="AH580" t="b">
        <f t="shared" ref="AH580:AH643" si="303">IF(AG580=0,FALSE,TRUE)</f>
        <v>1</v>
      </c>
      <c r="AJ580">
        <f t="shared" si="280"/>
        <v>0</v>
      </c>
      <c r="AK580" t="b">
        <f t="shared" ref="AK580:AK643" si="304">IF(AJ580=0,FALSE,TRUE)</f>
        <v>0</v>
      </c>
      <c r="AM580" s="4" t="str">
        <f t="shared" si="291"/>
        <v>"name":"Anesthesiology Research (MED)"</v>
      </c>
      <c r="AN580" s="5" t="str">
        <f t="shared" si="281"/>
        <v>,"phone":"513-558-2427"</v>
      </c>
      <c r="AO580" s="5" t="str">
        <f t="shared" si="282"/>
        <v>,"location":{</v>
      </c>
      <c r="AP580" s="5" t="str">
        <f t="shared" si="283"/>
        <v>"ML":"531"</v>
      </c>
      <c r="AQ580" s="5" t="str">
        <f t="shared" si="296"/>
        <v>,"RM":"3256"</v>
      </c>
      <c r="AR580" s="5" t="str">
        <f t="shared" si="284"/>
        <v>,"building":"MSB"</v>
      </c>
      <c r="AS580" s="5" t="str">
        <f t="shared" si="293"/>
        <v>}</v>
      </c>
      <c r="AT580" s="5" t="str">
        <f t="shared" si="285"/>
        <v>,"fax":"513-558-0995"</v>
      </c>
      <c r="AU580" s="5" t="str">
        <f t="shared" si="286"/>
        <v>,"website":"http://med.uc.edu/anesth/research"</v>
      </c>
      <c r="AV580" s="10" t="str">
        <f t="shared" si="287"/>
        <v/>
      </c>
      <c r="AW580" s="6" t="str">
        <f t="shared" si="288"/>
        <v>{"name":"Anesthesiology Research (MED)","phone":"513-558-2427","location":{"ML":"531","RM":"3256","building":"MSB"},"fax":"513-558-0995","website":"http://med.uc.edu/anesth/research"}</v>
      </c>
      <c r="AX580" t="str">
        <f t="shared" si="289"/>
        <v>db.directory.insert({"name":"Anesthesiology Research (MED)","phone":"513-558-2427","location":{"ML":"531","RM":"3256","building":"MSB"},"fax":"513-558-0995","website":"http://med.uc.edu/anesth/research"})</v>
      </c>
      <c r="AY580">
        <f t="shared" si="292"/>
        <v>577</v>
      </c>
      <c r="AZ580" t="str">
        <f t="shared" si="290"/>
        <v>577 - Anesthesiology  Research (MED)</v>
      </c>
      <c r="BA580" t="str">
        <f t="shared" ref="BA580:BA604" si="305">CONCATENATE(AW580,",")</f>
        <v>{"name":"Anesthesiology Research (MED)","phone":"513-558-2427","location":{"ML":"531","RM":"3256","building":"MSB"},"fax":"513-558-0995","website":"http://med.uc.edu/anesth/research"},</v>
      </c>
    </row>
    <row r="581" spans="1:53" x14ac:dyDescent="0.25">
      <c r="A581" t="s">
        <v>2478</v>
      </c>
      <c r="B581" t="s">
        <v>2479</v>
      </c>
      <c r="C581" t="s">
        <v>2474</v>
      </c>
      <c r="D581" t="s">
        <v>2480</v>
      </c>
      <c r="E581">
        <v>582</v>
      </c>
      <c r="F581">
        <v>4362</v>
      </c>
      <c r="G581" t="s">
        <v>140</v>
      </c>
      <c r="H581" t="s">
        <v>2481</v>
      </c>
      <c r="I581" t="s">
        <v>2482</v>
      </c>
      <c r="K581" t="s">
        <v>5264</v>
      </c>
      <c r="L581" t="b">
        <v>1</v>
      </c>
      <c r="M581">
        <f t="shared" si="294"/>
        <v>1</v>
      </c>
      <c r="N581" t="str">
        <f t="shared" si="298"/>
        <v>Family &amp; Community Medicine  Research (MED)</v>
      </c>
      <c r="O581" t="str">
        <f t="shared" si="295"/>
        <v>Family &amp; Community Medicine  Research (MED)</v>
      </c>
      <c r="P581" t="s">
        <v>5264</v>
      </c>
      <c r="Q581" t="str">
        <f t="shared" si="299"/>
        <v>513-558-1430</v>
      </c>
      <c r="S581" s="3">
        <f t="shared" si="297"/>
        <v>582</v>
      </c>
      <c r="T581" t="b">
        <f t="shared" ref="T581:T644" si="306">IF(S581=0,FALSE,TRUE)</f>
        <v>1</v>
      </c>
      <c r="V581" s="3">
        <f t="shared" ref="V581:V644" si="307">IF(L581,F581,E581)</f>
        <v>4362</v>
      </c>
      <c r="W581" t="b">
        <f t="shared" si="300"/>
        <v>1</v>
      </c>
      <c r="Y581" t="str">
        <f t="shared" ref="Y581:Y644" si="308">IF(L581,G581,F581)</f>
        <v>MSB</v>
      </c>
      <c r="Z581" t="b">
        <f t="shared" si="301"/>
        <v>1</v>
      </c>
      <c r="AB581" t="b">
        <f t="shared" ref="AB581:AB644" si="309">IF(AND(AND(T581=FALSE,W581=FALSE),Z581=FALSE),FALSE,TRUE)</f>
        <v>1</v>
      </c>
      <c r="AD581" t="str">
        <f t="shared" ref="AD581:AD644" si="310">IF(L581,H581,G581)</f>
        <v>513-558-3266</v>
      </c>
      <c r="AE581" t="b">
        <f t="shared" si="302"/>
        <v>1</v>
      </c>
      <c r="AG581" t="str">
        <f t="shared" ref="AG581:AG644" si="311">IF(L581,I581,H581)</f>
        <v>http://www.familymedicine.uc.edu/research/overview.aspx</v>
      </c>
      <c r="AH581" t="b">
        <f t="shared" si="303"/>
        <v>1</v>
      </c>
      <c r="AJ581">
        <f t="shared" ref="AJ581:AJ644" si="312">IF(L581,J581,I581)</f>
        <v>0</v>
      </c>
      <c r="AK581" t="b">
        <f t="shared" si="304"/>
        <v>0</v>
      </c>
      <c r="AM581" s="4" t="str">
        <f t="shared" si="291"/>
        <v>"name":"Family &amp; Community Medicine Research (MED)"</v>
      </c>
      <c r="AN581" s="5" t="str">
        <f t="shared" ref="AN581:AN644" si="313">CONCATENATE(",""phone"":""",TRIM(Q581),"""")</f>
        <v>,"phone":"513-558-1430"</v>
      </c>
      <c r="AO581" s="5" t="str">
        <f t="shared" ref="AO581:AO644" si="314">IF(AB581,",""location"":{","")</f>
        <v>,"location":{</v>
      </c>
      <c r="AP581" s="5" t="str">
        <f t="shared" ref="AP581:AP644" si="315">IF(T581,CONCATENATE("""ML"":""",TRIM(S581),""""),"")</f>
        <v>"ML":"582"</v>
      </c>
      <c r="AQ581" s="5" t="str">
        <f t="shared" si="296"/>
        <v>,"RM":"4362"</v>
      </c>
      <c r="AR581" s="5" t="str">
        <f t="shared" ref="AR581:AR644" si="316">IF(Z581,CONCATENATE(",""building"":""",TRIM(Y581),""""),"")</f>
        <v>,"building":"MSB"</v>
      </c>
      <c r="AS581" s="5" t="str">
        <f t="shared" si="293"/>
        <v>}</v>
      </c>
      <c r="AT581" s="5" t="str">
        <f t="shared" ref="AT581:AT644" si="317">IF(AE581,CONCATENATE(",""fax"":""",TRIM(AD581),""""),"")</f>
        <v>,"fax":"513-558-3266"</v>
      </c>
      <c r="AU581" s="5" t="str">
        <f t="shared" ref="AU581:AU644" si="318">IF(AH581,CONCATENATE(",""website"":""",TRIM(AG581),""""),"")</f>
        <v>,"website":"http://www.familymedicine.uc.edu/research/overview.aspx"</v>
      </c>
      <c r="AV581" s="10" t="str">
        <f t="shared" ref="AV581:AV644" si="319">IF(AK581,CONCATENATE(",""email"":""",TRIM(AJ581),""""),"")</f>
        <v/>
      </c>
      <c r="AW581" s="6" t="str">
        <f t="shared" ref="AW581:AW644" si="320">CONCATENATE("{",AM581,AN581,AO581,AP581,AQ581,AR581,AS581,AT581,AU581,AV581,"}")</f>
        <v>{"name":"Family &amp; Community Medicine Research (MED)","phone":"513-558-1430","location":{"ML":"582","RM":"4362","building":"MSB"},"fax":"513-558-3266","website":"http://www.familymedicine.uc.edu/research/overview.aspx"}</v>
      </c>
      <c r="AX581" t="str">
        <f t="shared" ref="AX581:AX644" si="321">CONCATENATE("db.directory.insert(",AW581,")")</f>
        <v>db.directory.insert({"name":"Family &amp; Community Medicine Research (MED)","phone":"513-558-1430","location":{"ML":"582","RM":"4362","building":"MSB"},"fax":"513-558-3266","website":"http://www.familymedicine.uc.edu/research/overview.aspx"})</v>
      </c>
      <c r="AY581">
        <f t="shared" si="292"/>
        <v>578</v>
      </c>
      <c r="AZ581" t="str">
        <f t="shared" ref="AZ581:AZ644" si="322">CONCATENATE(AY581," - ",N581)</f>
        <v>578 - Family &amp; Community Medicine  Research (MED)</v>
      </c>
      <c r="BA581" t="str">
        <f t="shared" si="305"/>
        <v>{"name":"Family &amp; Community Medicine Research (MED)","phone":"513-558-1430","location":{"ML":"582","RM":"4362","building":"MSB"},"fax":"513-558-3266","website":"http://www.familymedicine.uc.edu/research/overview.aspx"},</v>
      </c>
    </row>
    <row r="582" spans="1:53" x14ac:dyDescent="0.25">
      <c r="A582" t="s">
        <v>2483</v>
      </c>
      <c r="B582" t="s">
        <v>2484</v>
      </c>
      <c r="C582" t="s">
        <v>2485</v>
      </c>
      <c r="D582">
        <v>132</v>
      </c>
      <c r="E582">
        <v>260</v>
      </c>
      <c r="F582" t="s">
        <v>467</v>
      </c>
      <c r="G582" t="s">
        <v>2486</v>
      </c>
      <c r="H582" t="s">
        <v>2487</v>
      </c>
      <c r="K582" t="s">
        <v>5264</v>
      </c>
      <c r="M582">
        <f t="shared" si="294"/>
        <v>0</v>
      </c>
      <c r="N582" t="str">
        <f t="shared" si="298"/>
        <v>Institute for Policy Research</v>
      </c>
      <c r="P582" t="s">
        <v>5264</v>
      </c>
      <c r="Q582" t="str">
        <f t="shared" si="299"/>
        <v>513-556-5028</v>
      </c>
      <c r="S582" s="3">
        <f t="shared" si="297"/>
        <v>132</v>
      </c>
      <c r="T582" t="b">
        <f t="shared" si="306"/>
        <v>1</v>
      </c>
      <c r="V582" s="3">
        <f t="shared" si="307"/>
        <v>260</v>
      </c>
      <c r="W582" t="b">
        <f t="shared" si="300"/>
        <v>1</v>
      </c>
      <c r="Y582" t="str">
        <f t="shared" si="308"/>
        <v>USQUARE</v>
      </c>
      <c r="Z582" t="b">
        <f t="shared" si="301"/>
        <v>1</v>
      </c>
      <c r="AB582" t="b">
        <f t="shared" si="309"/>
        <v>1</v>
      </c>
      <c r="AD582" t="str">
        <f t="shared" si="310"/>
        <v>513-556-9023</v>
      </c>
      <c r="AE582" t="b">
        <f t="shared" si="302"/>
        <v>1</v>
      </c>
      <c r="AG582" t="str">
        <f t="shared" si="311"/>
        <v>http://www.uc.edu/ipr.html</v>
      </c>
      <c r="AH582" t="b">
        <f t="shared" si="303"/>
        <v>1</v>
      </c>
      <c r="AJ582">
        <f t="shared" si="312"/>
        <v>0</v>
      </c>
      <c r="AK582" t="b">
        <f t="shared" si="304"/>
        <v>0</v>
      </c>
      <c r="AM582" s="4" t="str">
        <f t="shared" ref="AM582:AM645" si="323">CONCATENATE("""name"":""",TRIM(N582),"""")</f>
        <v>"name":"Institute for Policy Research"</v>
      </c>
      <c r="AN582" s="5" t="str">
        <f t="shared" si="313"/>
        <v>,"phone":"513-556-5028"</v>
      </c>
      <c r="AO582" s="5" t="str">
        <f t="shared" si="314"/>
        <v>,"location":{</v>
      </c>
      <c r="AP582" s="5" t="str">
        <f t="shared" si="315"/>
        <v>"ML":"132"</v>
      </c>
      <c r="AQ582" s="5" t="str">
        <f t="shared" si="296"/>
        <v>,"RM":"260"</v>
      </c>
      <c r="AR582" s="5" t="str">
        <f t="shared" si="316"/>
        <v>,"building":"USQUARE"</v>
      </c>
      <c r="AS582" s="5" t="str">
        <f t="shared" si="293"/>
        <v>}</v>
      </c>
      <c r="AT582" s="5" t="str">
        <f t="shared" si="317"/>
        <v>,"fax":"513-556-9023"</v>
      </c>
      <c r="AU582" s="5" t="str">
        <f t="shared" si="318"/>
        <v>,"website":"http://www.uc.edu/ipr.html"</v>
      </c>
      <c r="AV582" s="10" t="str">
        <f t="shared" si="319"/>
        <v/>
      </c>
      <c r="AW582" s="6" t="str">
        <f t="shared" si="320"/>
        <v>{"name":"Institute for Policy Research","phone":"513-556-5028","location":{"ML":"132","RM":"260","building":"USQUARE"},"fax":"513-556-9023","website":"http://www.uc.edu/ipr.html"}</v>
      </c>
      <c r="AX582" t="str">
        <f t="shared" si="321"/>
        <v>db.directory.insert({"name":"Institute for Policy Research","phone":"513-556-5028","location":{"ML":"132","RM":"260","building":"USQUARE"},"fax":"513-556-9023","website":"http://www.uc.edu/ipr.html"})</v>
      </c>
      <c r="AY582">
        <f t="shared" ref="AY582:AY645" si="324">AY581+1</f>
        <v>579</v>
      </c>
      <c r="AZ582" t="str">
        <f t="shared" si="322"/>
        <v>579 - Institute for Policy Research</v>
      </c>
      <c r="BA582" t="str">
        <f t="shared" si="305"/>
        <v>{"name":"Institute for Policy Research","phone":"513-556-5028","location":{"ML":"132","RM":"260","building":"USQUARE"},"fax":"513-556-9023","website":"http://www.uc.edu/ipr.html"},</v>
      </c>
    </row>
    <row r="583" spans="1:53" x14ac:dyDescent="0.25">
      <c r="A583" t="s">
        <v>2488</v>
      </c>
      <c r="B583" t="s">
        <v>2489</v>
      </c>
      <c r="C583" t="s">
        <v>2490</v>
      </c>
      <c r="D583">
        <v>572</v>
      </c>
      <c r="E583">
        <v>238</v>
      </c>
      <c r="F583" t="s">
        <v>68</v>
      </c>
      <c r="G583" t="s">
        <v>2491</v>
      </c>
      <c r="H583" t="s">
        <v>2492</v>
      </c>
      <c r="K583" t="s">
        <v>5264</v>
      </c>
      <c r="M583">
        <f t="shared" si="294"/>
        <v>0</v>
      </c>
      <c r="N583" t="str">
        <f t="shared" si="298"/>
        <v>Institutional Animal Care &amp; Use Committee (IACUC)</v>
      </c>
      <c r="P583" t="s">
        <v>5264</v>
      </c>
      <c r="Q583" t="str">
        <f t="shared" si="299"/>
        <v>513-558-5187</v>
      </c>
      <c r="S583" s="3">
        <f t="shared" si="297"/>
        <v>572</v>
      </c>
      <c r="T583" t="b">
        <f t="shared" si="306"/>
        <v>1</v>
      </c>
      <c r="V583" s="3">
        <f t="shared" si="307"/>
        <v>238</v>
      </c>
      <c r="W583" t="b">
        <f t="shared" si="300"/>
        <v>1</v>
      </c>
      <c r="Y583" t="str">
        <f t="shared" si="308"/>
        <v>UNIVHALL</v>
      </c>
      <c r="Z583" t="b">
        <f t="shared" si="301"/>
        <v>1</v>
      </c>
      <c r="AB583" t="b">
        <f t="shared" si="309"/>
        <v>1</v>
      </c>
      <c r="AD583" t="str">
        <f t="shared" si="310"/>
        <v>513-558-3539</v>
      </c>
      <c r="AE583" t="b">
        <f t="shared" si="302"/>
        <v>1</v>
      </c>
      <c r="AG583" t="str">
        <f t="shared" si="311"/>
        <v>http://researchintegrity.uc.edu/iacuc/</v>
      </c>
      <c r="AH583" t="b">
        <f t="shared" si="303"/>
        <v>1</v>
      </c>
      <c r="AJ583">
        <f t="shared" si="312"/>
        <v>0</v>
      </c>
      <c r="AK583" t="b">
        <f t="shared" si="304"/>
        <v>0</v>
      </c>
      <c r="AM583" s="4" t="str">
        <f t="shared" si="323"/>
        <v>"name":"Institutional Animal Care &amp; Use Committee (IACUC)"</v>
      </c>
      <c r="AN583" s="5" t="str">
        <f t="shared" si="313"/>
        <v>,"phone":"513-558-5187"</v>
      </c>
      <c r="AO583" s="5" t="str">
        <f t="shared" si="314"/>
        <v>,"location":{</v>
      </c>
      <c r="AP583" s="5" t="str">
        <f t="shared" si="315"/>
        <v>"ML":"572"</v>
      </c>
      <c r="AQ583" s="5" t="str">
        <f t="shared" si="296"/>
        <v>,"RM":"238"</v>
      </c>
      <c r="AR583" s="5" t="str">
        <f t="shared" si="316"/>
        <v>,"building":"UNIVHALL"</v>
      </c>
      <c r="AS583" s="5" t="str">
        <f t="shared" si="293"/>
        <v>}</v>
      </c>
      <c r="AT583" s="5" t="str">
        <f t="shared" si="317"/>
        <v>,"fax":"513-558-3539"</v>
      </c>
      <c r="AU583" s="5" t="str">
        <f t="shared" si="318"/>
        <v>,"website":"http://researchintegrity.uc.edu/iacuc/"</v>
      </c>
      <c r="AV583" s="10" t="str">
        <f t="shared" si="319"/>
        <v/>
      </c>
      <c r="AW583" s="6" t="str">
        <f t="shared" si="320"/>
        <v>{"name":"Institutional Animal Care &amp; Use Committee (IACUC)","phone":"513-558-5187","location":{"ML":"572","RM":"238","building":"UNIVHALL"},"fax":"513-558-3539","website":"http://researchintegrity.uc.edu/iacuc/"}</v>
      </c>
      <c r="AX583" t="str">
        <f t="shared" si="321"/>
        <v>db.directory.insert({"name":"Institutional Animal Care &amp; Use Committee (IACUC)","phone":"513-558-5187","location":{"ML":"572","RM":"238","building":"UNIVHALL"},"fax":"513-558-3539","website":"http://researchintegrity.uc.edu/iacuc/"})</v>
      </c>
      <c r="AY583">
        <f t="shared" si="324"/>
        <v>580</v>
      </c>
      <c r="AZ583" t="str">
        <f t="shared" si="322"/>
        <v>580 - Institutional Animal Care &amp; Use Committee (IACUC)</v>
      </c>
      <c r="BA583" t="str">
        <f t="shared" si="305"/>
        <v>{"name":"Institutional Animal Care &amp; Use Committee (IACUC)","phone":"513-558-5187","location":{"ML":"572","RM":"238","building":"UNIVHALL"},"fax":"513-558-3539","website":"http://researchintegrity.uc.edu/iacuc/"},</v>
      </c>
    </row>
    <row r="584" spans="1:53" x14ac:dyDescent="0.25">
      <c r="A584" t="s">
        <v>2493</v>
      </c>
      <c r="B584" t="s">
        <v>2494</v>
      </c>
      <c r="C584" t="s">
        <v>2495</v>
      </c>
      <c r="D584">
        <v>767</v>
      </c>
      <c r="E584">
        <v>300</v>
      </c>
      <c r="F584" t="s">
        <v>68</v>
      </c>
      <c r="H584" t="s">
        <v>2496</v>
      </c>
      <c r="I584" t="s">
        <v>2497</v>
      </c>
      <c r="K584" t="s">
        <v>5264</v>
      </c>
      <c r="M584">
        <f t="shared" si="294"/>
        <v>0</v>
      </c>
      <c r="N584" t="str">
        <f t="shared" si="298"/>
        <v>Institutional Biosafety Committee</v>
      </c>
      <c r="P584" t="s">
        <v>5264</v>
      </c>
      <c r="Q584" t="str">
        <f t="shared" si="299"/>
        <v>513-558-6182</v>
      </c>
      <c r="S584" s="3">
        <f t="shared" si="297"/>
        <v>767</v>
      </c>
      <c r="T584" t="b">
        <f t="shared" si="306"/>
        <v>1</v>
      </c>
      <c r="V584" s="3">
        <f t="shared" si="307"/>
        <v>300</v>
      </c>
      <c r="W584" t="b">
        <f t="shared" si="300"/>
        <v>1</v>
      </c>
      <c r="Y584" t="str">
        <f t="shared" si="308"/>
        <v>UNIVHALL</v>
      </c>
      <c r="Z584" t="b">
        <f t="shared" si="301"/>
        <v>1</v>
      </c>
      <c r="AB584" t="b">
        <f t="shared" si="309"/>
        <v>1</v>
      </c>
      <c r="AD584">
        <f t="shared" si="310"/>
        <v>0</v>
      </c>
      <c r="AE584" t="b">
        <f t="shared" si="302"/>
        <v>0</v>
      </c>
      <c r="AG584" t="str">
        <f t="shared" si="311"/>
        <v>http://researchintegrity.uc.edu/biosafety/</v>
      </c>
      <c r="AH584" t="b">
        <f t="shared" si="303"/>
        <v>1</v>
      </c>
      <c r="AJ584" t="str">
        <f t="shared" si="312"/>
        <v>ibiocomm@uc.edu</v>
      </c>
      <c r="AK584" t="b">
        <f t="shared" si="304"/>
        <v>1</v>
      </c>
      <c r="AM584" s="4" t="str">
        <f t="shared" si="323"/>
        <v>"name":"Institutional Biosafety Committee"</v>
      </c>
      <c r="AN584" s="5" t="str">
        <f t="shared" si="313"/>
        <v>,"phone":"513-558-6182"</v>
      </c>
      <c r="AO584" s="5" t="str">
        <f t="shared" si="314"/>
        <v>,"location":{</v>
      </c>
      <c r="AP584" s="5" t="str">
        <f t="shared" si="315"/>
        <v>"ML":"767"</v>
      </c>
      <c r="AQ584" s="5" t="str">
        <f t="shared" si="296"/>
        <v>,"RM":"300"</v>
      </c>
      <c r="AR584" s="5" t="str">
        <f t="shared" si="316"/>
        <v>,"building":"UNIVHALL"</v>
      </c>
      <c r="AS584" s="5" t="str">
        <f t="shared" si="293"/>
        <v>}</v>
      </c>
      <c r="AT584" s="5" t="str">
        <f t="shared" si="317"/>
        <v/>
      </c>
      <c r="AU584" s="5" t="str">
        <f t="shared" si="318"/>
        <v>,"website":"http://researchintegrity.uc.edu/biosafety/"</v>
      </c>
      <c r="AV584" s="10" t="str">
        <f t="shared" si="319"/>
        <v>,"email":"ibiocomm@uc.edu"</v>
      </c>
      <c r="AW584" s="6" t="str">
        <f t="shared" si="320"/>
        <v>{"name":"Institutional Biosafety Committee","phone":"513-558-6182","location":{"ML":"767","RM":"300","building":"UNIVHALL"},"website":"http://researchintegrity.uc.edu/biosafety/","email":"ibiocomm@uc.edu"}</v>
      </c>
      <c r="AX584" t="str">
        <f t="shared" si="321"/>
        <v>db.directory.insert({"name":"Institutional Biosafety Committee","phone":"513-558-6182","location":{"ML":"767","RM":"300","building":"UNIVHALL"},"website":"http://researchintegrity.uc.edu/biosafety/","email":"ibiocomm@uc.edu"})</v>
      </c>
      <c r="AY584">
        <f t="shared" si="324"/>
        <v>581</v>
      </c>
      <c r="AZ584" t="str">
        <f t="shared" si="322"/>
        <v>581 - Institutional Biosafety Committee</v>
      </c>
      <c r="BA584" t="str">
        <f t="shared" si="305"/>
        <v>{"name":"Institutional Biosafety Committee","phone":"513-558-6182","location":{"ML":"767","RM":"300","building":"UNIVHALL"},"website":"http://researchintegrity.uc.edu/biosafety/","email":"ibiocomm@uc.edu"},</v>
      </c>
    </row>
    <row r="585" spans="1:53" x14ac:dyDescent="0.25">
      <c r="A585" t="s">
        <v>2498</v>
      </c>
      <c r="B585" t="s">
        <v>2499</v>
      </c>
      <c r="C585" t="s">
        <v>2500</v>
      </c>
      <c r="D585">
        <v>567</v>
      </c>
      <c r="E585">
        <v>300</v>
      </c>
      <c r="F585" t="s">
        <v>68</v>
      </c>
      <c r="G585" t="s">
        <v>588</v>
      </c>
      <c r="H585" t="s">
        <v>2501</v>
      </c>
      <c r="K585" t="s">
        <v>5264</v>
      </c>
      <c r="M585">
        <f t="shared" si="294"/>
        <v>0</v>
      </c>
      <c r="N585" t="str">
        <f t="shared" si="298"/>
        <v>Institutional Review Board (IRB) (Research Ofc)</v>
      </c>
      <c r="P585" t="s">
        <v>5264</v>
      </c>
      <c r="Q585" t="str">
        <f t="shared" si="299"/>
        <v>513-558-5259</v>
      </c>
      <c r="S585" s="3">
        <f t="shared" si="297"/>
        <v>567</v>
      </c>
      <c r="T585" t="b">
        <f t="shared" si="306"/>
        <v>1</v>
      </c>
      <c r="V585" s="3">
        <f t="shared" si="307"/>
        <v>300</v>
      </c>
      <c r="W585" t="b">
        <f t="shared" si="300"/>
        <v>1</v>
      </c>
      <c r="Y585" t="str">
        <f t="shared" si="308"/>
        <v>UNIVHALL</v>
      </c>
      <c r="Z585" t="b">
        <f t="shared" si="301"/>
        <v>1</v>
      </c>
      <c r="AB585" t="b">
        <f t="shared" si="309"/>
        <v>1</v>
      </c>
      <c r="AD585" t="str">
        <f t="shared" si="310"/>
        <v>513-558-4111</v>
      </c>
      <c r="AE585" t="b">
        <f t="shared" si="302"/>
        <v>1</v>
      </c>
      <c r="AG585" t="str">
        <f t="shared" si="311"/>
        <v>http://researchintegrity.uc.edu/irb/</v>
      </c>
      <c r="AH585" t="b">
        <f t="shared" si="303"/>
        <v>1</v>
      </c>
      <c r="AJ585">
        <f t="shared" si="312"/>
        <v>0</v>
      </c>
      <c r="AK585" t="b">
        <f t="shared" si="304"/>
        <v>0</v>
      </c>
      <c r="AM585" s="4" t="str">
        <f t="shared" si="323"/>
        <v>"name":"Institutional Review Board (IRB) (Research Ofc)"</v>
      </c>
      <c r="AN585" s="5" t="str">
        <f t="shared" si="313"/>
        <v>,"phone":"513-558-5259"</v>
      </c>
      <c r="AO585" s="5" t="str">
        <f t="shared" si="314"/>
        <v>,"location":{</v>
      </c>
      <c r="AP585" s="5" t="str">
        <f t="shared" si="315"/>
        <v>"ML":"567"</v>
      </c>
      <c r="AQ585" s="5" t="str">
        <f t="shared" si="296"/>
        <v>,"RM":"300"</v>
      </c>
      <c r="AR585" s="5" t="str">
        <f t="shared" si="316"/>
        <v>,"building":"UNIVHALL"</v>
      </c>
      <c r="AS585" s="5" t="str">
        <f t="shared" si="293"/>
        <v>}</v>
      </c>
      <c r="AT585" s="5" t="str">
        <f t="shared" si="317"/>
        <v>,"fax":"513-558-4111"</v>
      </c>
      <c r="AU585" s="5" t="str">
        <f t="shared" si="318"/>
        <v>,"website":"http://researchintegrity.uc.edu/irb/"</v>
      </c>
      <c r="AV585" s="10" t="str">
        <f t="shared" si="319"/>
        <v/>
      </c>
      <c r="AW585" s="6" t="str">
        <f t="shared" si="320"/>
        <v>{"name":"Institutional Review Board (IRB) (Research Ofc)","phone":"513-558-5259","location":{"ML":"567","RM":"300","building":"UNIVHALL"},"fax":"513-558-4111","website":"http://researchintegrity.uc.edu/irb/"}</v>
      </c>
      <c r="AX585" t="str">
        <f t="shared" si="321"/>
        <v>db.directory.insert({"name":"Institutional Review Board (IRB) (Research Ofc)","phone":"513-558-5259","location":{"ML":"567","RM":"300","building":"UNIVHALL"},"fax":"513-558-4111","website":"http://researchintegrity.uc.edu/irb/"})</v>
      </c>
      <c r="AY585">
        <f t="shared" si="324"/>
        <v>582</v>
      </c>
      <c r="AZ585" t="str">
        <f t="shared" si="322"/>
        <v>582 - Institutional Review Board (IRB) (Research Ofc)</v>
      </c>
      <c r="BA585" t="str">
        <f t="shared" si="305"/>
        <v>{"name":"Institutional Review Board (IRB) (Research Ofc)","phone":"513-558-5259","location":{"ML":"567","RM":"300","building":"UNIVHALL"},"fax":"513-558-4111","website":"http://researchintegrity.uc.edu/irb/"},</v>
      </c>
    </row>
    <row r="586" spans="1:53" x14ac:dyDescent="0.25">
      <c r="A586" t="s">
        <v>2502</v>
      </c>
      <c r="B586" t="s">
        <v>2503</v>
      </c>
      <c r="C586" t="s">
        <v>2504</v>
      </c>
      <c r="D586" t="s">
        <v>2505</v>
      </c>
      <c r="E586">
        <v>571</v>
      </c>
      <c r="F586" t="s">
        <v>2506</v>
      </c>
      <c r="G586" t="s">
        <v>2033</v>
      </c>
      <c r="H586" t="s">
        <v>2507</v>
      </c>
      <c r="I586" t="s">
        <v>2508</v>
      </c>
      <c r="K586" t="s">
        <v>5264</v>
      </c>
      <c r="L586" t="b">
        <v>1</v>
      </c>
      <c r="M586">
        <f t="shared" si="294"/>
        <v>1</v>
      </c>
      <c r="N586" t="str">
        <f t="shared" si="298"/>
        <v>Animal Medical Services  Laboratory (LAMS)(Research Ofc)</v>
      </c>
      <c r="O586" t="str">
        <f t="shared" si="295"/>
        <v>Animal Medical Services  Laboratory (LAMS)(Research Ofc)</v>
      </c>
      <c r="P586" t="s">
        <v>5264</v>
      </c>
      <c r="Q586" t="str">
        <f t="shared" si="299"/>
        <v>513-558-5171</v>
      </c>
      <c r="S586" s="3">
        <f t="shared" si="297"/>
        <v>571</v>
      </c>
      <c r="T586" t="b">
        <f t="shared" si="306"/>
        <v>1</v>
      </c>
      <c r="V586" s="3" t="str">
        <f t="shared" si="307"/>
        <v>R351</v>
      </c>
      <c r="W586" t="b">
        <f t="shared" si="300"/>
        <v>1</v>
      </c>
      <c r="Y586" t="str">
        <f t="shared" si="308"/>
        <v>RCA</v>
      </c>
      <c r="Z586" t="b">
        <f t="shared" si="301"/>
        <v>1</v>
      </c>
      <c r="AB586" t="b">
        <f t="shared" si="309"/>
        <v>1</v>
      </c>
      <c r="AD586" t="str">
        <f t="shared" si="310"/>
        <v>513-558-0734</v>
      </c>
      <c r="AE586" t="b">
        <f t="shared" si="302"/>
        <v>1</v>
      </c>
      <c r="AG586" t="str">
        <f t="shared" si="311"/>
        <v>http://research.uc.edu/lams/</v>
      </c>
      <c r="AH586" t="b">
        <f t="shared" si="303"/>
        <v>1</v>
      </c>
      <c r="AJ586">
        <f t="shared" si="312"/>
        <v>0</v>
      </c>
      <c r="AK586" t="b">
        <f t="shared" si="304"/>
        <v>0</v>
      </c>
      <c r="AM586" s="4" t="str">
        <f t="shared" si="323"/>
        <v>"name":"Animal Medical Services Laboratory (LAMS)(Research Ofc)"</v>
      </c>
      <c r="AN586" s="5" t="str">
        <f t="shared" si="313"/>
        <v>,"phone":"513-558-5171"</v>
      </c>
      <c r="AO586" s="5" t="str">
        <f t="shared" si="314"/>
        <v>,"location":{</v>
      </c>
      <c r="AP586" s="5" t="str">
        <f t="shared" si="315"/>
        <v>"ML":"571"</v>
      </c>
      <c r="AQ586" s="5" t="str">
        <f t="shared" si="296"/>
        <v>,"RM":"R351"</v>
      </c>
      <c r="AR586" s="5" t="str">
        <f t="shared" si="316"/>
        <v>,"building":"RCA"</v>
      </c>
      <c r="AS586" s="5" t="str">
        <f t="shared" si="293"/>
        <v>}</v>
      </c>
      <c r="AT586" s="5" t="str">
        <f t="shared" si="317"/>
        <v>,"fax":"513-558-0734"</v>
      </c>
      <c r="AU586" s="5" t="str">
        <f t="shared" si="318"/>
        <v>,"website":"http://research.uc.edu/lams/"</v>
      </c>
      <c r="AV586" s="10" t="str">
        <f t="shared" si="319"/>
        <v/>
      </c>
      <c r="AW586" s="6" t="str">
        <f t="shared" si="320"/>
        <v>{"name":"Animal Medical Services Laboratory (LAMS)(Research Ofc)","phone":"513-558-5171","location":{"ML":"571","RM":"R351","building":"RCA"},"fax":"513-558-0734","website":"http://research.uc.edu/lams/"}</v>
      </c>
      <c r="AX586" t="str">
        <f t="shared" si="321"/>
        <v>db.directory.insert({"name":"Animal Medical Services Laboratory (LAMS)(Research Ofc)","phone":"513-558-5171","location":{"ML":"571","RM":"R351","building":"RCA"},"fax":"513-558-0734","website":"http://research.uc.edu/lams/"})</v>
      </c>
      <c r="AY586">
        <f t="shared" si="324"/>
        <v>583</v>
      </c>
      <c r="AZ586" t="str">
        <f t="shared" si="322"/>
        <v>583 - Animal Medical Services  Laboratory (LAMS)(Research Ofc)</v>
      </c>
      <c r="BA586" t="str">
        <f t="shared" si="305"/>
        <v>{"name":"Animal Medical Services Laboratory (LAMS)(Research Ofc)","phone":"513-558-5171","location":{"ML":"571","RM":"R351","building":"RCA"},"fax":"513-558-0734","website":"http://research.uc.edu/lams/"},</v>
      </c>
    </row>
    <row r="587" spans="1:53" x14ac:dyDescent="0.25">
      <c r="A587" t="s">
        <v>2509</v>
      </c>
      <c r="B587" t="s">
        <v>2284</v>
      </c>
      <c r="C587" t="s">
        <v>2510</v>
      </c>
      <c r="D587" t="s">
        <v>1216</v>
      </c>
      <c r="E587">
        <v>33</v>
      </c>
      <c r="F587">
        <v>440</v>
      </c>
      <c r="G587" t="s">
        <v>868</v>
      </c>
      <c r="I587" t="s">
        <v>2511</v>
      </c>
      <c r="K587" t="s">
        <v>5264</v>
      </c>
      <c r="L587" t="b">
        <v>1</v>
      </c>
      <c r="M587">
        <f t="shared" si="294"/>
        <v>1</v>
      </c>
      <c r="N587" t="str">
        <f t="shared" si="298"/>
        <v>Research  Teaching and Services (Langsam)</v>
      </c>
      <c r="O587" t="str">
        <f t="shared" si="295"/>
        <v>Research  Teaching and Services (Langsam)</v>
      </c>
      <c r="P587" t="s">
        <v>5264</v>
      </c>
      <c r="Q587" t="str">
        <f t="shared" si="299"/>
        <v>513-556-1424</v>
      </c>
      <c r="S587" s="3">
        <f t="shared" si="297"/>
        <v>33</v>
      </c>
      <c r="T587" t="b">
        <f t="shared" si="306"/>
        <v>1</v>
      </c>
      <c r="V587" s="3">
        <f t="shared" si="307"/>
        <v>440</v>
      </c>
      <c r="W587" t="b">
        <f t="shared" si="300"/>
        <v>1</v>
      </c>
      <c r="Y587" t="str">
        <f t="shared" si="308"/>
        <v>LANGSAM</v>
      </c>
      <c r="Z587" t="b">
        <f t="shared" si="301"/>
        <v>1</v>
      </c>
      <c r="AB587" t="b">
        <f t="shared" si="309"/>
        <v>1</v>
      </c>
      <c r="AD587">
        <f t="shared" si="310"/>
        <v>0</v>
      </c>
      <c r="AE587" t="b">
        <f t="shared" si="302"/>
        <v>0</v>
      </c>
      <c r="AG587" t="str">
        <f t="shared" si="311"/>
        <v>http://libraries.uc.edu/services/borrow-circulation</v>
      </c>
      <c r="AH587" t="b">
        <f t="shared" si="303"/>
        <v>1</v>
      </c>
      <c r="AJ587">
        <f t="shared" si="312"/>
        <v>0</v>
      </c>
      <c r="AK587" t="b">
        <f t="shared" si="304"/>
        <v>0</v>
      </c>
      <c r="AM587" s="4" t="str">
        <f t="shared" si="323"/>
        <v>"name":"Research Teaching and Services (Langsam)"</v>
      </c>
      <c r="AN587" s="5" t="str">
        <f t="shared" si="313"/>
        <v>,"phone":"513-556-1424"</v>
      </c>
      <c r="AO587" s="5" t="str">
        <f t="shared" si="314"/>
        <v>,"location":{</v>
      </c>
      <c r="AP587" s="5" t="str">
        <f t="shared" si="315"/>
        <v>"ML":"33"</v>
      </c>
      <c r="AQ587" s="5" t="str">
        <f t="shared" si="296"/>
        <v>,"RM":"440"</v>
      </c>
      <c r="AR587" s="5" t="str">
        <f t="shared" si="316"/>
        <v>,"building":"LANGSAM"</v>
      </c>
      <c r="AS587" s="5" t="str">
        <f t="shared" si="293"/>
        <v>}</v>
      </c>
      <c r="AT587" s="5" t="str">
        <f t="shared" si="317"/>
        <v/>
      </c>
      <c r="AU587" s="5" t="str">
        <f t="shared" si="318"/>
        <v>,"website":"http://libraries.uc.edu/services/borrow-circulation"</v>
      </c>
      <c r="AV587" s="10" t="str">
        <f t="shared" si="319"/>
        <v/>
      </c>
      <c r="AW587" s="6" t="str">
        <f t="shared" si="320"/>
        <v>{"name":"Research Teaching and Services (Langsam)","phone":"513-556-1424","location":{"ML":"33","RM":"440","building":"LANGSAM"},"website":"http://libraries.uc.edu/services/borrow-circulation"}</v>
      </c>
      <c r="AX587" t="str">
        <f t="shared" si="321"/>
        <v>db.directory.insert({"name":"Research Teaching and Services (Langsam)","phone":"513-556-1424","location":{"ML":"33","RM":"440","building":"LANGSAM"},"website":"http://libraries.uc.edu/services/borrow-circulation"})</v>
      </c>
      <c r="AY587">
        <f t="shared" si="324"/>
        <v>584</v>
      </c>
      <c r="AZ587" t="str">
        <f t="shared" si="322"/>
        <v>584 - Research  Teaching and Services (Langsam)</v>
      </c>
      <c r="BA587" t="str">
        <f t="shared" si="305"/>
        <v>{"name":"Research Teaching and Services (Langsam)","phone":"513-556-1424","location":{"ML":"33","RM":"440","building":"LANGSAM"},"website":"http://libraries.uc.edu/services/borrow-circulation"},</v>
      </c>
    </row>
    <row r="588" spans="1:53" x14ac:dyDescent="0.25">
      <c r="A588" t="s">
        <v>2512</v>
      </c>
      <c r="B588" t="s">
        <v>2513</v>
      </c>
      <c r="C588" t="s">
        <v>1215</v>
      </c>
      <c r="D588" t="s">
        <v>1216</v>
      </c>
      <c r="E588">
        <v>33</v>
      </c>
      <c r="F588">
        <v>440</v>
      </c>
      <c r="G588" t="s">
        <v>868</v>
      </c>
      <c r="I588" t="s">
        <v>2514</v>
      </c>
      <c r="K588" t="s">
        <v>5264</v>
      </c>
      <c r="L588" t="b">
        <v>1</v>
      </c>
      <c r="M588">
        <f t="shared" si="294"/>
        <v>1</v>
      </c>
      <c r="N588" t="str">
        <f t="shared" si="298"/>
        <v>Reserves  Langsam Library</v>
      </c>
      <c r="O588" t="str">
        <f t="shared" si="295"/>
        <v>Reserves  Langsam Library</v>
      </c>
      <c r="P588" t="s">
        <v>5264</v>
      </c>
      <c r="Q588" t="str">
        <f t="shared" si="299"/>
        <v>513-556-1424</v>
      </c>
      <c r="S588" s="3">
        <f t="shared" si="297"/>
        <v>33</v>
      </c>
      <c r="T588" t="b">
        <f t="shared" si="306"/>
        <v>1</v>
      </c>
      <c r="V588" s="3">
        <f t="shared" si="307"/>
        <v>440</v>
      </c>
      <c r="W588" t="b">
        <f t="shared" si="300"/>
        <v>1</v>
      </c>
      <c r="Y588" t="str">
        <f t="shared" si="308"/>
        <v>LANGSAM</v>
      </c>
      <c r="Z588" t="b">
        <f t="shared" si="301"/>
        <v>1</v>
      </c>
      <c r="AB588" t="b">
        <f t="shared" si="309"/>
        <v>1</v>
      </c>
      <c r="AD588">
        <f t="shared" si="310"/>
        <v>0</v>
      </c>
      <c r="AE588" t="b">
        <f t="shared" si="302"/>
        <v>0</v>
      </c>
      <c r="AG588" t="str">
        <f t="shared" si="311"/>
        <v>http://www.libraries.uc.edu/services/reserves/</v>
      </c>
      <c r="AH588" t="b">
        <f t="shared" si="303"/>
        <v>1</v>
      </c>
      <c r="AJ588">
        <f t="shared" si="312"/>
        <v>0</v>
      </c>
      <c r="AK588" t="b">
        <f t="shared" si="304"/>
        <v>0</v>
      </c>
      <c r="AM588" s="4" t="str">
        <f t="shared" si="323"/>
        <v>"name":"Reserves Langsam Library"</v>
      </c>
      <c r="AN588" s="5" t="str">
        <f t="shared" si="313"/>
        <v>,"phone":"513-556-1424"</v>
      </c>
      <c r="AO588" s="5" t="str">
        <f t="shared" si="314"/>
        <v>,"location":{</v>
      </c>
      <c r="AP588" s="5" t="str">
        <f t="shared" si="315"/>
        <v>"ML":"33"</v>
      </c>
      <c r="AQ588" s="5" t="str">
        <f t="shared" si="296"/>
        <v>,"RM":"440"</v>
      </c>
      <c r="AR588" s="5" t="str">
        <f t="shared" si="316"/>
        <v>,"building":"LANGSAM"</v>
      </c>
      <c r="AS588" s="5" t="str">
        <f t="shared" ref="AS588:AS651" si="325">IF(AB588,"}","")</f>
        <v>}</v>
      </c>
      <c r="AT588" s="5" t="str">
        <f t="shared" si="317"/>
        <v/>
      </c>
      <c r="AU588" s="5" t="str">
        <f t="shared" si="318"/>
        <v>,"website":"http://www.libraries.uc.edu/services/reserves/"</v>
      </c>
      <c r="AV588" s="10" t="str">
        <f t="shared" si="319"/>
        <v/>
      </c>
      <c r="AW588" s="6" t="str">
        <f t="shared" si="320"/>
        <v>{"name":"Reserves Langsam Library","phone":"513-556-1424","location":{"ML":"33","RM":"440","building":"LANGSAM"},"website":"http://www.libraries.uc.edu/services/reserves/"}</v>
      </c>
      <c r="AX588" t="str">
        <f t="shared" si="321"/>
        <v>db.directory.insert({"name":"Reserves Langsam Library","phone":"513-556-1424","location":{"ML":"33","RM":"440","building":"LANGSAM"},"website":"http://www.libraries.uc.edu/services/reserves/"})</v>
      </c>
      <c r="AY588">
        <f t="shared" si="324"/>
        <v>585</v>
      </c>
      <c r="AZ588" t="str">
        <f t="shared" si="322"/>
        <v>585 - Reserves  Langsam Library</v>
      </c>
      <c r="BA588" t="str">
        <f t="shared" si="305"/>
        <v>{"name":"Reserves Langsam Library","phone":"513-556-1424","location":{"ML":"33","RM":"440","building":"LANGSAM"},"website":"http://www.libraries.uc.edu/services/reserves/"},</v>
      </c>
    </row>
    <row r="589" spans="1:53" x14ac:dyDescent="0.25">
      <c r="A589" t="s">
        <v>2515</v>
      </c>
      <c r="B589" t="s">
        <v>2516</v>
      </c>
      <c r="C589" t="s">
        <v>2517</v>
      </c>
      <c r="D589" t="s">
        <v>2518</v>
      </c>
      <c r="E589">
        <v>45</v>
      </c>
      <c r="G589" t="s">
        <v>1728</v>
      </c>
      <c r="H589" t="s">
        <v>1610</v>
      </c>
      <c r="I589" t="s">
        <v>2519</v>
      </c>
      <c r="K589" t="s">
        <v>5264</v>
      </c>
      <c r="L589" t="b">
        <v>1</v>
      </c>
      <c r="M589">
        <f t="shared" si="294"/>
        <v>1</v>
      </c>
      <c r="N589" t="str">
        <f t="shared" si="298"/>
        <v>Residence Hall Association  Main Office</v>
      </c>
      <c r="O589" t="str">
        <f t="shared" si="295"/>
        <v>Residence Hall Association  Main Office</v>
      </c>
      <c r="P589" t="s">
        <v>5264</v>
      </c>
      <c r="Q589" t="str">
        <f t="shared" si="299"/>
        <v>513-556-0048</v>
      </c>
      <c r="S589" s="3">
        <f t="shared" si="297"/>
        <v>45</v>
      </c>
      <c r="T589" t="b">
        <f t="shared" si="306"/>
        <v>1</v>
      </c>
      <c r="V589" s="3">
        <f t="shared" si="307"/>
        <v>0</v>
      </c>
      <c r="W589" t="b">
        <f t="shared" si="300"/>
        <v>0</v>
      </c>
      <c r="Y589" t="str">
        <f t="shared" si="308"/>
        <v>STRATFORDHTS</v>
      </c>
      <c r="Z589" t="b">
        <f t="shared" si="301"/>
        <v>1</v>
      </c>
      <c r="AB589" t="b">
        <f t="shared" si="309"/>
        <v>1</v>
      </c>
      <c r="AD589" t="str">
        <f t="shared" si="310"/>
        <v>513-861-6816</v>
      </c>
      <c r="AE589" t="b">
        <f t="shared" si="302"/>
        <v>1</v>
      </c>
      <c r="AG589" t="str">
        <f t="shared" si="311"/>
        <v>http://www.uc.edu/resed/involvement/hallgovtrha.html</v>
      </c>
      <c r="AH589" t="b">
        <f t="shared" si="303"/>
        <v>1</v>
      </c>
      <c r="AJ589">
        <f t="shared" si="312"/>
        <v>0</v>
      </c>
      <c r="AK589" t="b">
        <f t="shared" si="304"/>
        <v>0</v>
      </c>
      <c r="AM589" s="4" t="str">
        <f t="shared" si="323"/>
        <v>"name":"Residence Hall Association Main Office"</v>
      </c>
      <c r="AN589" s="5" t="str">
        <f t="shared" si="313"/>
        <v>,"phone":"513-556-0048"</v>
      </c>
      <c r="AO589" s="5" t="str">
        <f t="shared" si="314"/>
        <v>,"location":{</v>
      </c>
      <c r="AP589" s="5" t="str">
        <f t="shared" si="315"/>
        <v>"ML":"45"</v>
      </c>
      <c r="AQ589" s="5" t="str">
        <f t="shared" si="296"/>
        <v/>
      </c>
      <c r="AR589" s="5" t="str">
        <f t="shared" si="316"/>
        <v>,"building":"STRATFORDHTS"</v>
      </c>
      <c r="AS589" s="5" t="str">
        <f t="shared" si="325"/>
        <v>}</v>
      </c>
      <c r="AT589" s="5" t="str">
        <f t="shared" si="317"/>
        <v>,"fax":"513-861-6816"</v>
      </c>
      <c r="AU589" s="5" t="str">
        <f t="shared" si="318"/>
        <v>,"website":"http://www.uc.edu/resed/involvement/hallgovtrha.html"</v>
      </c>
      <c r="AV589" s="10" t="str">
        <f t="shared" si="319"/>
        <v/>
      </c>
      <c r="AW589" s="6" t="str">
        <f t="shared" si="320"/>
        <v>{"name":"Residence Hall Association Main Office","phone":"513-556-0048","location":{"ML":"45","building":"STRATFORDHTS"},"fax":"513-861-6816","website":"http://www.uc.edu/resed/involvement/hallgovtrha.html"}</v>
      </c>
      <c r="AX589" t="str">
        <f t="shared" si="321"/>
        <v>db.directory.insert({"name":"Residence Hall Association Main Office","phone":"513-556-0048","location":{"ML":"45","building":"STRATFORDHTS"},"fax":"513-861-6816","website":"http://www.uc.edu/resed/involvement/hallgovtrha.html"})</v>
      </c>
      <c r="AY589">
        <f t="shared" si="324"/>
        <v>586</v>
      </c>
      <c r="AZ589" t="str">
        <f t="shared" si="322"/>
        <v>586 - Residence Hall Association  Main Office</v>
      </c>
      <c r="BA589" t="str">
        <f t="shared" si="305"/>
        <v>{"name":"Residence Hall Association Main Office","phone":"513-556-0048","location":{"ML":"45","building":"STRATFORDHTS"},"fax":"513-861-6816","website":"http://www.uc.edu/resed/involvement/hallgovtrha.html"},</v>
      </c>
    </row>
    <row r="590" spans="1:53" x14ac:dyDescent="0.25">
      <c r="A590" t="s">
        <v>2520</v>
      </c>
      <c r="B590" t="s">
        <v>2521</v>
      </c>
      <c r="C590" t="s">
        <v>2522</v>
      </c>
      <c r="D590">
        <v>45</v>
      </c>
      <c r="E590" t="s">
        <v>1883</v>
      </c>
      <c r="F590" t="s">
        <v>2523</v>
      </c>
      <c r="G590" t="s">
        <v>1610</v>
      </c>
      <c r="H590" t="s">
        <v>2524</v>
      </c>
      <c r="I590" t="s">
        <v>1612</v>
      </c>
      <c r="K590" t="s">
        <v>5264</v>
      </c>
      <c r="M590">
        <f t="shared" si="294"/>
        <v>0</v>
      </c>
      <c r="N590" t="str">
        <f t="shared" si="298"/>
        <v>Calhoun Hall (Residence Hall)</v>
      </c>
      <c r="P590" t="s">
        <v>5264</v>
      </c>
      <c r="Q590" t="str">
        <f t="shared" si="299"/>
        <v>513-556-8596</v>
      </c>
      <c r="S590" s="3">
        <f t="shared" si="297"/>
        <v>45</v>
      </c>
      <c r="T590" t="b">
        <f t="shared" si="306"/>
        <v>1</v>
      </c>
      <c r="V590" s="3" t="str">
        <f t="shared" si="307"/>
        <v>LOBBY</v>
      </c>
      <c r="W590" t="b">
        <f t="shared" si="300"/>
        <v>1</v>
      </c>
      <c r="Y590" t="str">
        <f t="shared" si="308"/>
        <v>CALHOUN</v>
      </c>
      <c r="Z590" t="b">
        <f t="shared" si="301"/>
        <v>1</v>
      </c>
      <c r="AB590" t="b">
        <f t="shared" si="309"/>
        <v>1</v>
      </c>
      <c r="AD590" t="str">
        <f t="shared" si="310"/>
        <v>513-861-6816</v>
      </c>
      <c r="AE590" t="b">
        <f t="shared" si="302"/>
        <v>1</v>
      </c>
      <c r="AG590" t="str">
        <f t="shared" si="311"/>
        <v>http://www.uc.edu/uchousing/residence_halls/calhoun.html</v>
      </c>
      <c r="AH590" t="b">
        <f t="shared" si="303"/>
        <v>1</v>
      </c>
      <c r="AJ590" t="str">
        <f t="shared" si="312"/>
        <v>UCHousing@uc.edu</v>
      </c>
      <c r="AK590" t="b">
        <f t="shared" si="304"/>
        <v>1</v>
      </c>
      <c r="AM590" s="4" t="str">
        <f t="shared" si="323"/>
        <v>"name":"Calhoun Hall (Residence Hall)"</v>
      </c>
      <c r="AN590" s="5" t="str">
        <f t="shared" si="313"/>
        <v>,"phone":"513-556-8596"</v>
      </c>
      <c r="AO590" s="5" t="str">
        <f t="shared" si="314"/>
        <v>,"location":{</v>
      </c>
      <c r="AP590" s="5" t="str">
        <f t="shared" si="315"/>
        <v>"ML":"45"</v>
      </c>
      <c r="AQ590" s="5" t="str">
        <f t="shared" si="296"/>
        <v>,"RM":"LOBBY"</v>
      </c>
      <c r="AR590" s="5" t="str">
        <f t="shared" si="316"/>
        <v>,"building":"CALHOUN"</v>
      </c>
      <c r="AS590" s="5" t="str">
        <f t="shared" si="325"/>
        <v>}</v>
      </c>
      <c r="AT590" s="5" t="str">
        <f t="shared" si="317"/>
        <v>,"fax":"513-861-6816"</v>
      </c>
      <c r="AU590" s="5" t="str">
        <f t="shared" si="318"/>
        <v>,"website":"http://www.uc.edu/uchousing/residence_halls/calhoun.html"</v>
      </c>
      <c r="AV590" s="10" t="str">
        <f t="shared" si="319"/>
        <v>,"email":"UCHousing@uc.edu"</v>
      </c>
      <c r="AW590" s="6" t="str">
        <f t="shared" si="320"/>
        <v>{"name":"Calhoun Hall (Residence Hall)","phone":"513-556-8596","location":{"ML":"45","RM":"LOBBY","building":"CALHOUN"},"fax":"513-861-6816","website":"http://www.uc.edu/uchousing/residence_halls/calhoun.html","email":"UCHousing@uc.edu"}</v>
      </c>
      <c r="AX590" t="str">
        <f t="shared" si="321"/>
        <v>db.directory.insert({"name":"Calhoun Hall (Residence Hall)","phone":"513-556-8596","location":{"ML":"45","RM":"LOBBY","building":"CALHOUN"},"fax":"513-861-6816","website":"http://www.uc.edu/uchousing/residence_halls/calhoun.html","email":"UCHousing@uc.edu"})</v>
      </c>
      <c r="AY590">
        <f t="shared" si="324"/>
        <v>587</v>
      </c>
      <c r="AZ590" t="str">
        <f t="shared" si="322"/>
        <v>587 - Calhoun Hall (Residence Hall)</v>
      </c>
      <c r="BA590" t="str">
        <f t="shared" si="305"/>
        <v>{"name":"Calhoun Hall (Residence Hall)","phone":"513-556-8596","location":{"ML":"45","RM":"LOBBY","building":"CALHOUN"},"fax":"513-861-6816","website":"http://www.uc.edu/uchousing/residence_halls/calhoun.html","email":"UCHousing@uc.edu"},</v>
      </c>
    </row>
    <row r="591" spans="1:53" x14ac:dyDescent="0.25">
      <c r="A591" t="s">
        <v>2525</v>
      </c>
      <c r="B591" t="s">
        <v>2526</v>
      </c>
      <c r="C591" t="s">
        <v>2527</v>
      </c>
      <c r="D591">
        <v>45</v>
      </c>
      <c r="E591" t="s">
        <v>1883</v>
      </c>
      <c r="F591" t="s">
        <v>1155</v>
      </c>
      <c r="G591" t="s">
        <v>1610</v>
      </c>
      <c r="H591" t="s">
        <v>2528</v>
      </c>
      <c r="I591" t="s">
        <v>1612</v>
      </c>
      <c r="K591" t="s">
        <v>5264</v>
      </c>
      <c r="M591">
        <f t="shared" si="294"/>
        <v>0</v>
      </c>
      <c r="N591" t="str">
        <f t="shared" si="298"/>
        <v>Dabney Hall (Residence Hall)</v>
      </c>
      <c r="P591" t="s">
        <v>5264</v>
      </c>
      <c r="Q591" t="str">
        <f t="shared" si="299"/>
        <v>513-556-6484</v>
      </c>
      <c r="S591" s="3">
        <f t="shared" si="297"/>
        <v>45</v>
      </c>
      <c r="T591" t="b">
        <f t="shared" si="306"/>
        <v>1</v>
      </c>
      <c r="V591" s="3" t="str">
        <f t="shared" si="307"/>
        <v>LOBBY</v>
      </c>
      <c r="W591" t="b">
        <f t="shared" si="300"/>
        <v>1</v>
      </c>
      <c r="Y591" t="str">
        <f t="shared" si="308"/>
        <v>DABNEY</v>
      </c>
      <c r="Z591" t="b">
        <f t="shared" si="301"/>
        <v>1</v>
      </c>
      <c r="AB591" t="b">
        <f t="shared" si="309"/>
        <v>1</v>
      </c>
      <c r="AD591" t="str">
        <f t="shared" si="310"/>
        <v>513-861-6816</v>
      </c>
      <c r="AE591" t="b">
        <f t="shared" si="302"/>
        <v>1</v>
      </c>
      <c r="AG591" t="str">
        <f t="shared" si="311"/>
        <v>http://www.uc.edu/uchousing/residence_halls/dabney.html</v>
      </c>
      <c r="AH591" t="b">
        <f t="shared" si="303"/>
        <v>1</v>
      </c>
      <c r="AJ591" t="str">
        <f t="shared" si="312"/>
        <v>UCHousing@uc.edu</v>
      </c>
      <c r="AK591" t="b">
        <f t="shared" si="304"/>
        <v>1</v>
      </c>
      <c r="AM591" s="4" t="str">
        <f t="shared" si="323"/>
        <v>"name":"Dabney Hall (Residence Hall)"</v>
      </c>
      <c r="AN591" s="5" t="str">
        <f t="shared" si="313"/>
        <v>,"phone":"513-556-6484"</v>
      </c>
      <c r="AO591" s="5" t="str">
        <f t="shared" si="314"/>
        <v>,"location":{</v>
      </c>
      <c r="AP591" s="5" t="str">
        <f t="shared" si="315"/>
        <v>"ML":"45"</v>
      </c>
      <c r="AQ591" s="5" t="str">
        <f t="shared" si="296"/>
        <v>,"RM":"LOBBY"</v>
      </c>
      <c r="AR591" s="5" t="str">
        <f t="shared" si="316"/>
        <v>,"building":"DABNEY"</v>
      </c>
      <c r="AS591" s="5" t="str">
        <f t="shared" si="325"/>
        <v>}</v>
      </c>
      <c r="AT591" s="5" t="str">
        <f t="shared" si="317"/>
        <v>,"fax":"513-861-6816"</v>
      </c>
      <c r="AU591" s="5" t="str">
        <f t="shared" si="318"/>
        <v>,"website":"http://www.uc.edu/uchousing/residence_halls/dabney.html"</v>
      </c>
      <c r="AV591" s="10" t="str">
        <f t="shared" si="319"/>
        <v>,"email":"UCHousing@uc.edu"</v>
      </c>
      <c r="AW591" s="6" t="str">
        <f t="shared" si="320"/>
        <v>{"name":"Dabney Hall (Residence Hall)","phone":"513-556-6484","location":{"ML":"45","RM":"LOBBY","building":"DABNEY"},"fax":"513-861-6816","website":"http://www.uc.edu/uchousing/residence_halls/dabney.html","email":"UCHousing@uc.edu"}</v>
      </c>
      <c r="AX591" t="str">
        <f t="shared" si="321"/>
        <v>db.directory.insert({"name":"Dabney Hall (Residence Hall)","phone":"513-556-6484","location":{"ML":"45","RM":"LOBBY","building":"DABNEY"},"fax":"513-861-6816","website":"http://www.uc.edu/uchousing/residence_halls/dabney.html","email":"UCHousing@uc.edu"})</v>
      </c>
      <c r="AY591">
        <f t="shared" si="324"/>
        <v>588</v>
      </c>
      <c r="AZ591" t="str">
        <f t="shared" si="322"/>
        <v>588 - Dabney Hall (Residence Hall)</v>
      </c>
      <c r="BA591" t="str">
        <f t="shared" si="305"/>
        <v>{"name":"Dabney Hall (Residence Hall)","phone":"513-556-6484","location":{"ML":"45","RM":"LOBBY","building":"DABNEY"},"fax":"513-861-6816","website":"http://www.uc.edu/uchousing/residence_halls/dabney.html","email":"UCHousing@uc.edu"},</v>
      </c>
    </row>
    <row r="592" spans="1:53" x14ac:dyDescent="0.25">
      <c r="A592" t="s">
        <v>2529</v>
      </c>
      <c r="B592" t="s">
        <v>2530</v>
      </c>
      <c r="C592" t="s">
        <v>2531</v>
      </c>
      <c r="D592">
        <v>45</v>
      </c>
      <c r="E592" t="s">
        <v>1883</v>
      </c>
      <c r="F592" t="s">
        <v>2532</v>
      </c>
      <c r="G592" t="s">
        <v>1610</v>
      </c>
      <c r="H592" t="s">
        <v>2533</v>
      </c>
      <c r="I592" t="s">
        <v>1612</v>
      </c>
      <c r="K592" t="s">
        <v>5264</v>
      </c>
      <c r="M592">
        <f t="shared" si="294"/>
        <v>0</v>
      </c>
      <c r="N592" t="str">
        <f t="shared" si="298"/>
        <v>Daniels Hall (Residence Hall)</v>
      </c>
      <c r="P592" t="s">
        <v>5264</v>
      </c>
      <c r="Q592" t="str">
        <f t="shared" si="299"/>
        <v>513-556-0676</v>
      </c>
      <c r="S592" s="3">
        <f t="shared" si="297"/>
        <v>45</v>
      </c>
      <c r="T592" t="b">
        <f t="shared" si="306"/>
        <v>1</v>
      </c>
      <c r="V592" s="3" t="str">
        <f t="shared" si="307"/>
        <v>LOBBY</v>
      </c>
      <c r="W592" t="b">
        <f t="shared" si="300"/>
        <v>1</v>
      </c>
      <c r="Y592" t="str">
        <f t="shared" si="308"/>
        <v>DANIELS</v>
      </c>
      <c r="Z592" t="b">
        <f t="shared" si="301"/>
        <v>1</v>
      </c>
      <c r="AB592" t="b">
        <f t="shared" si="309"/>
        <v>1</v>
      </c>
      <c r="AD592" t="str">
        <f t="shared" si="310"/>
        <v>513-861-6816</v>
      </c>
      <c r="AE592" t="b">
        <f t="shared" si="302"/>
        <v>1</v>
      </c>
      <c r="AG592" t="str">
        <f t="shared" si="311"/>
        <v>http://www.uc.edu/uchousing/residence_halls/daniels.html</v>
      </c>
      <c r="AH592" t="b">
        <f t="shared" si="303"/>
        <v>1</v>
      </c>
      <c r="AJ592" t="str">
        <f t="shared" si="312"/>
        <v>UCHousing@uc.edu</v>
      </c>
      <c r="AK592" t="b">
        <f t="shared" si="304"/>
        <v>1</v>
      </c>
      <c r="AM592" s="4" t="str">
        <f t="shared" si="323"/>
        <v>"name":"Daniels Hall (Residence Hall)"</v>
      </c>
      <c r="AN592" s="5" t="str">
        <f t="shared" si="313"/>
        <v>,"phone":"513-556-0676"</v>
      </c>
      <c r="AO592" s="5" t="str">
        <f t="shared" si="314"/>
        <v>,"location":{</v>
      </c>
      <c r="AP592" s="5" t="str">
        <f t="shared" si="315"/>
        <v>"ML":"45"</v>
      </c>
      <c r="AQ592" s="5" t="str">
        <f t="shared" si="296"/>
        <v>,"RM":"LOBBY"</v>
      </c>
      <c r="AR592" s="5" t="str">
        <f t="shared" si="316"/>
        <v>,"building":"DANIELS"</v>
      </c>
      <c r="AS592" s="5" t="str">
        <f t="shared" si="325"/>
        <v>}</v>
      </c>
      <c r="AT592" s="5" t="str">
        <f t="shared" si="317"/>
        <v>,"fax":"513-861-6816"</v>
      </c>
      <c r="AU592" s="5" t="str">
        <f t="shared" si="318"/>
        <v>,"website":"http://www.uc.edu/uchousing/residence_halls/daniels.html"</v>
      </c>
      <c r="AV592" s="10" t="str">
        <f t="shared" si="319"/>
        <v>,"email":"UCHousing@uc.edu"</v>
      </c>
      <c r="AW592" s="6" t="str">
        <f t="shared" si="320"/>
        <v>{"name":"Daniels Hall (Residence Hall)","phone":"513-556-0676","location":{"ML":"45","RM":"LOBBY","building":"DANIELS"},"fax":"513-861-6816","website":"http://www.uc.edu/uchousing/residence_halls/daniels.html","email":"UCHousing@uc.edu"}</v>
      </c>
      <c r="AX592" t="str">
        <f t="shared" si="321"/>
        <v>db.directory.insert({"name":"Daniels Hall (Residence Hall)","phone":"513-556-0676","location":{"ML":"45","RM":"LOBBY","building":"DANIELS"},"fax":"513-861-6816","website":"http://www.uc.edu/uchousing/residence_halls/daniels.html","email":"UCHousing@uc.edu"})</v>
      </c>
      <c r="AY592">
        <f t="shared" si="324"/>
        <v>589</v>
      </c>
      <c r="AZ592" t="str">
        <f t="shared" si="322"/>
        <v>589 - Daniels Hall (Residence Hall)</v>
      </c>
      <c r="BA592" t="str">
        <f t="shared" si="305"/>
        <v>{"name":"Daniels Hall (Residence Hall)","phone":"513-556-0676","location":{"ML":"45","RM":"LOBBY","building":"DANIELS"},"fax":"513-861-6816","website":"http://www.uc.edu/uchousing/residence_halls/daniels.html","email":"UCHousing@uc.edu"},</v>
      </c>
    </row>
    <row r="593" spans="1:53" x14ac:dyDescent="0.25">
      <c r="A593" t="s">
        <v>2534</v>
      </c>
      <c r="B593" t="s">
        <v>2535</v>
      </c>
      <c r="C593" t="s">
        <v>1609</v>
      </c>
      <c r="D593">
        <v>45</v>
      </c>
      <c r="E593" t="s">
        <v>350</v>
      </c>
      <c r="F593" t="s">
        <v>505</v>
      </c>
      <c r="G593" t="s">
        <v>1610</v>
      </c>
      <c r="H593" t="s">
        <v>2536</v>
      </c>
      <c r="I593" t="s">
        <v>1612</v>
      </c>
      <c r="K593" t="s">
        <v>5264</v>
      </c>
      <c r="M593">
        <f t="shared" si="294"/>
        <v>0</v>
      </c>
      <c r="N593" t="str">
        <f t="shared" si="298"/>
        <v>Jefferson Residence Hall (Turner or Schneider)</v>
      </c>
      <c r="P593" t="s">
        <v>5264</v>
      </c>
      <c r="Q593" t="str">
        <f t="shared" si="299"/>
        <v>513-556-3925</v>
      </c>
      <c r="S593" s="3">
        <f t="shared" si="297"/>
        <v>45</v>
      </c>
      <c r="T593" t="b">
        <f t="shared" si="306"/>
        <v>1</v>
      </c>
      <c r="V593" s="3" t="str">
        <f t="shared" si="307"/>
        <v>Lobby</v>
      </c>
      <c r="W593" t="b">
        <f t="shared" si="300"/>
        <v>1</v>
      </c>
      <c r="Y593" t="str">
        <f t="shared" si="308"/>
        <v>TURNER</v>
      </c>
      <c r="Z593" t="b">
        <f t="shared" si="301"/>
        <v>1</v>
      </c>
      <c r="AB593" t="b">
        <f t="shared" si="309"/>
        <v>1</v>
      </c>
      <c r="AD593" t="str">
        <f t="shared" si="310"/>
        <v>513-861-6816</v>
      </c>
      <c r="AE593" t="b">
        <f t="shared" si="302"/>
        <v>1</v>
      </c>
      <c r="AG593" t="str">
        <f t="shared" si="311"/>
        <v>http://www.uc.edu/uchousing/residence_halls.html</v>
      </c>
      <c r="AH593" t="b">
        <f t="shared" si="303"/>
        <v>1</v>
      </c>
      <c r="AJ593" t="str">
        <f t="shared" si="312"/>
        <v>UCHousing@uc.edu</v>
      </c>
      <c r="AK593" t="b">
        <f t="shared" si="304"/>
        <v>1</v>
      </c>
      <c r="AM593" s="4" t="str">
        <f t="shared" si="323"/>
        <v>"name":"Jefferson Residence Hall (Turner or Schneider)"</v>
      </c>
      <c r="AN593" s="5" t="str">
        <f t="shared" si="313"/>
        <v>,"phone":"513-556-3925"</v>
      </c>
      <c r="AO593" s="5" t="str">
        <f t="shared" si="314"/>
        <v>,"location":{</v>
      </c>
      <c r="AP593" s="5" t="str">
        <f t="shared" si="315"/>
        <v>"ML":"45"</v>
      </c>
      <c r="AQ593" s="5" t="str">
        <f t="shared" si="296"/>
        <v>,"RM":"Lobby"</v>
      </c>
      <c r="AR593" s="5" t="str">
        <f t="shared" si="316"/>
        <v>,"building":"TURNER"</v>
      </c>
      <c r="AS593" s="5" t="str">
        <f t="shared" si="325"/>
        <v>}</v>
      </c>
      <c r="AT593" s="5" t="str">
        <f t="shared" si="317"/>
        <v>,"fax":"513-861-6816"</v>
      </c>
      <c r="AU593" s="5" t="str">
        <f t="shared" si="318"/>
        <v>,"website":"http://www.uc.edu/uchousing/residence_halls.html"</v>
      </c>
      <c r="AV593" s="10" t="str">
        <f t="shared" si="319"/>
        <v>,"email":"UCHousing@uc.edu"</v>
      </c>
      <c r="AW593" s="6" t="str">
        <f t="shared" si="320"/>
        <v>{"name":"Jefferson Residence Hall (Turner or Schneider)","phone":"513-556-3925","location":{"ML":"45","RM":"Lobby","building":"TURNER"},"fax":"513-861-6816","website":"http://www.uc.edu/uchousing/residence_halls.html","email":"UCHousing@uc.edu"}</v>
      </c>
      <c r="AX593" t="str">
        <f t="shared" si="321"/>
        <v>db.directory.insert({"name":"Jefferson Residence Hall (Turner or Schneider)","phone":"513-556-3925","location":{"ML":"45","RM":"Lobby","building":"TURNER"},"fax":"513-861-6816","website":"http://www.uc.edu/uchousing/residence_halls.html","email":"UCHousing@uc.edu"})</v>
      </c>
      <c r="AY593">
        <f t="shared" si="324"/>
        <v>590</v>
      </c>
      <c r="AZ593" t="str">
        <f t="shared" si="322"/>
        <v>590 - Jefferson Residence Hall (Turner or Schneider)</v>
      </c>
      <c r="BA593" t="str">
        <f t="shared" si="305"/>
        <v>{"name":"Jefferson Residence Hall (Turner or Schneider)","phone":"513-556-3925","location":{"ML":"45","RM":"Lobby","building":"TURNER"},"fax":"513-861-6816","website":"http://www.uc.edu/uchousing/residence_halls.html","email":"UCHousing@uc.edu"},</v>
      </c>
    </row>
    <row r="594" spans="1:53" x14ac:dyDescent="0.25">
      <c r="A594" t="s">
        <v>2537</v>
      </c>
      <c r="B594" t="s">
        <v>2538</v>
      </c>
      <c r="C594" t="s">
        <v>2539</v>
      </c>
      <c r="D594">
        <v>45</v>
      </c>
      <c r="F594" t="s">
        <v>2540</v>
      </c>
      <c r="H594" t="s">
        <v>2541</v>
      </c>
      <c r="I594" t="s">
        <v>1612</v>
      </c>
      <c r="K594" t="s">
        <v>5264</v>
      </c>
      <c r="M594">
        <f t="shared" si="294"/>
        <v>0</v>
      </c>
      <c r="N594" t="str">
        <f t="shared" si="298"/>
        <v>Morgens Hall (Residence Hall)</v>
      </c>
      <c r="P594" t="s">
        <v>5264</v>
      </c>
      <c r="Q594" t="str">
        <f t="shared" si="299"/>
        <v>513-556-7500</v>
      </c>
      <c r="S594" s="3">
        <f t="shared" si="297"/>
        <v>45</v>
      </c>
      <c r="T594" t="b">
        <f t="shared" si="306"/>
        <v>1</v>
      </c>
      <c r="V594" s="3">
        <f t="shared" si="307"/>
        <v>0</v>
      </c>
      <c r="W594" t="b">
        <f t="shared" si="300"/>
        <v>0</v>
      </c>
      <c r="Y594" t="str">
        <f t="shared" si="308"/>
        <v>MORGENS</v>
      </c>
      <c r="Z594" t="b">
        <f t="shared" si="301"/>
        <v>1</v>
      </c>
      <c r="AB594" t="b">
        <f t="shared" si="309"/>
        <v>1</v>
      </c>
      <c r="AD594">
        <f t="shared" si="310"/>
        <v>0</v>
      </c>
      <c r="AE594" t="b">
        <f t="shared" si="302"/>
        <v>0</v>
      </c>
      <c r="AG594" t="str">
        <f t="shared" si="311"/>
        <v>http://www.uc.edu/uchousing/residence_halls/morgens-hall.html</v>
      </c>
      <c r="AH594" t="b">
        <f t="shared" si="303"/>
        <v>1</v>
      </c>
      <c r="AJ594" t="str">
        <f t="shared" si="312"/>
        <v>UCHousing@uc.edu</v>
      </c>
      <c r="AK594" t="b">
        <f t="shared" si="304"/>
        <v>1</v>
      </c>
      <c r="AM594" s="4" t="str">
        <f t="shared" si="323"/>
        <v>"name":"Morgens Hall (Residence Hall)"</v>
      </c>
      <c r="AN594" s="5" t="str">
        <f t="shared" si="313"/>
        <v>,"phone":"513-556-7500"</v>
      </c>
      <c r="AO594" s="5" t="str">
        <f t="shared" si="314"/>
        <v>,"location":{</v>
      </c>
      <c r="AP594" s="5" t="str">
        <f t="shared" si="315"/>
        <v>"ML":"45"</v>
      </c>
      <c r="AQ594" s="5" t="str">
        <f t="shared" si="296"/>
        <v/>
      </c>
      <c r="AR594" s="5" t="str">
        <f t="shared" si="316"/>
        <v>,"building":"MORGENS"</v>
      </c>
      <c r="AS594" s="5" t="str">
        <f t="shared" si="325"/>
        <v>}</v>
      </c>
      <c r="AT594" s="5" t="str">
        <f t="shared" si="317"/>
        <v/>
      </c>
      <c r="AU594" s="5" t="str">
        <f t="shared" si="318"/>
        <v>,"website":"http://www.uc.edu/uchousing/residence_halls/morgens-hall.html"</v>
      </c>
      <c r="AV594" s="10" t="str">
        <f t="shared" si="319"/>
        <v>,"email":"UCHousing@uc.edu"</v>
      </c>
      <c r="AW594" s="6" t="str">
        <f t="shared" si="320"/>
        <v>{"name":"Morgens Hall (Residence Hall)","phone":"513-556-7500","location":{"ML":"45","building":"MORGENS"},"website":"http://www.uc.edu/uchousing/residence_halls/morgens-hall.html","email":"UCHousing@uc.edu"}</v>
      </c>
      <c r="AX594" t="str">
        <f t="shared" si="321"/>
        <v>db.directory.insert({"name":"Morgens Hall (Residence Hall)","phone":"513-556-7500","location":{"ML":"45","building":"MORGENS"},"website":"http://www.uc.edu/uchousing/residence_halls/morgens-hall.html","email":"UCHousing@uc.edu"})</v>
      </c>
      <c r="AY594">
        <f t="shared" si="324"/>
        <v>591</v>
      </c>
      <c r="AZ594" t="str">
        <f t="shared" si="322"/>
        <v>591 - Morgens Hall (Residence Hall)</v>
      </c>
      <c r="BA594" t="str">
        <f t="shared" si="305"/>
        <v>{"name":"Morgens Hall (Residence Hall)","phone":"513-556-7500","location":{"ML":"45","building":"MORGENS"},"website":"http://www.uc.edu/uchousing/residence_halls/morgens-hall.html","email":"UCHousing@uc.edu"},</v>
      </c>
    </row>
    <row r="595" spans="1:53" x14ac:dyDescent="0.25">
      <c r="A595" t="s">
        <v>2542</v>
      </c>
      <c r="B595" t="s">
        <v>2543</v>
      </c>
      <c r="C595" t="s">
        <v>2544</v>
      </c>
      <c r="D595">
        <v>45</v>
      </c>
      <c r="E595">
        <v>7</v>
      </c>
      <c r="F595" t="s">
        <v>1728</v>
      </c>
      <c r="G595" t="s">
        <v>1610</v>
      </c>
      <c r="H595" t="s">
        <v>2545</v>
      </c>
      <c r="I595" t="s">
        <v>2546</v>
      </c>
      <c r="K595" t="s">
        <v>5264</v>
      </c>
      <c r="M595">
        <f t="shared" si="294"/>
        <v>0</v>
      </c>
      <c r="N595" t="str">
        <f t="shared" si="298"/>
        <v>Resident Education &amp; Development</v>
      </c>
      <c r="P595" t="s">
        <v>5264</v>
      </c>
      <c r="Q595" t="str">
        <f t="shared" si="299"/>
        <v>513-556-6476</v>
      </c>
      <c r="S595" s="3">
        <f t="shared" si="297"/>
        <v>45</v>
      </c>
      <c r="T595" t="b">
        <f t="shared" si="306"/>
        <v>1</v>
      </c>
      <c r="V595" s="3">
        <f t="shared" si="307"/>
        <v>7</v>
      </c>
      <c r="W595" t="b">
        <f t="shared" si="300"/>
        <v>1</v>
      </c>
      <c r="Y595" t="str">
        <f t="shared" si="308"/>
        <v>STRATFORDHTS</v>
      </c>
      <c r="Z595" t="b">
        <f t="shared" si="301"/>
        <v>1</v>
      </c>
      <c r="AB595" t="b">
        <f t="shared" si="309"/>
        <v>1</v>
      </c>
      <c r="AD595" t="str">
        <f t="shared" si="310"/>
        <v>513-861-6816</v>
      </c>
      <c r="AE595" t="b">
        <f t="shared" si="302"/>
        <v>1</v>
      </c>
      <c r="AG595" t="str">
        <f t="shared" si="311"/>
        <v>http://www.uc.edu/resed.html</v>
      </c>
      <c r="AH595" t="b">
        <f t="shared" si="303"/>
        <v>1</v>
      </c>
      <c r="AJ595" t="str">
        <f t="shared" si="312"/>
        <v>Resdev@uc.edu</v>
      </c>
      <c r="AK595" t="b">
        <f t="shared" si="304"/>
        <v>1</v>
      </c>
      <c r="AM595" s="4" t="str">
        <f t="shared" si="323"/>
        <v>"name":"Resident Education &amp; Development"</v>
      </c>
      <c r="AN595" s="5" t="str">
        <f t="shared" si="313"/>
        <v>,"phone":"513-556-6476"</v>
      </c>
      <c r="AO595" s="5" t="str">
        <f t="shared" si="314"/>
        <v>,"location":{</v>
      </c>
      <c r="AP595" s="5" t="str">
        <f t="shared" si="315"/>
        <v>"ML":"45"</v>
      </c>
      <c r="AQ595" s="5" t="str">
        <f t="shared" si="296"/>
        <v>,"RM":"7"</v>
      </c>
      <c r="AR595" s="5" t="str">
        <f t="shared" si="316"/>
        <v>,"building":"STRATFORDHTS"</v>
      </c>
      <c r="AS595" s="5" t="str">
        <f t="shared" si="325"/>
        <v>}</v>
      </c>
      <c r="AT595" s="5" t="str">
        <f t="shared" si="317"/>
        <v>,"fax":"513-861-6816"</v>
      </c>
      <c r="AU595" s="5" t="str">
        <f t="shared" si="318"/>
        <v>,"website":"http://www.uc.edu/resed.html"</v>
      </c>
      <c r="AV595" s="10" t="str">
        <f t="shared" si="319"/>
        <v>,"email":"Resdev@uc.edu"</v>
      </c>
      <c r="AW595" s="6" t="str">
        <f t="shared" si="320"/>
        <v>{"name":"Resident Education &amp; Development","phone":"513-556-6476","location":{"ML":"45","RM":"7","building":"STRATFORDHTS"},"fax":"513-861-6816","website":"http://www.uc.edu/resed.html","email":"Resdev@uc.edu"}</v>
      </c>
      <c r="AX595" t="str">
        <f t="shared" si="321"/>
        <v>db.directory.insert({"name":"Resident Education &amp; Development","phone":"513-556-6476","location":{"ML":"45","RM":"7","building":"STRATFORDHTS"},"fax":"513-861-6816","website":"http://www.uc.edu/resed.html","email":"Resdev@uc.edu"})</v>
      </c>
      <c r="AY595">
        <f t="shared" si="324"/>
        <v>592</v>
      </c>
      <c r="AZ595" t="str">
        <f t="shared" si="322"/>
        <v>592 - Resident Education &amp; Development</v>
      </c>
      <c r="BA595" t="str">
        <f t="shared" si="305"/>
        <v>{"name":"Resident Education &amp; Development","phone":"513-556-6476","location":{"ML":"45","RM":"7","building":"STRATFORDHTS"},"fax":"513-861-6816","website":"http://www.uc.edu/resed.html","email":"Resdev@uc.edu"},</v>
      </c>
    </row>
    <row r="596" spans="1:53" x14ac:dyDescent="0.25">
      <c r="A596" t="s">
        <v>2547</v>
      </c>
      <c r="B596" t="s">
        <v>2548</v>
      </c>
      <c r="C596" t="s">
        <v>2549</v>
      </c>
      <c r="D596">
        <v>45</v>
      </c>
      <c r="E596" t="s">
        <v>1101</v>
      </c>
      <c r="F596" t="s">
        <v>2550</v>
      </c>
      <c r="G596" t="s">
        <v>1610</v>
      </c>
      <c r="H596" t="s">
        <v>2551</v>
      </c>
      <c r="I596" t="s">
        <v>2552</v>
      </c>
      <c r="K596" t="s">
        <v>5264</v>
      </c>
      <c r="M596">
        <f t="shared" si="294"/>
        <v>0</v>
      </c>
      <c r="N596" t="str">
        <f t="shared" si="298"/>
        <v>Housing &amp; Food Services</v>
      </c>
      <c r="P596" t="s">
        <v>5264</v>
      </c>
      <c r="Q596" t="str">
        <f t="shared" si="299"/>
        <v>513-556-6461</v>
      </c>
      <c r="S596" s="3">
        <f t="shared" si="297"/>
        <v>45</v>
      </c>
      <c r="T596" t="b">
        <f t="shared" si="306"/>
        <v>1</v>
      </c>
      <c r="V596" s="3" t="str">
        <f t="shared" si="307"/>
        <v>2ndFl</v>
      </c>
      <c r="W596" t="b">
        <f t="shared" si="300"/>
        <v>1</v>
      </c>
      <c r="Y596" t="str">
        <f t="shared" si="308"/>
        <v>SCIOTO</v>
      </c>
      <c r="Z596" t="b">
        <f t="shared" si="301"/>
        <v>1</v>
      </c>
      <c r="AB596" t="b">
        <f t="shared" si="309"/>
        <v>1</v>
      </c>
      <c r="AD596" t="str">
        <f t="shared" si="310"/>
        <v>513-861-6816</v>
      </c>
      <c r="AE596" t="b">
        <f t="shared" si="302"/>
        <v>1</v>
      </c>
      <c r="AG596" t="str">
        <f t="shared" si="311"/>
        <v>http://www.uc.edu/housing/</v>
      </c>
      <c r="AH596" t="b">
        <f t="shared" si="303"/>
        <v>1</v>
      </c>
      <c r="AJ596" t="str">
        <f t="shared" si="312"/>
        <v>UChousing@uc.edu</v>
      </c>
      <c r="AK596" t="b">
        <f t="shared" si="304"/>
        <v>1</v>
      </c>
      <c r="AM596" s="4" t="str">
        <f t="shared" si="323"/>
        <v>"name":"Housing &amp; Food Services"</v>
      </c>
      <c r="AN596" s="5" t="str">
        <f t="shared" si="313"/>
        <v>,"phone":"513-556-6461"</v>
      </c>
      <c r="AO596" s="5" t="str">
        <f t="shared" si="314"/>
        <v>,"location":{</v>
      </c>
      <c r="AP596" s="5" t="str">
        <f t="shared" si="315"/>
        <v>"ML":"45"</v>
      </c>
      <c r="AQ596" s="5" t="str">
        <f t="shared" si="296"/>
        <v>,"RM":"2ndFl"</v>
      </c>
      <c r="AR596" s="5" t="str">
        <f t="shared" si="316"/>
        <v>,"building":"SCIOTO"</v>
      </c>
      <c r="AS596" s="5" t="str">
        <f t="shared" si="325"/>
        <v>}</v>
      </c>
      <c r="AT596" s="5" t="str">
        <f t="shared" si="317"/>
        <v>,"fax":"513-861-6816"</v>
      </c>
      <c r="AU596" s="5" t="str">
        <f t="shared" si="318"/>
        <v>,"website":"http://www.uc.edu/housing/"</v>
      </c>
      <c r="AV596" s="10" t="str">
        <f t="shared" si="319"/>
        <v>,"email":"UChousing@uc.edu"</v>
      </c>
      <c r="AW596" s="6" t="str">
        <f t="shared" si="320"/>
        <v>{"name":"Housing &amp; Food Services","phone":"513-556-6461","location":{"ML":"45","RM":"2ndFl","building":"SCIOTO"},"fax":"513-861-6816","website":"http://www.uc.edu/housing/","email":"UChousing@uc.edu"}</v>
      </c>
      <c r="AX596" t="str">
        <f t="shared" si="321"/>
        <v>db.directory.insert({"name":"Housing &amp; Food Services","phone":"513-556-6461","location":{"ML":"45","RM":"2ndFl","building":"SCIOTO"},"fax":"513-861-6816","website":"http://www.uc.edu/housing/","email":"UChousing@uc.edu"})</v>
      </c>
      <c r="AY596">
        <f t="shared" si="324"/>
        <v>593</v>
      </c>
      <c r="AZ596" t="str">
        <f t="shared" si="322"/>
        <v>593 - Housing &amp; Food Services</v>
      </c>
      <c r="BA596" t="str">
        <f t="shared" si="305"/>
        <v>{"name":"Housing &amp; Food Services","phone":"513-556-6461","location":{"ML":"45","RM":"2ndFl","building":"SCIOTO"},"fax":"513-861-6816","website":"http://www.uc.edu/housing/","email":"UChousing@uc.edu"},</v>
      </c>
    </row>
    <row r="597" spans="1:53" x14ac:dyDescent="0.25">
      <c r="A597" t="s">
        <v>2553</v>
      </c>
      <c r="B597" t="s">
        <v>2479</v>
      </c>
      <c r="C597" t="s">
        <v>2554</v>
      </c>
      <c r="D597" t="s">
        <v>2555</v>
      </c>
      <c r="E597">
        <v>582</v>
      </c>
      <c r="G597" t="s">
        <v>2556</v>
      </c>
      <c r="H597" t="s">
        <v>2557</v>
      </c>
      <c r="I597" t="s">
        <v>2558</v>
      </c>
      <c r="K597" t="s">
        <v>5264</v>
      </c>
      <c r="L597" t="b">
        <v>1</v>
      </c>
      <c r="M597">
        <f t="shared" si="294"/>
        <v>1</v>
      </c>
      <c r="N597" t="str">
        <f t="shared" si="298"/>
        <v>Family &amp; Community Medicine  Residency Program (MED)</v>
      </c>
      <c r="O597" t="str">
        <f t="shared" si="295"/>
        <v>Family &amp; Community Medicine  Residency Program (MED)</v>
      </c>
      <c r="P597" t="s">
        <v>5264</v>
      </c>
      <c r="Q597" t="str">
        <f t="shared" si="299"/>
        <v>513-721-2221</v>
      </c>
      <c r="S597" s="3">
        <f t="shared" si="297"/>
        <v>582</v>
      </c>
      <c r="T597" t="b">
        <f t="shared" si="306"/>
        <v>1</v>
      </c>
      <c r="V597" s="3">
        <f t="shared" si="307"/>
        <v>0</v>
      </c>
      <c r="W597" t="b">
        <f t="shared" si="300"/>
        <v>0</v>
      </c>
      <c r="Y597" t="str">
        <f t="shared" si="308"/>
        <v>CHRIST</v>
      </c>
      <c r="Z597" t="b">
        <f t="shared" si="301"/>
        <v>1</v>
      </c>
      <c r="AB597" t="b">
        <f t="shared" si="309"/>
        <v>1</v>
      </c>
      <c r="AD597" t="str">
        <f t="shared" si="310"/>
        <v>513-345-6665</v>
      </c>
      <c r="AE597" t="b">
        <f t="shared" si="302"/>
        <v>1</v>
      </c>
      <c r="AG597" t="str">
        <f t="shared" si="311"/>
        <v>http://www.familymedicine.uc.edu/education/residency.aspx</v>
      </c>
      <c r="AH597" t="b">
        <f t="shared" si="303"/>
        <v>1</v>
      </c>
      <c r="AJ597">
        <f t="shared" si="312"/>
        <v>0</v>
      </c>
      <c r="AK597" t="b">
        <f t="shared" si="304"/>
        <v>0</v>
      </c>
      <c r="AM597" s="4" t="str">
        <f t="shared" si="323"/>
        <v>"name":"Family &amp; Community Medicine Residency Program (MED)"</v>
      </c>
      <c r="AN597" s="5" t="str">
        <f t="shared" si="313"/>
        <v>,"phone":"513-721-2221"</v>
      </c>
      <c r="AO597" s="5" t="str">
        <f t="shared" si="314"/>
        <v>,"location":{</v>
      </c>
      <c r="AP597" s="5" t="str">
        <f t="shared" si="315"/>
        <v>"ML":"582"</v>
      </c>
      <c r="AQ597" s="5" t="str">
        <f t="shared" si="296"/>
        <v/>
      </c>
      <c r="AR597" s="5" t="str">
        <f t="shared" si="316"/>
        <v>,"building":"CHRIST"</v>
      </c>
      <c r="AS597" s="5" t="str">
        <f t="shared" si="325"/>
        <v>}</v>
      </c>
      <c r="AT597" s="5" t="str">
        <f t="shared" si="317"/>
        <v>,"fax":"513-345-6665"</v>
      </c>
      <c r="AU597" s="5" t="str">
        <f t="shared" si="318"/>
        <v>,"website":"http://www.familymedicine.uc.edu/education/residency.aspx"</v>
      </c>
      <c r="AV597" s="10" t="str">
        <f t="shared" si="319"/>
        <v/>
      </c>
      <c r="AW597" s="6" t="str">
        <f t="shared" si="320"/>
        <v>{"name":"Family &amp; Community Medicine Residency Program (MED)","phone":"513-721-2221","location":{"ML":"582","building":"CHRIST"},"fax":"513-345-6665","website":"http://www.familymedicine.uc.edu/education/residency.aspx"}</v>
      </c>
      <c r="AX597" t="str">
        <f t="shared" si="321"/>
        <v>db.directory.insert({"name":"Family &amp; Community Medicine Residency Program (MED)","phone":"513-721-2221","location":{"ML":"582","building":"CHRIST"},"fax":"513-345-6665","website":"http://www.familymedicine.uc.edu/education/residency.aspx"})</v>
      </c>
      <c r="AY597">
        <f t="shared" si="324"/>
        <v>594</v>
      </c>
      <c r="AZ597" t="str">
        <f t="shared" si="322"/>
        <v>594 - Family &amp; Community Medicine  Residency Program (MED)</v>
      </c>
      <c r="BA597" t="str">
        <f t="shared" si="305"/>
        <v>{"name":"Family &amp; Community Medicine Residency Program (MED)","phone":"513-721-2221","location":{"ML":"582","building":"CHRIST"},"fax":"513-345-6665","website":"http://www.familymedicine.uc.edu/education/residency.aspx"},</v>
      </c>
    </row>
    <row r="598" spans="1:53" x14ac:dyDescent="0.25">
      <c r="A598" t="s">
        <v>2559</v>
      </c>
      <c r="B598" t="s">
        <v>2560</v>
      </c>
      <c r="C598" t="s">
        <v>2561</v>
      </c>
      <c r="D598" t="s">
        <v>2562</v>
      </c>
      <c r="E598">
        <v>525</v>
      </c>
      <c r="F598">
        <v>2300</v>
      </c>
      <c r="G598" t="s">
        <v>62</v>
      </c>
      <c r="H598" t="s">
        <v>2090</v>
      </c>
      <c r="I598" t="s">
        <v>2563</v>
      </c>
      <c r="K598" t="s">
        <v>5264</v>
      </c>
      <c r="L598" t="b">
        <v>1</v>
      </c>
      <c r="M598">
        <f t="shared" si="294"/>
        <v>1</v>
      </c>
      <c r="N598" t="str">
        <f t="shared" si="298"/>
        <v>Residency Program  Neurology (MED)</v>
      </c>
      <c r="O598" t="str">
        <f t="shared" si="295"/>
        <v>Residency Program  Neurology (MED)</v>
      </c>
      <c r="P598" t="s">
        <v>5264</v>
      </c>
      <c r="Q598" t="str">
        <f t="shared" si="299"/>
        <v>513-558-2968</v>
      </c>
      <c r="S598" s="3">
        <f t="shared" si="297"/>
        <v>525</v>
      </c>
      <c r="T598" t="b">
        <f t="shared" si="306"/>
        <v>1</v>
      </c>
      <c r="V598" s="3">
        <f t="shared" si="307"/>
        <v>2300</v>
      </c>
      <c r="W598" t="b">
        <f t="shared" si="300"/>
        <v>1</v>
      </c>
      <c r="Y598" t="str">
        <f t="shared" si="308"/>
        <v>STETSON</v>
      </c>
      <c r="Z598" t="b">
        <f t="shared" si="301"/>
        <v>1</v>
      </c>
      <c r="AB598" t="b">
        <f t="shared" si="309"/>
        <v>1</v>
      </c>
      <c r="AD598" t="str">
        <f t="shared" si="310"/>
        <v>513-558-4887</v>
      </c>
      <c r="AE598" t="b">
        <f t="shared" si="302"/>
        <v>1</v>
      </c>
      <c r="AG598" t="str">
        <f t="shared" si="311"/>
        <v>http://www.med.uc.edu/neurology/education/residency.aspx</v>
      </c>
      <c r="AH598" t="b">
        <f t="shared" si="303"/>
        <v>1</v>
      </c>
      <c r="AJ598">
        <f t="shared" si="312"/>
        <v>0</v>
      </c>
      <c r="AK598" t="b">
        <f t="shared" si="304"/>
        <v>0</v>
      </c>
      <c r="AM598" s="4" t="str">
        <f t="shared" si="323"/>
        <v>"name":"Residency Program Neurology (MED)"</v>
      </c>
      <c r="AN598" s="5" t="str">
        <f t="shared" si="313"/>
        <v>,"phone":"513-558-2968"</v>
      </c>
      <c r="AO598" s="5" t="str">
        <f t="shared" si="314"/>
        <v>,"location":{</v>
      </c>
      <c r="AP598" s="5" t="str">
        <f t="shared" si="315"/>
        <v>"ML":"525"</v>
      </c>
      <c r="AQ598" s="5" t="str">
        <f t="shared" si="296"/>
        <v>,"RM":"2300"</v>
      </c>
      <c r="AR598" s="5" t="str">
        <f t="shared" si="316"/>
        <v>,"building":"STETSON"</v>
      </c>
      <c r="AS598" s="5" t="str">
        <f t="shared" si="325"/>
        <v>}</v>
      </c>
      <c r="AT598" s="5" t="str">
        <f t="shared" si="317"/>
        <v>,"fax":"513-558-4887"</v>
      </c>
      <c r="AU598" s="5" t="str">
        <f t="shared" si="318"/>
        <v>,"website":"http://www.med.uc.edu/neurology/education/residency.aspx"</v>
      </c>
      <c r="AV598" s="10" t="str">
        <f t="shared" si="319"/>
        <v/>
      </c>
      <c r="AW598" s="6" t="str">
        <f t="shared" si="320"/>
        <v>{"name":"Residency Program Neurology (MED)","phone":"513-558-2968","location":{"ML":"525","RM":"2300","building":"STETSON"},"fax":"513-558-4887","website":"http://www.med.uc.edu/neurology/education/residency.aspx"}</v>
      </c>
      <c r="AX598" t="str">
        <f t="shared" si="321"/>
        <v>db.directory.insert({"name":"Residency Program Neurology (MED)","phone":"513-558-2968","location":{"ML":"525","RM":"2300","building":"STETSON"},"fax":"513-558-4887","website":"http://www.med.uc.edu/neurology/education/residency.aspx"})</v>
      </c>
      <c r="AY598">
        <f t="shared" si="324"/>
        <v>595</v>
      </c>
      <c r="AZ598" t="str">
        <f t="shared" si="322"/>
        <v>595 - Residency Program  Neurology (MED)</v>
      </c>
      <c r="BA598" t="str">
        <f t="shared" si="305"/>
        <v>{"name":"Residency Program Neurology (MED)","phone":"513-558-2968","location":{"ML":"525","RM":"2300","building":"STETSON"},"fax":"513-558-4887","website":"http://www.med.uc.edu/neurology/education/residency.aspx"},</v>
      </c>
    </row>
    <row r="599" spans="1:53" x14ac:dyDescent="0.25">
      <c r="A599" t="s">
        <v>2564</v>
      </c>
      <c r="B599" t="s">
        <v>2473</v>
      </c>
      <c r="C599" t="s">
        <v>2565</v>
      </c>
      <c r="D599" t="s">
        <v>2566</v>
      </c>
      <c r="E599">
        <v>531</v>
      </c>
      <c r="F599">
        <v>3212</v>
      </c>
      <c r="G599" t="s">
        <v>140</v>
      </c>
      <c r="H599" t="s">
        <v>2476</v>
      </c>
      <c r="I599" t="s">
        <v>2567</v>
      </c>
      <c r="K599" t="s">
        <v>5264</v>
      </c>
      <c r="L599" t="b">
        <v>1</v>
      </c>
      <c r="M599">
        <f t="shared" si="294"/>
        <v>1</v>
      </c>
      <c r="N599" t="str">
        <f t="shared" si="298"/>
        <v>Anesthesiology  Residency Training (MED)</v>
      </c>
      <c r="O599" t="str">
        <f t="shared" si="295"/>
        <v>Anesthesiology  Residency Training (MED)</v>
      </c>
      <c r="P599" t="s">
        <v>5264</v>
      </c>
      <c r="Q599" t="str">
        <f t="shared" si="299"/>
        <v>513-558-6356</v>
      </c>
      <c r="S599" s="3">
        <f t="shared" si="297"/>
        <v>531</v>
      </c>
      <c r="T599" t="b">
        <f t="shared" si="306"/>
        <v>1</v>
      </c>
      <c r="V599" s="3">
        <f t="shared" si="307"/>
        <v>3212</v>
      </c>
      <c r="W599" t="b">
        <f t="shared" si="300"/>
        <v>1</v>
      </c>
      <c r="Y599" t="str">
        <f t="shared" si="308"/>
        <v>MSB</v>
      </c>
      <c r="Z599" t="b">
        <f t="shared" si="301"/>
        <v>1</v>
      </c>
      <c r="AB599" t="b">
        <f t="shared" si="309"/>
        <v>1</v>
      </c>
      <c r="AD599" t="str">
        <f t="shared" si="310"/>
        <v>513-558-0995</v>
      </c>
      <c r="AE599" t="b">
        <f t="shared" si="302"/>
        <v>1</v>
      </c>
      <c r="AG599" t="str">
        <f t="shared" si="311"/>
        <v>http://med.uc.edu/anesth/residency</v>
      </c>
      <c r="AH599" t="b">
        <f t="shared" si="303"/>
        <v>1</v>
      </c>
      <c r="AJ599">
        <f t="shared" si="312"/>
        <v>0</v>
      </c>
      <c r="AK599" t="b">
        <f t="shared" si="304"/>
        <v>0</v>
      </c>
      <c r="AM599" s="4" t="str">
        <f t="shared" si="323"/>
        <v>"name":"Anesthesiology Residency Training (MED)"</v>
      </c>
      <c r="AN599" s="5" t="str">
        <f t="shared" si="313"/>
        <v>,"phone":"513-558-6356"</v>
      </c>
      <c r="AO599" s="5" t="str">
        <f t="shared" si="314"/>
        <v>,"location":{</v>
      </c>
      <c r="AP599" s="5" t="str">
        <f t="shared" si="315"/>
        <v>"ML":"531"</v>
      </c>
      <c r="AQ599" s="5" t="str">
        <f t="shared" si="296"/>
        <v>,"RM":"3212"</v>
      </c>
      <c r="AR599" s="5" t="str">
        <f t="shared" si="316"/>
        <v>,"building":"MSB"</v>
      </c>
      <c r="AS599" s="5" t="str">
        <f t="shared" si="325"/>
        <v>}</v>
      </c>
      <c r="AT599" s="5" t="str">
        <f t="shared" si="317"/>
        <v>,"fax":"513-558-0995"</v>
      </c>
      <c r="AU599" s="5" t="str">
        <f t="shared" si="318"/>
        <v>,"website":"http://med.uc.edu/anesth/residency"</v>
      </c>
      <c r="AV599" s="10" t="str">
        <f t="shared" si="319"/>
        <v/>
      </c>
      <c r="AW599" s="6" t="str">
        <f t="shared" si="320"/>
        <v>{"name":"Anesthesiology Residency Training (MED)","phone":"513-558-6356","location":{"ML":"531","RM":"3212","building":"MSB"},"fax":"513-558-0995","website":"http://med.uc.edu/anesth/residency"}</v>
      </c>
      <c r="AX599" t="str">
        <f t="shared" si="321"/>
        <v>db.directory.insert({"name":"Anesthesiology Residency Training (MED)","phone":"513-558-6356","location":{"ML":"531","RM":"3212","building":"MSB"},"fax":"513-558-0995","website":"http://med.uc.edu/anesth/residency"})</v>
      </c>
      <c r="AY599">
        <f t="shared" si="324"/>
        <v>596</v>
      </c>
      <c r="AZ599" t="str">
        <f t="shared" si="322"/>
        <v>596 - Anesthesiology  Residency Training (MED)</v>
      </c>
      <c r="BA599" t="str">
        <f t="shared" si="305"/>
        <v>{"name":"Anesthesiology Residency Training (MED)","phone":"513-558-6356","location":{"ML":"531","RM":"3212","building":"MSB"},"fax":"513-558-0995","website":"http://med.uc.edu/anesth/residency"},</v>
      </c>
    </row>
    <row r="600" spans="1:53" x14ac:dyDescent="0.25">
      <c r="A600" t="s">
        <v>2568</v>
      </c>
      <c r="B600" t="s">
        <v>2569</v>
      </c>
      <c r="C600" t="s">
        <v>2570</v>
      </c>
      <c r="D600">
        <v>559</v>
      </c>
      <c r="E600">
        <v>3230</v>
      </c>
      <c r="F600" t="s">
        <v>62</v>
      </c>
      <c r="G600" t="s">
        <v>2571</v>
      </c>
      <c r="K600" t="s">
        <v>5264</v>
      </c>
      <c r="M600">
        <f t="shared" si="294"/>
        <v>0</v>
      </c>
      <c r="N600" t="str">
        <f t="shared" si="298"/>
        <v>Residency Training (Psychiatry)(MED)</v>
      </c>
      <c r="P600" t="s">
        <v>5264</v>
      </c>
      <c r="Q600" t="str">
        <f t="shared" si="299"/>
        <v>513-558-5190</v>
      </c>
      <c r="S600" s="3">
        <f t="shared" si="297"/>
        <v>559</v>
      </c>
      <c r="T600" t="b">
        <f t="shared" si="306"/>
        <v>1</v>
      </c>
      <c r="V600" s="3">
        <f t="shared" si="307"/>
        <v>3230</v>
      </c>
      <c r="W600" t="b">
        <f t="shared" si="300"/>
        <v>1</v>
      </c>
      <c r="Y600" t="str">
        <f t="shared" si="308"/>
        <v>STETSON</v>
      </c>
      <c r="Z600" t="b">
        <f t="shared" si="301"/>
        <v>1</v>
      </c>
      <c r="AB600" t="b">
        <f t="shared" si="309"/>
        <v>1</v>
      </c>
      <c r="AD600" t="str">
        <f t="shared" si="310"/>
        <v>513-558-3477</v>
      </c>
      <c r="AE600" t="b">
        <f t="shared" si="302"/>
        <v>1</v>
      </c>
      <c r="AG600">
        <f t="shared" si="311"/>
        <v>0</v>
      </c>
      <c r="AH600" t="b">
        <f t="shared" si="303"/>
        <v>0</v>
      </c>
      <c r="AJ600">
        <f t="shared" si="312"/>
        <v>0</v>
      </c>
      <c r="AK600" t="b">
        <f t="shared" si="304"/>
        <v>0</v>
      </c>
      <c r="AM600" s="4" t="str">
        <f t="shared" si="323"/>
        <v>"name":"Residency Training (Psychiatry)(MED)"</v>
      </c>
      <c r="AN600" s="5" t="str">
        <f t="shared" si="313"/>
        <v>,"phone":"513-558-5190"</v>
      </c>
      <c r="AO600" s="5" t="str">
        <f t="shared" si="314"/>
        <v>,"location":{</v>
      </c>
      <c r="AP600" s="5" t="str">
        <f t="shared" si="315"/>
        <v>"ML":"559"</v>
      </c>
      <c r="AQ600" s="5" t="str">
        <f t="shared" si="296"/>
        <v>,"RM":"3230"</v>
      </c>
      <c r="AR600" s="5" t="str">
        <f t="shared" si="316"/>
        <v>,"building":"STETSON"</v>
      </c>
      <c r="AS600" s="5" t="str">
        <f t="shared" si="325"/>
        <v>}</v>
      </c>
      <c r="AT600" s="5" t="str">
        <f t="shared" si="317"/>
        <v>,"fax":"513-558-3477"</v>
      </c>
      <c r="AU600" s="5" t="str">
        <f t="shared" si="318"/>
        <v/>
      </c>
      <c r="AV600" s="10" t="str">
        <f t="shared" si="319"/>
        <v/>
      </c>
      <c r="AW600" s="6" t="str">
        <f t="shared" si="320"/>
        <v>{"name":"Residency Training (Psychiatry)(MED)","phone":"513-558-5190","location":{"ML":"559","RM":"3230","building":"STETSON"},"fax":"513-558-3477"}</v>
      </c>
      <c r="AX600" t="str">
        <f t="shared" si="321"/>
        <v>db.directory.insert({"name":"Residency Training (Psychiatry)(MED)","phone":"513-558-5190","location":{"ML":"559","RM":"3230","building":"STETSON"},"fax":"513-558-3477"})</v>
      </c>
      <c r="AY600">
        <f t="shared" si="324"/>
        <v>597</v>
      </c>
      <c r="AZ600" t="str">
        <f t="shared" si="322"/>
        <v>597 - Residency Training (Psychiatry)(MED)</v>
      </c>
      <c r="BA600" t="str">
        <f t="shared" si="305"/>
        <v>{"name":"Residency Training (Psychiatry)(MED)","phone":"513-558-5190","location":{"ML":"559","RM":"3230","building":"STETSON"},"fax":"513-558-3477"},</v>
      </c>
    </row>
    <row r="601" spans="1:53" x14ac:dyDescent="0.25">
      <c r="A601" t="s">
        <v>2572</v>
      </c>
      <c r="B601" t="s">
        <v>2573</v>
      </c>
      <c r="C601" t="s">
        <v>2574</v>
      </c>
      <c r="D601">
        <v>394</v>
      </c>
      <c r="E601">
        <v>371</v>
      </c>
      <c r="F601" t="s">
        <v>1518</v>
      </c>
      <c r="H601" t="s">
        <v>2575</v>
      </c>
      <c r="K601" t="s">
        <v>5264</v>
      </c>
      <c r="M601">
        <f t="shared" si="294"/>
        <v>0</v>
      </c>
      <c r="N601" t="str">
        <f t="shared" si="298"/>
        <v>Respiratory Therapy (CAHS)</v>
      </c>
      <c r="P601" t="s">
        <v>5264</v>
      </c>
      <c r="Q601" t="str">
        <f t="shared" si="299"/>
        <v>513-558-3515</v>
      </c>
      <c r="S601" s="3">
        <f t="shared" si="297"/>
        <v>394</v>
      </c>
      <c r="T601" t="b">
        <f t="shared" si="306"/>
        <v>1</v>
      </c>
      <c r="V601" s="3">
        <f t="shared" si="307"/>
        <v>371</v>
      </c>
      <c r="W601" t="b">
        <f t="shared" si="300"/>
        <v>1</v>
      </c>
      <c r="Y601" t="str">
        <f t="shared" si="308"/>
        <v>FRENCH-EAST</v>
      </c>
      <c r="Z601" t="b">
        <f t="shared" si="301"/>
        <v>1</v>
      </c>
      <c r="AB601" t="b">
        <f t="shared" si="309"/>
        <v>1</v>
      </c>
      <c r="AD601">
        <f t="shared" si="310"/>
        <v>0</v>
      </c>
      <c r="AE601" t="b">
        <f t="shared" si="302"/>
        <v>0</v>
      </c>
      <c r="AG601" t="str">
        <f t="shared" si="311"/>
        <v>http://cahs.uc.edu/departments/dads/programs/respiratorytherapy/about.aspx</v>
      </c>
      <c r="AH601" t="b">
        <f t="shared" si="303"/>
        <v>1</v>
      </c>
      <c r="AJ601">
        <f t="shared" si="312"/>
        <v>0</v>
      </c>
      <c r="AK601" t="b">
        <f t="shared" si="304"/>
        <v>0</v>
      </c>
      <c r="AM601" s="4" t="str">
        <f t="shared" si="323"/>
        <v>"name":"Respiratory Therapy (CAHS)"</v>
      </c>
      <c r="AN601" s="5" t="str">
        <f t="shared" si="313"/>
        <v>,"phone":"513-558-3515"</v>
      </c>
      <c r="AO601" s="5" t="str">
        <f t="shared" si="314"/>
        <v>,"location":{</v>
      </c>
      <c r="AP601" s="5" t="str">
        <f t="shared" si="315"/>
        <v>"ML":"394"</v>
      </c>
      <c r="AQ601" s="5" t="str">
        <f t="shared" si="296"/>
        <v>,"RM":"371"</v>
      </c>
      <c r="AR601" s="5" t="str">
        <f t="shared" si="316"/>
        <v>,"building":"FRENCH-EAST"</v>
      </c>
      <c r="AS601" s="5" t="str">
        <f t="shared" si="325"/>
        <v>}</v>
      </c>
      <c r="AT601" s="5" t="str">
        <f t="shared" si="317"/>
        <v/>
      </c>
      <c r="AU601" s="5" t="str">
        <f t="shared" si="318"/>
        <v>,"website":"http://cahs.uc.edu/departments/dads/programs/respiratorytherapy/about.aspx"</v>
      </c>
      <c r="AV601" s="10" t="str">
        <f t="shared" si="319"/>
        <v/>
      </c>
      <c r="AW601" s="6" t="str">
        <f t="shared" si="320"/>
        <v>{"name":"Respiratory Therapy (CAHS)","phone":"513-558-3515","location":{"ML":"394","RM":"371","building":"FRENCH-EAST"},"website":"http://cahs.uc.edu/departments/dads/programs/respiratorytherapy/about.aspx"}</v>
      </c>
      <c r="AX601" t="str">
        <f t="shared" si="321"/>
        <v>db.directory.insert({"name":"Respiratory Therapy (CAHS)","phone":"513-558-3515","location":{"ML":"394","RM":"371","building":"FRENCH-EAST"},"website":"http://cahs.uc.edu/departments/dads/programs/respiratorytherapy/about.aspx"})</v>
      </c>
      <c r="AY601">
        <f t="shared" si="324"/>
        <v>598</v>
      </c>
      <c r="AZ601" t="str">
        <f t="shared" si="322"/>
        <v>598 - Respiratory Therapy (CAHS)</v>
      </c>
      <c r="BA601" t="str">
        <f t="shared" si="305"/>
        <v>{"name":"Respiratory Therapy (CAHS)","phone":"513-558-3515","location":{"ML":"394","RM":"371","building":"FRENCH-EAST"},"website":"http://cahs.uc.edu/departments/dads/programs/respiratorytherapy/about.aspx"},</v>
      </c>
    </row>
    <row r="602" spans="1:53" x14ac:dyDescent="0.25">
      <c r="A602" t="s">
        <v>2576</v>
      </c>
      <c r="B602" t="s">
        <v>2577</v>
      </c>
      <c r="C602" t="s">
        <v>2578</v>
      </c>
      <c r="D602">
        <v>664</v>
      </c>
      <c r="F602" t="s">
        <v>2579</v>
      </c>
      <c r="G602" t="s">
        <v>2580</v>
      </c>
      <c r="H602" t="s">
        <v>2581</v>
      </c>
      <c r="I602" t="s">
        <v>2582</v>
      </c>
      <c r="K602" t="s">
        <v>5264</v>
      </c>
      <c r="M602">
        <f t="shared" si="294"/>
        <v>0</v>
      </c>
      <c r="N602" t="str">
        <f t="shared" si="298"/>
        <v xml:space="preserve"> Kingsgate Conference Center (Restaurant) - Caminetto</v>
      </c>
      <c r="P602" t="s">
        <v>5264</v>
      </c>
      <c r="Q602" t="str">
        <f t="shared" si="299"/>
        <v>513-487-3800</v>
      </c>
      <c r="S602" s="3">
        <f t="shared" si="297"/>
        <v>664</v>
      </c>
      <c r="T602" t="b">
        <f t="shared" si="306"/>
        <v>1</v>
      </c>
      <c r="V602" s="3">
        <f t="shared" si="307"/>
        <v>0</v>
      </c>
      <c r="W602" t="b">
        <f t="shared" si="300"/>
        <v>0</v>
      </c>
      <c r="Y602" t="str">
        <f t="shared" si="308"/>
        <v>KINGSGATE</v>
      </c>
      <c r="Z602" t="b">
        <f t="shared" si="301"/>
        <v>1</v>
      </c>
      <c r="AB602" t="b">
        <f t="shared" si="309"/>
        <v>1</v>
      </c>
      <c r="AD602" t="str">
        <f t="shared" si="310"/>
        <v>513-487-3810</v>
      </c>
      <c r="AE602" t="b">
        <f t="shared" si="302"/>
        <v>1</v>
      </c>
      <c r="AG602" t="str">
        <f t="shared" si="311"/>
        <v>http://www.uc.edu/kingsgate/restaurant_lounge.html</v>
      </c>
      <c r="AH602" t="b">
        <f t="shared" si="303"/>
        <v>1</v>
      </c>
      <c r="AJ602" t="str">
        <f t="shared" si="312"/>
        <v>kingsgatemarriott.com</v>
      </c>
      <c r="AK602" t="b">
        <f t="shared" si="304"/>
        <v>1</v>
      </c>
      <c r="AM602" s="4" t="str">
        <f t="shared" si="323"/>
        <v>"name":"Kingsgate Conference Center (Restaurant) - Caminetto"</v>
      </c>
      <c r="AN602" s="5" t="str">
        <f t="shared" si="313"/>
        <v>,"phone":"513-487-3800"</v>
      </c>
      <c r="AO602" s="5" t="str">
        <f t="shared" si="314"/>
        <v>,"location":{</v>
      </c>
      <c r="AP602" s="5" t="str">
        <f t="shared" si="315"/>
        <v>"ML":"664"</v>
      </c>
      <c r="AQ602" s="5" t="str">
        <f t="shared" si="296"/>
        <v/>
      </c>
      <c r="AR602" s="5" t="str">
        <f t="shared" si="316"/>
        <v>,"building":"KINGSGATE"</v>
      </c>
      <c r="AS602" s="5" t="str">
        <f t="shared" si="325"/>
        <v>}</v>
      </c>
      <c r="AT602" s="5" t="str">
        <f t="shared" si="317"/>
        <v>,"fax":"513-487-3810"</v>
      </c>
      <c r="AU602" s="5" t="str">
        <f t="shared" si="318"/>
        <v>,"website":"http://www.uc.edu/kingsgate/restaurant_lounge.html"</v>
      </c>
      <c r="AV602" s="10" t="str">
        <f t="shared" si="319"/>
        <v>,"email":"kingsgatemarriott.com"</v>
      </c>
      <c r="AW602" s="6" t="str">
        <f t="shared" si="320"/>
        <v>{"name":"Kingsgate Conference Center (Restaurant) - Caminetto","phone":"513-487-3800","location":{"ML":"664","building":"KINGSGATE"},"fax":"513-487-3810","website":"http://www.uc.edu/kingsgate/restaurant_lounge.html","email":"kingsgatemarriott.com"}</v>
      </c>
      <c r="AX602" t="str">
        <f t="shared" si="321"/>
        <v>db.directory.insert({"name":"Kingsgate Conference Center (Restaurant) - Caminetto","phone":"513-487-3800","location":{"ML":"664","building":"KINGSGATE"},"fax":"513-487-3810","website":"http://www.uc.edu/kingsgate/restaurant_lounge.html","email":"kingsgatemarriott.com"})</v>
      </c>
      <c r="AY602">
        <f t="shared" si="324"/>
        <v>599</v>
      </c>
      <c r="AZ602" t="str">
        <f t="shared" si="322"/>
        <v>599 -  Kingsgate Conference Center (Restaurant) - Caminetto</v>
      </c>
      <c r="BA602" t="str">
        <f t="shared" si="305"/>
        <v>{"name":"Kingsgate Conference Center (Restaurant) - Caminetto","phone":"513-487-3800","location":{"ML":"664","building":"KINGSGATE"},"fax":"513-487-3810","website":"http://www.uc.edu/kingsgate/restaurant_lounge.html","email":"kingsgatemarriott.com"},</v>
      </c>
    </row>
    <row r="603" spans="1:53" x14ac:dyDescent="0.25">
      <c r="A603" t="s">
        <v>2583</v>
      </c>
      <c r="B603" t="s">
        <v>2584</v>
      </c>
      <c r="C603" t="s">
        <v>103</v>
      </c>
      <c r="D603">
        <v>39</v>
      </c>
      <c r="E603">
        <v>340</v>
      </c>
      <c r="F603" t="s">
        <v>68</v>
      </c>
      <c r="G603" t="s">
        <v>104</v>
      </c>
      <c r="H603" t="s">
        <v>2585</v>
      </c>
      <c r="I603" t="s">
        <v>106</v>
      </c>
      <c r="K603" t="s">
        <v>5264</v>
      </c>
      <c r="M603">
        <f t="shared" si="294"/>
        <v>0</v>
      </c>
      <c r="N603" t="str">
        <f t="shared" si="298"/>
        <v>Retirement (Human Resources)</v>
      </c>
      <c r="P603" t="s">
        <v>5264</v>
      </c>
      <c r="Q603" t="str">
        <f t="shared" si="299"/>
        <v>513-556-6381</v>
      </c>
      <c r="S603" s="3">
        <f t="shared" si="297"/>
        <v>39</v>
      </c>
      <c r="T603" t="b">
        <f t="shared" si="306"/>
        <v>1</v>
      </c>
      <c r="V603" s="3">
        <f t="shared" si="307"/>
        <v>340</v>
      </c>
      <c r="W603" t="b">
        <f t="shared" si="300"/>
        <v>1</v>
      </c>
      <c r="Y603" t="str">
        <f t="shared" si="308"/>
        <v>UNIVHALL</v>
      </c>
      <c r="Z603" t="b">
        <f t="shared" si="301"/>
        <v>1</v>
      </c>
      <c r="AB603" t="b">
        <f t="shared" si="309"/>
        <v>1</v>
      </c>
      <c r="AD603" t="str">
        <f t="shared" si="310"/>
        <v>513-556-9652</v>
      </c>
      <c r="AE603" t="b">
        <f t="shared" si="302"/>
        <v>1</v>
      </c>
      <c r="AG603" t="str">
        <f t="shared" si="311"/>
        <v>http://www.uc.edu/hr/faqs/benefits/retirement.html</v>
      </c>
      <c r="AH603" t="b">
        <f t="shared" si="303"/>
        <v>1</v>
      </c>
      <c r="AJ603" t="str">
        <f t="shared" si="312"/>
        <v>hronestop@uc.edu</v>
      </c>
      <c r="AK603" t="b">
        <f t="shared" si="304"/>
        <v>1</v>
      </c>
      <c r="AM603" s="4" t="str">
        <f t="shared" si="323"/>
        <v>"name":"Retirement (Human Resources)"</v>
      </c>
      <c r="AN603" s="5" t="str">
        <f t="shared" si="313"/>
        <v>,"phone":"513-556-6381"</v>
      </c>
      <c r="AO603" s="5" t="str">
        <f t="shared" si="314"/>
        <v>,"location":{</v>
      </c>
      <c r="AP603" s="5" t="str">
        <f t="shared" si="315"/>
        <v>"ML":"39"</v>
      </c>
      <c r="AQ603" s="5" t="str">
        <f t="shared" si="296"/>
        <v>,"RM":"340"</v>
      </c>
      <c r="AR603" s="5" t="str">
        <f t="shared" si="316"/>
        <v>,"building":"UNIVHALL"</v>
      </c>
      <c r="AS603" s="5" t="str">
        <f t="shared" si="325"/>
        <v>}</v>
      </c>
      <c r="AT603" s="5" t="str">
        <f t="shared" si="317"/>
        <v>,"fax":"513-556-9652"</v>
      </c>
      <c r="AU603" s="5" t="str">
        <f t="shared" si="318"/>
        <v>,"website":"http://www.uc.edu/hr/faqs/benefits/retirement.html"</v>
      </c>
      <c r="AV603" s="10" t="str">
        <f t="shared" si="319"/>
        <v>,"email":"hronestop@uc.edu"</v>
      </c>
      <c r="AW603" s="6" t="str">
        <f t="shared" si="320"/>
        <v>{"name":"Retirement (Human Resources)","phone":"513-556-6381","location":{"ML":"39","RM":"340","building":"UNIVHALL"},"fax":"513-556-9652","website":"http://www.uc.edu/hr/faqs/benefits/retirement.html","email":"hronestop@uc.edu"}</v>
      </c>
      <c r="AX603" t="str">
        <f t="shared" si="321"/>
        <v>db.directory.insert({"name":"Retirement (Human Resources)","phone":"513-556-6381","location":{"ML":"39","RM":"340","building":"UNIVHALL"},"fax":"513-556-9652","website":"http://www.uc.edu/hr/faqs/benefits/retirement.html","email":"hronestop@uc.edu"})</v>
      </c>
      <c r="AY603">
        <f t="shared" si="324"/>
        <v>600</v>
      </c>
      <c r="AZ603" t="str">
        <f t="shared" si="322"/>
        <v>600 - Retirement (Human Resources)</v>
      </c>
      <c r="BA603" t="str">
        <f t="shared" si="305"/>
        <v>{"name":"Retirement (Human Resources)","phone":"513-556-6381","location":{"ML":"39","RM":"340","building":"UNIVHALL"},"fax":"513-556-9652","website":"http://www.uc.edu/hr/faqs/benefits/retirement.html","email":"hronestop@uc.edu"},</v>
      </c>
    </row>
    <row r="604" spans="1:53" x14ac:dyDescent="0.25">
      <c r="A604" t="s">
        <v>2586</v>
      </c>
      <c r="B604" t="s">
        <v>2587</v>
      </c>
      <c r="C604" t="s">
        <v>2588</v>
      </c>
      <c r="D604" t="s">
        <v>2589</v>
      </c>
      <c r="E604">
        <v>563</v>
      </c>
      <c r="F604">
        <v>7409</v>
      </c>
      <c r="G604" t="s">
        <v>140</v>
      </c>
      <c r="H604" t="s">
        <v>2590</v>
      </c>
      <c r="I604" t="s">
        <v>2591</v>
      </c>
      <c r="K604" t="s">
        <v>5264</v>
      </c>
      <c r="L604" t="b">
        <v>1</v>
      </c>
      <c r="M604">
        <f t="shared" si="294"/>
        <v>1</v>
      </c>
      <c r="N604" t="str">
        <f t="shared" si="298"/>
        <v>Immunology  Allergy and Rheumatology (Internal Med)</v>
      </c>
      <c r="O604" t="str">
        <f t="shared" si="295"/>
        <v>Immunology  Allergy and Rheumatology (Internal Med)</v>
      </c>
      <c r="P604" t="s">
        <v>5264</v>
      </c>
      <c r="Q604" t="str">
        <f t="shared" si="299"/>
        <v>513-558-4701</v>
      </c>
      <c r="S604" s="3">
        <f t="shared" si="297"/>
        <v>563</v>
      </c>
      <c r="T604" t="b">
        <f t="shared" si="306"/>
        <v>1</v>
      </c>
      <c r="V604" s="3">
        <f t="shared" si="307"/>
        <v>7409</v>
      </c>
      <c r="W604" t="b">
        <f t="shared" si="300"/>
        <v>1</v>
      </c>
      <c r="Y604" t="str">
        <f t="shared" si="308"/>
        <v>MSB</v>
      </c>
      <c r="Z604" t="b">
        <f t="shared" si="301"/>
        <v>1</v>
      </c>
      <c r="AB604" t="b">
        <f t="shared" si="309"/>
        <v>1</v>
      </c>
      <c r="AD604" t="str">
        <f t="shared" si="310"/>
        <v>513-558-3799</v>
      </c>
      <c r="AE604" t="b">
        <f t="shared" si="302"/>
        <v>1</v>
      </c>
      <c r="AG604" t="str">
        <f t="shared" si="311"/>
        <v>http://intmed.uc.edu/divisions/allergyrheumatology/about.aspx</v>
      </c>
      <c r="AH604" t="b">
        <f t="shared" si="303"/>
        <v>1</v>
      </c>
      <c r="AJ604">
        <f t="shared" si="312"/>
        <v>0</v>
      </c>
      <c r="AK604" t="b">
        <f t="shared" si="304"/>
        <v>0</v>
      </c>
      <c r="AM604" s="4" t="str">
        <f t="shared" si="323"/>
        <v>"name":"Immunology Allergy and Rheumatology (Internal Med)"</v>
      </c>
      <c r="AN604" s="5" t="str">
        <f t="shared" si="313"/>
        <v>,"phone":"513-558-4701"</v>
      </c>
      <c r="AO604" s="5" t="str">
        <f t="shared" si="314"/>
        <v>,"location":{</v>
      </c>
      <c r="AP604" s="5" t="str">
        <f t="shared" si="315"/>
        <v>"ML":"563"</v>
      </c>
      <c r="AQ604" s="5" t="str">
        <f t="shared" si="296"/>
        <v>,"RM":"7409"</v>
      </c>
      <c r="AR604" s="5" t="str">
        <f t="shared" si="316"/>
        <v>,"building":"MSB"</v>
      </c>
      <c r="AS604" s="5" t="str">
        <f t="shared" si="325"/>
        <v>}</v>
      </c>
      <c r="AT604" s="5" t="str">
        <f t="shared" si="317"/>
        <v>,"fax":"513-558-3799"</v>
      </c>
      <c r="AU604" s="5" t="str">
        <f t="shared" si="318"/>
        <v>,"website":"http://intmed.uc.edu/divisions/allergyrheumatology/about.aspx"</v>
      </c>
      <c r="AV604" s="10" t="str">
        <f t="shared" si="319"/>
        <v/>
      </c>
      <c r="AW604" s="6" t="str">
        <f t="shared" si="320"/>
        <v>{"name":"Immunology Allergy and Rheumatology (Internal Med)","phone":"513-558-4701","location":{"ML":"563","RM":"7409","building":"MSB"},"fax":"513-558-3799","website":"http://intmed.uc.edu/divisions/allergyrheumatology/about.aspx"}</v>
      </c>
      <c r="AX604" t="str">
        <f t="shared" si="321"/>
        <v>db.directory.insert({"name":"Immunology Allergy and Rheumatology (Internal Med)","phone":"513-558-4701","location":{"ML":"563","RM":"7409","building":"MSB"},"fax":"513-558-3799","website":"http://intmed.uc.edu/divisions/allergyrheumatology/about.aspx"})</v>
      </c>
      <c r="AY604">
        <f t="shared" si="324"/>
        <v>601</v>
      </c>
      <c r="AZ604" t="str">
        <f t="shared" si="322"/>
        <v>601 - Immunology  Allergy and Rheumatology (Internal Med)</v>
      </c>
      <c r="BA604" t="str">
        <f t="shared" si="305"/>
        <v>{"name":"Immunology Allergy and Rheumatology (Internal Med)","phone":"513-558-4701","location":{"ML":"563","RM":"7409","building":"MSB"},"fax":"513-558-3799","website":"http://intmed.uc.edu/divisions/allergyrheumatology/about.aspx"},</v>
      </c>
    </row>
    <row r="605" spans="1:53" x14ac:dyDescent="0.25">
      <c r="A605" t="s">
        <v>2592</v>
      </c>
      <c r="B605" t="s">
        <v>2593</v>
      </c>
      <c r="C605" t="s">
        <v>2594</v>
      </c>
      <c r="D605">
        <v>40</v>
      </c>
      <c r="E605" t="s">
        <v>2595</v>
      </c>
      <c r="F605" t="s">
        <v>79</v>
      </c>
      <c r="G605" t="s">
        <v>2596</v>
      </c>
      <c r="H605" t="s">
        <v>2597</v>
      </c>
      <c r="K605" t="s">
        <v>5264</v>
      </c>
      <c r="M605">
        <f t="shared" si="294"/>
        <v>0</v>
      </c>
      <c r="N605" t="str">
        <f t="shared" si="298"/>
        <v>Ohio Innocence Project (LAW)</v>
      </c>
      <c r="P605" t="s">
        <v>5264</v>
      </c>
      <c r="Q605" t="str">
        <f t="shared" si="299"/>
        <v>513-556-0752</v>
      </c>
      <c r="S605" s="3">
        <f t="shared" si="297"/>
        <v>40</v>
      </c>
      <c r="T605" t="b">
        <f t="shared" si="306"/>
        <v>1</v>
      </c>
      <c r="V605" s="3" t="str">
        <f t="shared" si="307"/>
        <v>2M16</v>
      </c>
      <c r="W605" t="b">
        <f t="shared" si="300"/>
        <v>1</v>
      </c>
      <c r="Y605" t="str">
        <f t="shared" si="308"/>
        <v>LAW</v>
      </c>
      <c r="Z605" t="b">
        <f t="shared" si="301"/>
        <v>1</v>
      </c>
      <c r="AB605" t="b">
        <f t="shared" si="309"/>
        <v>1</v>
      </c>
      <c r="AD605" t="str">
        <f t="shared" si="310"/>
        <v>513-556-0702</v>
      </c>
      <c r="AE605" t="b">
        <f t="shared" si="302"/>
        <v>1</v>
      </c>
      <c r="AG605" t="str">
        <f t="shared" si="311"/>
        <v>http://www.law.uc.edu/oip</v>
      </c>
      <c r="AH605" t="b">
        <f t="shared" si="303"/>
        <v>1</v>
      </c>
      <c r="AJ605">
        <f t="shared" si="312"/>
        <v>0</v>
      </c>
      <c r="AK605" t="b">
        <f t="shared" si="304"/>
        <v>0</v>
      </c>
      <c r="AM605" s="4" t="str">
        <f t="shared" si="323"/>
        <v>"name":"Ohio Innocence Project (LAW)"</v>
      </c>
      <c r="AN605" s="5" t="str">
        <f t="shared" si="313"/>
        <v>,"phone":"513-556-0752"</v>
      </c>
      <c r="AO605" s="5" t="str">
        <f t="shared" si="314"/>
        <v>,"location":{</v>
      </c>
      <c r="AP605" s="5" t="str">
        <f t="shared" si="315"/>
        <v>"ML":"40"</v>
      </c>
      <c r="AQ605" s="5" t="str">
        <f t="shared" si="296"/>
        <v>,"RM":"2M16"</v>
      </c>
      <c r="AR605" s="5" t="str">
        <f t="shared" si="316"/>
        <v>,"building":"LAW"</v>
      </c>
      <c r="AS605" s="5" t="str">
        <f t="shared" si="325"/>
        <v>}</v>
      </c>
      <c r="AT605" s="5" t="str">
        <f t="shared" si="317"/>
        <v>,"fax":"513-556-0702"</v>
      </c>
      <c r="AU605" s="5" t="str">
        <f t="shared" si="318"/>
        <v>,"website":"http://www.law.uc.edu/oip"</v>
      </c>
      <c r="AV605" s="10" t="str">
        <f t="shared" si="319"/>
        <v/>
      </c>
      <c r="AW605" s="6" t="str">
        <f t="shared" si="320"/>
        <v>{"name":"Ohio Innocence Project (LAW)","phone":"513-556-0752","location":{"ML":"40","RM":"2M16","building":"LAW"},"fax":"513-556-0702","website":"http://www.law.uc.edu/oip"}</v>
      </c>
      <c r="AX605" t="str">
        <f t="shared" si="321"/>
        <v>db.directory.insert({"name":"Ohio Innocence Project (LAW)","phone":"513-556-0752","location":{"ML":"40","RM":"2M16","building":"LAW"},"fax":"513-556-0702","website":"http://www.law.uc.edu/oip"})</v>
      </c>
      <c r="AY605">
        <f t="shared" si="324"/>
        <v>602</v>
      </c>
      <c r="AZ605" t="str">
        <f t="shared" si="322"/>
        <v>602 - Ohio Innocence Project (LAW)</v>
      </c>
      <c r="BA605" t="str">
        <f>CONCATENATE(AW605,",")</f>
        <v>{"name":"Ohio Innocence Project (LAW)","phone":"513-556-0752","location":{"ML":"40","RM":"2M16","building":"LAW"},"fax":"513-556-0702","website":"http://www.law.uc.edu/oip"},</v>
      </c>
    </row>
    <row r="606" spans="1:53" x14ac:dyDescent="0.25">
      <c r="A606" t="s">
        <v>2598</v>
      </c>
      <c r="B606" t="s">
        <v>2599</v>
      </c>
      <c r="C606" t="s">
        <v>2600</v>
      </c>
      <c r="D606">
        <v>785</v>
      </c>
      <c r="E606">
        <v>118</v>
      </c>
      <c r="F606" t="s">
        <v>2601</v>
      </c>
      <c r="G606" t="s">
        <v>2602</v>
      </c>
      <c r="H606" t="s">
        <v>2603</v>
      </c>
      <c r="K606" t="s">
        <v>5264</v>
      </c>
      <c r="M606">
        <f t="shared" si="294"/>
        <v>0</v>
      </c>
      <c r="N606" t="str">
        <f t="shared" si="298"/>
        <v>Risk Management &amp; Insurance</v>
      </c>
      <c r="P606" t="s">
        <v>5264</v>
      </c>
      <c r="Q606" t="str">
        <f t="shared" si="299"/>
        <v>513-584-5042</v>
      </c>
      <c r="S606" s="3">
        <f t="shared" si="297"/>
        <v>785</v>
      </c>
      <c r="T606" t="b">
        <f t="shared" si="306"/>
        <v>1</v>
      </c>
      <c r="V606" s="3">
        <f t="shared" si="307"/>
        <v>118</v>
      </c>
      <c r="W606" t="b">
        <f t="shared" si="300"/>
        <v>1</v>
      </c>
      <c r="Y606" t="str">
        <f t="shared" si="308"/>
        <v>UCMC-MTREID</v>
      </c>
      <c r="Z606" t="b">
        <f t="shared" si="301"/>
        <v>1</v>
      </c>
      <c r="AB606" t="b">
        <f t="shared" si="309"/>
        <v>1</v>
      </c>
      <c r="AD606" t="str">
        <f t="shared" si="310"/>
        <v>513-584-5559</v>
      </c>
      <c r="AE606" t="b">
        <f t="shared" si="302"/>
        <v>1</v>
      </c>
      <c r="AG606" t="str">
        <f t="shared" si="311"/>
        <v>http://www.uc.edu/infosec/services/riskmgmt.html</v>
      </c>
      <c r="AH606" t="b">
        <f t="shared" si="303"/>
        <v>1</v>
      </c>
      <c r="AJ606">
        <f t="shared" si="312"/>
        <v>0</v>
      </c>
      <c r="AK606" t="b">
        <f t="shared" si="304"/>
        <v>0</v>
      </c>
      <c r="AM606" s="4" t="str">
        <f t="shared" si="323"/>
        <v>"name":"Risk Management &amp; Insurance"</v>
      </c>
      <c r="AN606" s="5" t="str">
        <f t="shared" si="313"/>
        <v>,"phone":"513-584-5042"</v>
      </c>
      <c r="AO606" s="5" t="str">
        <f t="shared" si="314"/>
        <v>,"location":{</v>
      </c>
      <c r="AP606" s="5" t="str">
        <f t="shared" si="315"/>
        <v>"ML":"785"</v>
      </c>
      <c r="AQ606" s="5" t="str">
        <f t="shared" si="296"/>
        <v>,"RM":"118"</v>
      </c>
      <c r="AR606" s="5" t="str">
        <f t="shared" si="316"/>
        <v>,"building":"UCMC-MTREID"</v>
      </c>
      <c r="AS606" s="5" t="str">
        <f t="shared" si="325"/>
        <v>}</v>
      </c>
      <c r="AT606" s="5" t="str">
        <f t="shared" si="317"/>
        <v>,"fax":"513-584-5559"</v>
      </c>
      <c r="AU606" s="5" t="str">
        <f t="shared" si="318"/>
        <v>,"website":"http://www.uc.edu/infosec/services/riskmgmt.html"</v>
      </c>
      <c r="AV606" s="10" t="str">
        <f t="shared" si="319"/>
        <v/>
      </c>
      <c r="AW606" s="6" t="str">
        <f t="shared" si="320"/>
        <v>{"name":"Risk Management &amp; Insurance","phone":"513-584-5042","location":{"ML":"785","RM":"118","building":"UCMC-MTREID"},"fax":"513-584-5559","website":"http://www.uc.edu/infosec/services/riskmgmt.html"}</v>
      </c>
      <c r="AX606" t="str">
        <f t="shared" si="321"/>
        <v>db.directory.insert({"name":"Risk Management &amp; Insurance","phone":"513-584-5042","location":{"ML":"785","RM":"118","building":"UCMC-MTREID"},"fax":"513-584-5559","website":"http://www.uc.edu/infosec/services/riskmgmt.html"})</v>
      </c>
      <c r="AY606">
        <f t="shared" si="324"/>
        <v>603</v>
      </c>
      <c r="AZ606" t="str">
        <f t="shared" si="322"/>
        <v>603 - Risk Management &amp; Insurance</v>
      </c>
      <c r="BA606" t="str">
        <f t="shared" ref="BA606:BA669" si="326">CONCATENATE(AW606,",")</f>
        <v>{"name":"Risk Management &amp; Insurance","phone":"513-584-5042","location":{"ML":"785","RM":"118","building":"UCMC-MTREID"},"fax":"513-584-5559","website":"http://www.uc.edu/infosec/services/riskmgmt.html"},</v>
      </c>
    </row>
    <row r="607" spans="1:53" x14ac:dyDescent="0.25">
      <c r="A607" t="s">
        <v>2604</v>
      </c>
      <c r="B607" t="s">
        <v>2605</v>
      </c>
      <c r="C607" t="s">
        <v>2606</v>
      </c>
      <c r="D607">
        <v>38</v>
      </c>
      <c r="E607" t="s">
        <v>2607</v>
      </c>
      <c r="F607" t="s">
        <v>1782</v>
      </c>
      <c r="G607" t="s">
        <v>2608</v>
      </c>
      <c r="H607" t="s">
        <v>2609</v>
      </c>
      <c r="K607" t="s">
        <v>5264</v>
      </c>
      <c r="M607">
        <f t="shared" si="294"/>
        <v>0</v>
      </c>
      <c r="N607" t="str">
        <f t="shared" si="298"/>
        <v>RN to BSN (CoN)</v>
      </c>
      <c r="P607" t="s">
        <v>5264</v>
      </c>
      <c r="Q607" t="str">
        <f t="shared" si="299"/>
        <v>513-558-5213</v>
      </c>
      <c r="S607" s="3">
        <f t="shared" si="297"/>
        <v>38</v>
      </c>
      <c r="T607" t="b">
        <f t="shared" si="306"/>
        <v>1</v>
      </c>
      <c r="V607" s="3" t="str">
        <f t="shared" si="307"/>
        <v>260-E</v>
      </c>
      <c r="W607" t="b">
        <f t="shared" si="300"/>
        <v>1</v>
      </c>
      <c r="Y607" t="str">
        <f t="shared" si="308"/>
        <v>PROCTER</v>
      </c>
      <c r="Z607" t="b">
        <f t="shared" si="301"/>
        <v>1</v>
      </c>
      <c r="AB607" t="b">
        <f t="shared" si="309"/>
        <v>1</v>
      </c>
      <c r="AD607" t="str">
        <f t="shared" si="310"/>
        <v>513-558-5269</v>
      </c>
      <c r="AE607" t="b">
        <f t="shared" si="302"/>
        <v>1</v>
      </c>
      <c r="AG607" t="str">
        <f t="shared" si="311"/>
        <v>http://nursing.uc.edu/academic_programs/rn_to_bsn/faq.html</v>
      </c>
      <c r="AH607" t="b">
        <f t="shared" si="303"/>
        <v>1</v>
      </c>
      <c r="AJ607">
        <f t="shared" si="312"/>
        <v>0</v>
      </c>
      <c r="AK607" t="b">
        <f t="shared" si="304"/>
        <v>0</v>
      </c>
      <c r="AM607" s="4" t="str">
        <f t="shared" si="323"/>
        <v>"name":"RN to BSN (CoN)"</v>
      </c>
      <c r="AN607" s="5" t="str">
        <f t="shared" si="313"/>
        <v>,"phone":"513-558-5213"</v>
      </c>
      <c r="AO607" s="5" t="str">
        <f t="shared" si="314"/>
        <v>,"location":{</v>
      </c>
      <c r="AP607" s="5" t="str">
        <f t="shared" si="315"/>
        <v>"ML":"38"</v>
      </c>
      <c r="AQ607" s="5" t="str">
        <f t="shared" si="296"/>
        <v>,"RM":"260-E"</v>
      </c>
      <c r="AR607" s="5" t="str">
        <f t="shared" si="316"/>
        <v>,"building":"PROCTER"</v>
      </c>
      <c r="AS607" s="5" t="str">
        <f t="shared" si="325"/>
        <v>}</v>
      </c>
      <c r="AT607" s="5" t="str">
        <f t="shared" si="317"/>
        <v>,"fax":"513-558-5269"</v>
      </c>
      <c r="AU607" s="5" t="str">
        <f t="shared" si="318"/>
        <v>,"website":"http://nursing.uc.edu/academic_programs/rn_to_bsn/faq.html"</v>
      </c>
      <c r="AV607" s="10" t="str">
        <f t="shared" si="319"/>
        <v/>
      </c>
      <c r="AW607" s="6" t="str">
        <f t="shared" si="320"/>
        <v>{"name":"RN to BSN (CoN)","phone":"513-558-5213","location":{"ML":"38","RM":"260-E","building":"PROCTER"},"fax":"513-558-5269","website":"http://nursing.uc.edu/academic_programs/rn_to_bsn/faq.html"}</v>
      </c>
      <c r="AX607" t="str">
        <f t="shared" si="321"/>
        <v>db.directory.insert({"name":"RN to BSN (CoN)","phone":"513-558-5213","location":{"ML":"38","RM":"260-E","building":"PROCTER"},"fax":"513-558-5269","website":"http://nursing.uc.edu/academic_programs/rn_to_bsn/faq.html"})</v>
      </c>
      <c r="AY607">
        <f t="shared" si="324"/>
        <v>604</v>
      </c>
      <c r="AZ607" t="str">
        <f t="shared" si="322"/>
        <v>604 - RN to BSN (CoN)</v>
      </c>
      <c r="BA607" t="str">
        <f t="shared" si="326"/>
        <v>{"name":"RN to BSN (CoN)","phone":"513-558-5213","location":{"ML":"38","RM":"260-E","building":"PROCTER"},"fax":"513-558-5269","website":"http://nursing.uc.edu/academic_programs/rn_to_bsn/faq.html"},</v>
      </c>
    </row>
    <row r="608" spans="1:53" x14ac:dyDescent="0.25">
      <c r="A608" t="s">
        <v>2610</v>
      </c>
      <c r="B608" t="s">
        <v>2611</v>
      </c>
      <c r="C608" t="s">
        <v>2612</v>
      </c>
      <c r="D608">
        <v>142</v>
      </c>
      <c r="E608" t="s">
        <v>49</v>
      </c>
      <c r="F608" t="s">
        <v>79</v>
      </c>
      <c r="G608" t="s">
        <v>1342</v>
      </c>
      <c r="H608" t="s">
        <v>1343</v>
      </c>
      <c r="K608" t="s">
        <v>5264</v>
      </c>
      <c r="M608">
        <f t="shared" si="294"/>
        <v>0</v>
      </c>
      <c r="N608" t="str">
        <f t="shared" si="298"/>
        <v>Law Library</v>
      </c>
      <c r="P608" t="s">
        <v>5264</v>
      </c>
      <c r="Q608" t="str">
        <f t="shared" si="299"/>
        <v>513-556-0163</v>
      </c>
      <c r="S608" s="3">
        <f t="shared" si="297"/>
        <v>142</v>
      </c>
      <c r="T608" t="b">
        <f t="shared" si="306"/>
        <v>1</v>
      </c>
      <c r="V608" s="3" t="str">
        <f t="shared" si="307"/>
        <v>3rdFl</v>
      </c>
      <c r="W608" t="b">
        <f t="shared" si="300"/>
        <v>1</v>
      </c>
      <c r="Y608" t="str">
        <f t="shared" si="308"/>
        <v>LAW</v>
      </c>
      <c r="Z608" t="b">
        <f t="shared" si="301"/>
        <v>1</v>
      </c>
      <c r="AB608" t="b">
        <f t="shared" si="309"/>
        <v>1</v>
      </c>
      <c r="AD608" t="str">
        <f t="shared" si="310"/>
        <v>513-556-6265</v>
      </c>
      <c r="AE608" t="b">
        <f t="shared" si="302"/>
        <v>1</v>
      </c>
      <c r="AG608" t="str">
        <f t="shared" si="311"/>
        <v>http://www.law.uc.edu/library/</v>
      </c>
      <c r="AH608" t="b">
        <f t="shared" si="303"/>
        <v>1</v>
      </c>
      <c r="AJ608">
        <f t="shared" si="312"/>
        <v>0</v>
      </c>
      <c r="AK608" t="b">
        <f t="shared" si="304"/>
        <v>0</v>
      </c>
      <c r="AM608" s="4" t="str">
        <f t="shared" si="323"/>
        <v>"name":"Law Library"</v>
      </c>
      <c r="AN608" s="5" t="str">
        <f t="shared" si="313"/>
        <v>,"phone":"513-556-0163"</v>
      </c>
      <c r="AO608" s="5" t="str">
        <f t="shared" si="314"/>
        <v>,"location":{</v>
      </c>
      <c r="AP608" s="5" t="str">
        <f t="shared" si="315"/>
        <v>"ML":"142"</v>
      </c>
      <c r="AQ608" s="5" t="str">
        <f t="shared" si="296"/>
        <v>,"RM":"3rdFl"</v>
      </c>
      <c r="AR608" s="5" t="str">
        <f t="shared" si="316"/>
        <v>,"building":"LAW"</v>
      </c>
      <c r="AS608" s="5" t="str">
        <f t="shared" si="325"/>
        <v>}</v>
      </c>
      <c r="AT608" s="5" t="str">
        <f t="shared" si="317"/>
        <v>,"fax":"513-556-6265"</v>
      </c>
      <c r="AU608" s="5" t="str">
        <f t="shared" si="318"/>
        <v>,"website":"http://www.law.uc.edu/library/"</v>
      </c>
      <c r="AV608" s="10" t="str">
        <f t="shared" si="319"/>
        <v/>
      </c>
      <c r="AW608" s="6" t="str">
        <f t="shared" si="320"/>
        <v>{"name":"Law Library","phone":"513-556-0163","location":{"ML":"142","RM":"3rdFl","building":"LAW"},"fax":"513-556-6265","website":"http://www.law.uc.edu/library/"}</v>
      </c>
      <c r="AX608" t="str">
        <f t="shared" si="321"/>
        <v>db.directory.insert({"name":"Law Library","phone":"513-556-0163","location":{"ML":"142","RM":"3rdFl","building":"LAW"},"fax":"513-556-6265","website":"http://www.law.uc.edu/library/"})</v>
      </c>
      <c r="AY608">
        <f t="shared" si="324"/>
        <v>605</v>
      </c>
      <c r="AZ608" t="str">
        <f t="shared" si="322"/>
        <v>605 - Law Library</v>
      </c>
      <c r="BA608" t="str">
        <f t="shared" si="326"/>
        <v>{"name":"Law Library","phone":"513-556-0163","location":{"ML":"142","RM":"3rdFl","building":"LAW"},"fax":"513-556-6265","website":"http://www.law.uc.edu/library/"},</v>
      </c>
    </row>
    <row r="609" spans="1:53" x14ac:dyDescent="0.25">
      <c r="A609" t="s">
        <v>2613</v>
      </c>
      <c r="B609" t="s">
        <v>2614</v>
      </c>
      <c r="C609" t="s">
        <v>1961</v>
      </c>
      <c r="D609">
        <v>377</v>
      </c>
      <c r="E609">
        <v>712</v>
      </c>
      <c r="F609" t="s">
        <v>1962</v>
      </c>
      <c r="G609" t="s">
        <v>1963</v>
      </c>
      <c r="H609" t="s">
        <v>1964</v>
      </c>
      <c r="K609" t="s">
        <v>5264</v>
      </c>
      <c r="M609">
        <f t="shared" si="294"/>
        <v>0</v>
      </c>
      <c r="N609" t="str">
        <f t="shared" si="298"/>
        <v>Romance Languages and Literatures (A&amp;S)</v>
      </c>
      <c r="P609" t="s">
        <v>5264</v>
      </c>
      <c r="Q609" t="str">
        <f t="shared" si="299"/>
        <v>513-556-1950</v>
      </c>
      <c r="S609" s="3">
        <f t="shared" si="297"/>
        <v>377</v>
      </c>
      <c r="T609" t="b">
        <f t="shared" si="306"/>
        <v>1</v>
      </c>
      <c r="V609" s="3">
        <f t="shared" si="307"/>
        <v>712</v>
      </c>
      <c r="W609" t="b">
        <f t="shared" si="300"/>
        <v>1</v>
      </c>
      <c r="Y609" t="str">
        <f t="shared" si="308"/>
        <v>OLDCHEM</v>
      </c>
      <c r="Z609" t="b">
        <f t="shared" si="301"/>
        <v>1</v>
      </c>
      <c r="AB609" t="b">
        <f t="shared" si="309"/>
        <v>1</v>
      </c>
      <c r="AD609" t="str">
        <f t="shared" si="310"/>
        <v>513-556-2577</v>
      </c>
      <c r="AE609" t="b">
        <f t="shared" si="302"/>
        <v>1</v>
      </c>
      <c r="AG609" t="str">
        <f t="shared" si="311"/>
        <v>http://www.artsci.uc.edu/departments/rll.html</v>
      </c>
      <c r="AH609" t="b">
        <f t="shared" si="303"/>
        <v>1</v>
      </c>
      <c r="AJ609">
        <f t="shared" si="312"/>
        <v>0</v>
      </c>
      <c r="AK609" t="b">
        <f t="shared" si="304"/>
        <v>0</v>
      </c>
      <c r="AM609" s="4" t="str">
        <f t="shared" si="323"/>
        <v>"name":"Romance Languages and Literatures (A&amp;S)"</v>
      </c>
      <c r="AN609" s="5" t="str">
        <f t="shared" si="313"/>
        <v>,"phone":"513-556-1950"</v>
      </c>
      <c r="AO609" s="5" t="str">
        <f t="shared" si="314"/>
        <v>,"location":{</v>
      </c>
      <c r="AP609" s="5" t="str">
        <f t="shared" si="315"/>
        <v>"ML":"377"</v>
      </c>
      <c r="AQ609" s="5" t="str">
        <f t="shared" si="296"/>
        <v>,"RM":"712"</v>
      </c>
      <c r="AR609" s="5" t="str">
        <f t="shared" si="316"/>
        <v>,"building":"OLDCHEM"</v>
      </c>
      <c r="AS609" s="5" t="str">
        <f t="shared" si="325"/>
        <v>}</v>
      </c>
      <c r="AT609" s="5" t="str">
        <f t="shared" si="317"/>
        <v>,"fax":"513-556-2577"</v>
      </c>
      <c r="AU609" s="5" t="str">
        <f t="shared" si="318"/>
        <v>,"website":"http://www.artsci.uc.edu/departments/rll.html"</v>
      </c>
      <c r="AV609" s="10" t="str">
        <f t="shared" si="319"/>
        <v/>
      </c>
      <c r="AW609" s="6" t="str">
        <f t="shared" si="320"/>
        <v>{"name":"Romance Languages and Literatures (A&amp;S)","phone":"513-556-1950","location":{"ML":"377","RM":"712","building":"OLDCHEM"},"fax":"513-556-2577","website":"http://www.artsci.uc.edu/departments/rll.html"}</v>
      </c>
      <c r="AX609" t="str">
        <f t="shared" si="321"/>
        <v>db.directory.insert({"name":"Romance Languages and Literatures (A&amp;S)","phone":"513-556-1950","location":{"ML":"377","RM":"712","building":"OLDCHEM"},"fax":"513-556-2577","website":"http://www.artsci.uc.edu/departments/rll.html"})</v>
      </c>
      <c r="AY609">
        <f t="shared" si="324"/>
        <v>606</v>
      </c>
      <c r="AZ609" t="str">
        <f t="shared" si="322"/>
        <v>606 - Romance Languages and Literatures (A&amp;S)</v>
      </c>
      <c r="BA609" t="str">
        <f t="shared" si="326"/>
        <v>{"name":"Romance Languages and Literatures (A&amp;S)","phone":"513-556-1950","location":{"ML":"377","RM":"712","building":"OLDCHEM"},"fax":"513-556-2577","website":"http://www.artsci.uc.edu/departments/rll.html"},</v>
      </c>
    </row>
    <row r="610" spans="1:53" x14ac:dyDescent="0.25">
      <c r="A610" t="s">
        <v>2615</v>
      </c>
      <c r="B610" t="s">
        <v>2616</v>
      </c>
      <c r="C610" t="s">
        <v>2617</v>
      </c>
      <c r="D610">
        <v>574</v>
      </c>
      <c r="E610" t="s">
        <v>2618</v>
      </c>
      <c r="F610" t="s">
        <v>140</v>
      </c>
      <c r="G610" t="s">
        <v>141</v>
      </c>
      <c r="H610" t="s">
        <v>2416</v>
      </c>
      <c r="K610" t="s">
        <v>5264</v>
      </c>
      <c r="M610">
        <f t="shared" si="294"/>
        <v>0</v>
      </c>
      <c r="N610" t="str">
        <f t="shared" si="298"/>
        <v>Facilities Scheduling (AHC)</v>
      </c>
      <c r="P610" t="s">
        <v>5264</v>
      </c>
      <c r="Q610" t="str">
        <f t="shared" si="299"/>
        <v>513-558-4186</v>
      </c>
      <c r="S610" s="3">
        <f t="shared" si="297"/>
        <v>574</v>
      </c>
      <c r="T610" t="b">
        <f t="shared" si="306"/>
        <v>1</v>
      </c>
      <c r="V610" s="3" t="str">
        <f t="shared" si="307"/>
        <v>E005L</v>
      </c>
      <c r="W610" t="b">
        <f t="shared" si="300"/>
        <v>1</v>
      </c>
      <c r="Y610" t="str">
        <f t="shared" si="308"/>
        <v>MSB</v>
      </c>
      <c r="Z610" t="b">
        <f t="shared" si="301"/>
        <v>1</v>
      </c>
      <c r="AB610" t="b">
        <f t="shared" si="309"/>
        <v>1</v>
      </c>
      <c r="AD610" t="str">
        <f t="shared" si="310"/>
        <v>513-558-2199</v>
      </c>
      <c r="AE610" t="b">
        <f t="shared" si="302"/>
        <v>1</v>
      </c>
      <c r="AG610" t="str">
        <f t="shared" si="311"/>
        <v>http://www.libraries.uc.edu/hsl</v>
      </c>
      <c r="AH610" t="b">
        <f t="shared" si="303"/>
        <v>1</v>
      </c>
      <c r="AJ610">
        <f t="shared" si="312"/>
        <v>0</v>
      </c>
      <c r="AK610" t="b">
        <f t="shared" si="304"/>
        <v>0</v>
      </c>
      <c r="AM610" s="4" t="str">
        <f t="shared" si="323"/>
        <v>"name":"Facilities Scheduling (AHC)"</v>
      </c>
      <c r="AN610" s="5" t="str">
        <f t="shared" si="313"/>
        <v>,"phone":"513-558-4186"</v>
      </c>
      <c r="AO610" s="5" t="str">
        <f t="shared" si="314"/>
        <v>,"location":{</v>
      </c>
      <c r="AP610" s="5" t="str">
        <f t="shared" si="315"/>
        <v>"ML":"574"</v>
      </c>
      <c r="AQ610" s="5" t="str">
        <f t="shared" si="296"/>
        <v>,"RM":"E005L"</v>
      </c>
      <c r="AR610" s="5" t="str">
        <f t="shared" si="316"/>
        <v>,"building":"MSB"</v>
      </c>
      <c r="AS610" s="5" t="str">
        <f t="shared" si="325"/>
        <v>}</v>
      </c>
      <c r="AT610" s="5" t="str">
        <f t="shared" si="317"/>
        <v>,"fax":"513-558-2199"</v>
      </c>
      <c r="AU610" s="5" t="str">
        <f t="shared" si="318"/>
        <v>,"website":"http://www.libraries.uc.edu/hsl"</v>
      </c>
      <c r="AV610" s="10" t="str">
        <f t="shared" si="319"/>
        <v/>
      </c>
      <c r="AW610" s="6" t="str">
        <f t="shared" si="320"/>
        <v>{"name":"Facilities Scheduling (AHC)","phone":"513-558-4186","location":{"ML":"574","RM":"E005L","building":"MSB"},"fax":"513-558-2199","website":"http://www.libraries.uc.edu/hsl"}</v>
      </c>
      <c r="AX610" t="str">
        <f t="shared" si="321"/>
        <v>db.directory.insert({"name":"Facilities Scheduling (AHC)","phone":"513-558-4186","location":{"ML":"574","RM":"E005L","building":"MSB"},"fax":"513-558-2199","website":"http://www.libraries.uc.edu/hsl"})</v>
      </c>
      <c r="AY610">
        <f t="shared" si="324"/>
        <v>607</v>
      </c>
      <c r="AZ610" t="str">
        <f t="shared" si="322"/>
        <v>607 - Facilities Scheduling (AHC)</v>
      </c>
      <c r="BA610" t="str">
        <f t="shared" si="326"/>
        <v>{"name":"Facilities Scheduling (AHC)","phone":"513-558-4186","location":{"ML":"574","RM":"E005L","building":"MSB"},"fax":"513-558-2199","website":"http://www.libraries.uc.edu/hsl"},</v>
      </c>
    </row>
    <row r="611" spans="1:53" x14ac:dyDescent="0.25">
      <c r="A611" t="s">
        <v>2619</v>
      </c>
      <c r="B611" t="s">
        <v>2620</v>
      </c>
      <c r="C611" t="s">
        <v>2621</v>
      </c>
      <c r="D611">
        <v>44</v>
      </c>
      <c r="E611" t="s">
        <v>1468</v>
      </c>
      <c r="F611" t="s">
        <v>433</v>
      </c>
      <c r="G611" t="s">
        <v>2622</v>
      </c>
      <c r="H611" t="s">
        <v>1469</v>
      </c>
      <c r="I611" t="s">
        <v>1470</v>
      </c>
      <c r="K611" t="s">
        <v>5264</v>
      </c>
      <c r="M611">
        <f t="shared" ref="M611:M674" si="327">IF(L611, 1,0)</f>
        <v>0</v>
      </c>
      <c r="N611" t="str">
        <f t="shared" si="298"/>
        <v xml:space="preserve"> Army - ROTC</v>
      </c>
      <c r="P611" t="s">
        <v>5264</v>
      </c>
      <c r="Q611" t="str">
        <f t="shared" si="299"/>
        <v>513-556-3660</v>
      </c>
      <c r="S611" s="3">
        <f t="shared" si="297"/>
        <v>44</v>
      </c>
      <c r="T611" t="b">
        <f t="shared" si="306"/>
        <v>1</v>
      </c>
      <c r="V611" s="3" t="str">
        <f t="shared" si="307"/>
        <v>1100P</v>
      </c>
      <c r="W611" t="b">
        <f t="shared" si="300"/>
        <v>1</v>
      </c>
      <c r="Y611" t="str">
        <f t="shared" si="308"/>
        <v>CALHONGR</v>
      </c>
      <c r="Z611" t="b">
        <f t="shared" si="301"/>
        <v>1</v>
      </c>
      <c r="AB611" t="b">
        <f t="shared" si="309"/>
        <v>1</v>
      </c>
      <c r="AD611" t="str">
        <f t="shared" si="310"/>
        <v>513-556-1500</v>
      </c>
      <c r="AE611" t="b">
        <f t="shared" si="302"/>
        <v>1</v>
      </c>
      <c r="AG611" t="str">
        <f t="shared" si="311"/>
        <v>http://www.uc.edu/armyrotc/</v>
      </c>
      <c r="AH611" t="b">
        <f t="shared" si="303"/>
        <v>1</v>
      </c>
      <c r="AJ611" t="str">
        <f t="shared" si="312"/>
        <v>armyrotc@uc.edu</v>
      </c>
      <c r="AK611" t="b">
        <f t="shared" si="304"/>
        <v>1</v>
      </c>
      <c r="AM611" s="4" t="str">
        <f t="shared" si="323"/>
        <v>"name":"Army - ROTC"</v>
      </c>
      <c r="AN611" s="5" t="str">
        <f t="shared" si="313"/>
        <v>,"phone":"513-556-3660"</v>
      </c>
      <c r="AO611" s="5" t="str">
        <f t="shared" si="314"/>
        <v>,"location":{</v>
      </c>
      <c r="AP611" s="5" t="str">
        <f t="shared" si="315"/>
        <v>"ML":"44"</v>
      </c>
      <c r="AQ611" s="5" t="str">
        <f t="shared" si="296"/>
        <v>,"RM":"1100P"</v>
      </c>
      <c r="AR611" s="5" t="str">
        <f t="shared" si="316"/>
        <v>,"building":"CALHONGR"</v>
      </c>
      <c r="AS611" s="5" t="str">
        <f t="shared" si="325"/>
        <v>}</v>
      </c>
      <c r="AT611" s="5" t="str">
        <f t="shared" si="317"/>
        <v>,"fax":"513-556-1500"</v>
      </c>
      <c r="AU611" s="5" t="str">
        <f t="shared" si="318"/>
        <v>,"website":"http://www.uc.edu/armyrotc/"</v>
      </c>
      <c r="AV611" s="10" t="str">
        <f t="shared" si="319"/>
        <v>,"email":"armyrotc@uc.edu"</v>
      </c>
      <c r="AW611" s="6" t="str">
        <f t="shared" si="320"/>
        <v>{"name":"Army - ROTC","phone":"513-556-3660","location":{"ML":"44","RM":"1100P","building":"CALHONGR"},"fax":"513-556-1500","website":"http://www.uc.edu/armyrotc/","email":"armyrotc@uc.edu"}</v>
      </c>
      <c r="AX611" t="str">
        <f t="shared" si="321"/>
        <v>db.directory.insert({"name":"Army - ROTC","phone":"513-556-3660","location":{"ML":"44","RM":"1100P","building":"CALHONGR"},"fax":"513-556-1500","website":"http://www.uc.edu/armyrotc/","email":"armyrotc@uc.edu"})</v>
      </c>
      <c r="AY611">
        <f t="shared" si="324"/>
        <v>608</v>
      </c>
      <c r="AZ611" t="str">
        <f t="shared" si="322"/>
        <v>608 -  Army - ROTC</v>
      </c>
      <c r="BA611" t="str">
        <f t="shared" si="326"/>
        <v>{"name":"Army - ROTC","phone":"513-556-3660","location":{"ML":"44","RM":"1100P","building":"CALHONGR"},"fax":"513-556-1500","website":"http://www.uc.edu/armyrotc/","email":"armyrotc@uc.edu"},</v>
      </c>
    </row>
    <row r="612" spans="1:53" x14ac:dyDescent="0.25">
      <c r="A612" t="s">
        <v>2623</v>
      </c>
      <c r="B612" t="s">
        <v>2624</v>
      </c>
      <c r="C612" t="s">
        <v>103</v>
      </c>
      <c r="D612">
        <v>39</v>
      </c>
      <c r="E612">
        <v>340</v>
      </c>
      <c r="F612" t="s">
        <v>68</v>
      </c>
      <c r="G612" t="s">
        <v>104</v>
      </c>
      <c r="H612" t="s">
        <v>2625</v>
      </c>
      <c r="I612" t="s">
        <v>106</v>
      </c>
      <c r="K612" t="s">
        <v>5264</v>
      </c>
      <c r="M612">
        <f t="shared" si="327"/>
        <v>0</v>
      </c>
      <c r="N612" t="str">
        <f t="shared" si="298"/>
        <v>Rowe Loan Fund (Human Resources)</v>
      </c>
      <c r="P612" t="s">
        <v>5264</v>
      </c>
      <c r="Q612" t="str">
        <f t="shared" si="299"/>
        <v>513-556-6381</v>
      </c>
      <c r="S612" s="3">
        <f t="shared" si="297"/>
        <v>39</v>
      </c>
      <c r="T612" t="b">
        <f t="shared" si="306"/>
        <v>1</v>
      </c>
      <c r="V612" s="3">
        <f t="shared" si="307"/>
        <v>340</v>
      </c>
      <c r="W612" t="b">
        <f t="shared" si="300"/>
        <v>1</v>
      </c>
      <c r="Y612" t="str">
        <f t="shared" si="308"/>
        <v>UNIVHALL</v>
      </c>
      <c r="Z612" t="b">
        <f t="shared" si="301"/>
        <v>1</v>
      </c>
      <c r="AB612" t="b">
        <f t="shared" si="309"/>
        <v>1</v>
      </c>
      <c r="AD612" t="str">
        <f t="shared" si="310"/>
        <v>513-556-9652</v>
      </c>
      <c r="AE612" t="b">
        <f t="shared" si="302"/>
        <v>1</v>
      </c>
      <c r="AG612" t="str">
        <f t="shared" si="311"/>
        <v>http://www.uc.edu/hr/faqs/benefits/rowe.html</v>
      </c>
      <c r="AH612" t="b">
        <f t="shared" si="303"/>
        <v>1</v>
      </c>
      <c r="AJ612" t="str">
        <f t="shared" si="312"/>
        <v>hronestop@uc.edu</v>
      </c>
      <c r="AK612" t="b">
        <f t="shared" si="304"/>
        <v>1</v>
      </c>
      <c r="AM612" s="4" t="str">
        <f t="shared" si="323"/>
        <v>"name":"Rowe Loan Fund (Human Resources)"</v>
      </c>
      <c r="AN612" s="5" t="str">
        <f t="shared" si="313"/>
        <v>,"phone":"513-556-6381"</v>
      </c>
      <c r="AO612" s="5" t="str">
        <f t="shared" si="314"/>
        <v>,"location":{</v>
      </c>
      <c r="AP612" s="5" t="str">
        <f t="shared" si="315"/>
        <v>"ML":"39"</v>
      </c>
      <c r="AQ612" s="5" t="str">
        <f t="shared" si="296"/>
        <v>,"RM":"340"</v>
      </c>
      <c r="AR612" s="5" t="str">
        <f t="shared" si="316"/>
        <v>,"building":"UNIVHALL"</v>
      </c>
      <c r="AS612" s="5" t="str">
        <f t="shared" si="325"/>
        <v>}</v>
      </c>
      <c r="AT612" s="5" t="str">
        <f t="shared" si="317"/>
        <v>,"fax":"513-556-9652"</v>
      </c>
      <c r="AU612" s="5" t="str">
        <f t="shared" si="318"/>
        <v>,"website":"http://www.uc.edu/hr/faqs/benefits/rowe.html"</v>
      </c>
      <c r="AV612" s="10" t="str">
        <f t="shared" si="319"/>
        <v>,"email":"hronestop@uc.edu"</v>
      </c>
      <c r="AW612" s="6" t="str">
        <f t="shared" si="320"/>
        <v>{"name":"Rowe Loan Fund (Human Resources)","phone":"513-556-6381","location":{"ML":"39","RM":"340","building":"UNIVHALL"},"fax":"513-556-9652","website":"http://www.uc.edu/hr/faqs/benefits/rowe.html","email":"hronestop@uc.edu"}</v>
      </c>
      <c r="AX612" t="str">
        <f t="shared" si="321"/>
        <v>db.directory.insert({"name":"Rowe Loan Fund (Human Resources)","phone":"513-556-6381","location":{"ML":"39","RM":"340","building":"UNIVHALL"},"fax":"513-556-9652","website":"http://www.uc.edu/hr/faqs/benefits/rowe.html","email":"hronestop@uc.edu"})</v>
      </c>
      <c r="AY612">
        <f t="shared" si="324"/>
        <v>609</v>
      </c>
      <c r="AZ612" t="str">
        <f t="shared" si="322"/>
        <v>609 - Rowe Loan Fund (Human Resources)</v>
      </c>
      <c r="BA612" t="str">
        <f t="shared" si="326"/>
        <v>{"name":"Rowe Loan Fund (Human Resources)","phone":"513-556-6381","location":{"ML":"39","RM":"340","building":"UNIVHALL"},"fax":"513-556-9652","website":"http://www.uc.edu/hr/faqs/benefits/rowe.html","email":"hronestop@uc.edu"},</v>
      </c>
    </row>
    <row r="613" spans="1:53" x14ac:dyDescent="0.25">
      <c r="A613" t="s">
        <v>2626</v>
      </c>
      <c r="B613" t="s">
        <v>2680</v>
      </c>
      <c r="C613" t="s">
        <v>5285</v>
      </c>
      <c r="G613" t="s">
        <v>2627</v>
      </c>
      <c r="H613" t="s">
        <v>2628</v>
      </c>
      <c r="I613" t="s">
        <v>2629</v>
      </c>
      <c r="K613" t="s">
        <v>5264</v>
      </c>
      <c r="M613">
        <f t="shared" si="327"/>
        <v>0</v>
      </c>
      <c r="N613" t="str">
        <f t="shared" si="298"/>
        <v>HEALTH-UC</v>
      </c>
      <c r="P613" t="s">
        <v>5264</v>
      </c>
      <c r="Q613" t="str">
        <f t="shared" si="299"/>
        <v>937-378-4171</v>
      </c>
      <c r="S613" s="3">
        <f t="shared" si="297"/>
        <v>0</v>
      </c>
      <c r="T613" t="b">
        <f t="shared" si="306"/>
        <v>0</v>
      </c>
      <c r="V613" s="3">
        <f t="shared" si="307"/>
        <v>0</v>
      </c>
      <c r="W613" t="b">
        <f t="shared" si="300"/>
        <v>0</v>
      </c>
      <c r="Y613">
        <f t="shared" si="308"/>
        <v>0</v>
      </c>
      <c r="Z613" t="b">
        <f t="shared" si="301"/>
        <v>0</v>
      </c>
      <c r="AB613" t="b">
        <f t="shared" si="309"/>
        <v>0</v>
      </c>
      <c r="AD613" t="str">
        <f t="shared" si="310"/>
        <v>(937)378-4172</v>
      </c>
      <c r="AE613" t="b">
        <f t="shared" si="302"/>
        <v>1</v>
      </c>
      <c r="AG613" t="str">
        <f t="shared" si="311"/>
        <v>http://www.health.uc.edu/ahec</v>
      </c>
      <c r="AH613" t="b">
        <f t="shared" si="303"/>
        <v>1</v>
      </c>
      <c r="AJ613" t="str">
        <f t="shared" si="312"/>
        <v>HEALTHUC@UC.Edu</v>
      </c>
      <c r="AK613" t="b">
        <f t="shared" si="304"/>
        <v>1</v>
      </c>
      <c r="AM613" s="4" t="str">
        <f t="shared" si="323"/>
        <v>"name":"HEALTH-UC"</v>
      </c>
      <c r="AN613" s="5" t="str">
        <f t="shared" si="313"/>
        <v>,"phone":"937-378-4171"</v>
      </c>
      <c r="AO613" s="5" t="str">
        <f t="shared" si="314"/>
        <v/>
      </c>
      <c r="AP613" s="5" t="str">
        <f t="shared" si="315"/>
        <v/>
      </c>
      <c r="AQ613" s="5" t="str">
        <f t="shared" si="296"/>
        <v>"RM":"0"</v>
      </c>
      <c r="AR613" s="5" t="str">
        <f t="shared" si="316"/>
        <v/>
      </c>
      <c r="AS613" s="5" t="str">
        <f t="shared" si="325"/>
        <v/>
      </c>
      <c r="AT613" s="5" t="str">
        <f t="shared" si="317"/>
        <v>,"fax":"(937)378-4172"</v>
      </c>
      <c r="AU613" s="5" t="str">
        <f t="shared" si="318"/>
        <v>,"website":"http://www.health.uc.edu/ahec"</v>
      </c>
      <c r="AV613" s="10" t="str">
        <f t="shared" si="319"/>
        <v>,"email":"HEALTHUC@UC.Edu"</v>
      </c>
      <c r="AW613" s="6" t="str">
        <f t="shared" si="320"/>
        <v>{"name":"HEALTH-UC","phone":"937-378-4171""RM":"0","fax":"(937)378-4172","website":"http://www.health.uc.edu/ahec","email":"HEALTHUC@UC.Edu"}</v>
      </c>
      <c r="AX613" t="s">
        <v>5320</v>
      </c>
      <c r="AY613">
        <f t="shared" si="324"/>
        <v>610</v>
      </c>
      <c r="AZ613" t="str">
        <f t="shared" si="322"/>
        <v>610 - HEALTH-UC</v>
      </c>
      <c r="BA613" t="str">
        <f t="shared" si="326"/>
        <v>{"name":"HEALTH-UC","phone":"937-378-4171""RM":"0","fax":"(937)378-4172","website":"http://www.health.uc.edu/ahec","email":"HEALTHUC@UC.Edu"},</v>
      </c>
    </row>
    <row r="614" spans="1:53" x14ac:dyDescent="0.25">
      <c r="A614" t="s">
        <v>2630</v>
      </c>
      <c r="B614" t="s">
        <v>512</v>
      </c>
      <c r="C614" t="s">
        <v>41</v>
      </c>
      <c r="D614">
        <v>24</v>
      </c>
      <c r="F614" t="s">
        <v>42</v>
      </c>
      <c r="G614" t="s">
        <v>43</v>
      </c>
      <c r="H614" t="s">
        <v>1462</v>
      </c>
      <c r="I614" t="s">
        <v>45</v>
      </c>
      <c r="K614" t="s">
        <v>5264</v>
      </c>
      <c r="M614">
        <f t="shared" si="327"/>
        <v>0</v>
      </c>
      <c r="N614" t="str">
        <f t="shared" si="298"/>
        <v>Alumni Affairs</v>
      </c>
      <c r="P614" t="s">
        <v>5264</v>
      </c>
      <c r="Q614" t="str">
        <f t="shared" si="299"/>
        <v>513-556-4344</v>
      </c>
      <c r="S614" s="3">
        <f t="shared" si="297"/>
        <v>24</v>
      </c>
      <c r="T614" t="b">
        <f t="shared" si="306"/>
        <v>1</v>
      </c>
      <c r="V614" s="3">
        <f t="shared" si="307"/>
        <v>0</v>
      </c>
      <c r="W614" t="b">
        <f t="shared" si="300"/>
        <v>0</v>
      </c>
      <c r="Y614" t="str">
        <f t="shared" si="308"/>
        <v>ALUMNICTR</v>
      </c>
      <c r="Z614" t="b">
        <f t="shared" si="301"/>
        <v>1</v>
      </c>
      <c r="AB614" t="b">
        <f t="shared" si="309"/>
        <v>1</v>
      </c>
      <c r="AD614" t="str">
        <f t="shared" si="310"/>
        <v>513-556-3011</v>
      </c>
      <c r="AE614" t="b">
        <f t="shared" si="302"/>
        <v>1</v>
      </c>
      <c r="AG614" t="str">
        <f t="shared" si="311"/>
        <v>http://www.uc.edu/alumni.html</v>
      </c>
      <c r="AH614" t="b">
        <f t="shared" si="303"/>
        <v>1</v>
      </c>
      <c r="AJ614" t="str">
        <f t="shared" si="312"/>
        <v>alumni.association@uc.edu</v>
      </c>
      <c r="AK614" t="b">
        <f t="shared" si="304"/>
        <v>1</v>
      </c>
      <c r="AM614" s="4" t="str">
        <f t="shared" si="323"/>
        <v>"name":"Alumni Affairs"</v>
      </c>
      <c r="AN614" s="5" t="str">
        <f t="shared" si="313"/>
        <v>,"phone":"513-556-4344"</v>
      </c>
      <c r="AO614" s="5" t="str">
        <f t="shared" si="314"/>
        <v>,"location":{</v>
      </c>
      <c r="AP614" s="5" t="str">
        <f t="shared" si="315"/>
        <v>"ML":"24"</v>
      </c>
      <c r="AQ614" s="5" t="str">
        <f t="shared" si="296"/>
        <v/>
      </c>
      <c r="AR614" s="5" t="str">
        <f t="shared" si="316"/>
        <v>,"building":"ALUMNICTR"</v>
      </c>
      <c r="AS614" s="5" t="str">
        <f t="shared" si="325"/>
        <v>}</v>
      </c>
      <c r="AT614" s="5" t="str">
        <f t="shared" si="317"/>
        <v>,"fax":"513-556-3011"</v>
      </c>
      <c r="AU614" s="5" t="str">
        <f t="shared" si="318"/>
        <v>,"website":"http://www.uc.edu/alumni.html"</v>
      </c>
      <c r="AV614" s="10" t="str">
        <f t="shared" si="319"/>
        <v>,"email":"alumni.association@uc.edu"</v>
      </c>
      <c r="AW614" s="6" t="str">
        <f t="shared" si="320"/>
        <v>{"name":"Alumni Affairs","phone":"513-556-4344","location":{"ML":"24","building":"ALUMNICTR"},"fax":"513-556-3011","website":"http://www.uc.edu/alumni.html","email":"alumni.association@uc.edu"}</v>
      </c>
      <c r="AX614" t="str">
        <f t="shared" si="321"/>
        <v>db.directory.insert({"name":"Alumni Affairs","phone":"513-556-4344","location":{"ML":"24","building":"ALUMNICTR"},"fax":"513-556-3011","website":"http://www.uc.edu/alumni.html","email":"alumni.association@uc.edu"})</v>
      </c>
      <c r="AY614">
        <f t="shared" si="324"/>
        <v>611</v>
      </c>
      <c r="AZ614" t="str">
        <f t="shared" si="322"/>
        <v>611 - Alumni Affairs</v>
      </c>
      <c r="BA614" t="str">
        <f t="shared" si="326"/>
        <v>{"name":"Alumni Affairs","phone":"513-556-4344","location":{"ML":"24","building":"ALUMNICTR"},"fax":"513-556-3011","website":"http://www.uc.edu/alumni.html","email":"alumni.association@uc.edu"},</v>
      </c>
    </row>
    <row r="615" spans="1:53" x14ac:dyDescent="0.25">
      <c r="A615" t="s">
        <v>2631</v>
      </c>
      <c r="B615" t="s">
        <v>2632</v>
      </c>
      <c r="C615" t="s">
        <v>420</v>
      </c>
      <c r="D615" t="s">
        <v>2633</v>
      </c>
      <c r="E615">
        <v>55</v>
      </c>
      <c r="F615">
        <v>4029</v>
      </c>
      <c r="G615" t="s">
        <v>422</v>
      </c>
      <c r="H615" t="s">
        <v>2634</v>
      </c>
      <c r="K615" t="s">
        <v>5264</v>
      </c>
      <c r="L615" t="b">
        <v>1</v>
      </c>
      <c r="M615">
        <f t="shared" si="327"/>
        <v>1</v>
      </c>
      <c r="N615" t="str">
        <f t="shared" si="298"/>
        <v>Quality Assurance  Hoxworth</v>
      </c>
      <c r="O615" t="str">
        <f t="shared" ref="O615:O672" si="328">CONCATENATE(B615," ",C615)</f>
        <v>Quality Assurance  Hoxworth</v>
      </c>
      <c r="P615" t="s">
        <v>5264</v>
      </c>
      <c r="Q615" t="str">
        <f t="shared" si="299"/>
        <v>513-558-1259</v>
      </c>
      <c r="S615" s="3">
        <f t="shared" si="297"/>
        <v>55</v>
      </c>
      <c r="T615" t="b">
        <f t="shared" si="306"/>
        <v>1</v>
      </c>
      <c r="V615" s="3">
        <f t="shared" si="307"/>
        <v>4029</v>
      </c>
      <c r="W615" t="b">
        <f t="shared" si="300"/>
        <v>1</v>
      </c>
      <c r="Y615" t="str">
        <f t="shared" si="308"/>
        <v>HOXWORTH</v>
      </c>
      <c r="Z615" t="b">
        <f t="shared" si="301"/>
        <v>1</v>
      </c>
      <c r="AB615" t="b">
        <f t="shared" si="309"/>
        <v>1</v>
      </c>
      <c r="AD615" t="str">
        <f t="shared" si="310"/>
        <v>513-558-1279</v>
      </c>
      <c r="AE615" t="b">
        <f t="shared" si="302"/>
        <v>1</v>
      </c>
      <c r="AG615">
        <f t="shared" si="311"/>
        <v>0</v>
      </c>
      <c r="AH615" t="b">
        <f t="shared" si="303"/>
        <v>0</v>
      </c>
      <c r="AJ615">
        <f t="shared" si="312"/>
        <v>0</v>
      </c>
      <c r="AK615" t="b">
        <f t="shared" si="304"/>
        <v>0</v>
      </c>
      <c r="AM615" s="4" t="str">
        <f t="shared" si="323"/>
        <v>"name":"Quality Assurance Hoxworth"</v>
      </c>
      <c r="AN615" s="5" t="str">
        <f t="shared" si="313"/>
        <v>,"phone":"513-558-1259"</v>
      </c>
      <c r="AO615" s="5" t="str">
        <f t="shared" si="314"/>
        <v>,"location":{</v>
      </c>
      <c r="AP615" s="5" t="str">
        <f t="shared" si="315"/>
        <v>"ML":"55"</v>
      </c>
      <c r="AQ615" s="5" t="str">
        <f t="shared" si="296"/>
        <v>,"RM":"4029"</v>
      </c>
      <c r="AR615" s="5" t="str">
        <f t="shared" si="316"/>
        <v>,"building":"HOXWORTH"</v>
      </c>
      <c r="AS615" s="5" t="str">
        <f t="shared" si="325"/>
        <v>}</v>
      </c>
      <c r="AT615" s="5" t="str">
        <f t="shared" si="317"/>
        <v>,"fax":"513-558-1279"</v>
      </c>
      <c r="AU615" s="5" t="str">
        <f t="shared" si="318"/>
        <v/>
      </c>
      <c r="AV615" s="10" t="str">
        <f t="shared" si="319"/>
        <v/>
      </c>
      <c r="AW615" s="6" t="str">
        <f t="shared" si="320"/>
        <v>{"name":"Quality Assurance Hoxworth","phone":"513-558-1259","location":{"ML":"55","RM":"4029","building":"HOXWORTH"},"fax":"513-558-1279"}</v>
      </c>
      <c r="AX615" t="str">
        <f t="shared" si="321"/>
        <v>db.directory.insert({"name":"Quality Assurance Hoxworth","phone":"513-558-1259","location":{"ML":"55","RM":"4029","building":"HOXWORTH"},"fax":"513-558-1279"})</v>
      </c>
      <c r="AY615">
        <f t="shared" si="324"/>
        <v>612</v>
      </c>
      <c r="AZ615" t="str">
        <f t="shared" si="322"/>
        <v>612 - Quality Assurance  Hoxworth</v>
      </c>
      <c r="BA615" t="str">
        <f t="shared" si="326"/>
        <v>{"name":"Quality Assurance Hoxworth","phone":"513-558-1259","location":{"ML":"55","RM":"4029","building":"HOXWORTH"},"fax":"513-558-1279"},</v>
      </c>
    </row>
    <row r="616" spans="1:53" x14ac:dyDescent="0.25">
      <c r="A616" t="s">
        <v>2635</v>
      </c>
      <c r="B616" t="s">
        <v>2636</v>
      </c>
      <c r="C616" t="s">
        <v>2637</v>
      </c>
      <c r="D616">
        <v>173</v>
      </c>
      <c r="E616">
        <v>565</v>
      </c>
      <c r="F616" t="s">
        <v>110</v>
      </c>
      <c r="G616" t="s">
        <v>2638</v>
      </c>
      <c r="H616" t="s">
        <v>2639</v>
      </c>
      <c r="K616" t="s">
        <v>5264</v>
      </c>
      <c r="M616">
        <f t="shared" si="327"/>
        <v>0</v>
      </c>
      <c r="N616" t="str">
        <f t="shared" si="298"/>
        <v>LGBTQ Center</v>
      </c>
      <c r="P616" t="s">
        <v>5264</v>
      </c>
      <c r="Q616" t="str">
        <f t="shared" si="299"/>
        <v>513-556-4329</v>
      </c>
      <c r="S616" s="3">
        <f t="shared" si="297"/>
        <v>173</v>
      </c>
      <c r="T616" t="b">
        <f t="shared" si="306"/>
        <v>1</v>
      </c>
      <c r="V616" s="3">
        <f t="shared" si="307"/>
        <v>565</v>
      </c>
      <c r="W616" t="b">
        <f t="shared" si="300"/>
        <v>1</v>
      </c>
      <c r="Y616" t="str">
        <f t="shared" si="308"/>
        <v>STEGER</v>
      </c>
      <c r="Z616" t="b">
        <f t="shared" si="301"/>
        <v>1</v>
      </c>
      <c r="AB616" t="b">
        <f t="shared" si="309"/>
        <v>1</v>
      </c>
      <c r="AD616" t="str">
        <f t="shared" si="310"/>
        <v>513-556-4481</v>
      </c>
      <c r="AE616" t="b">
        <f t="shared" si="302"/>
        <v>1</v>
      </c>
      <c r="AG616" t="str">
        <f t="shared" si="311"/>
        <v>http://www.uc.edu/lgbtq.html</v>
      </c>
      <c r="AH616" t="b">
        <f t="shared" si="303"/>
        <v>1</v>
      </c>
      <c r="AJ616">
        <f t="shared" si="312"/>
        <v>0</v>
      </c>
      <c r="AK616" t="b">
        <f t="shared" si="304"/>
        <v>0</v>
      </c>
      <c r="AM616" s="4" t="str">
        <f t="shared" si="323"/>
        <v>"name":"LGBTQ Center"</v>
      </c>
      <c r="AN616" s="5" t="str">
        <f t="shared" si="313"/>
        <v>,"phone":"513-556-4329"</v>
      </c>
      <c r="AO616" s="5" t="str">
        <f t="shared" si="314"/>
        <v>,"location":{</v>
      </c>
      <c r="AP616" s="5" t="str">
        <f t="shared" si="315"/>
        <v>"ML":"173"</v>
      </c>
      <c r="AQ616" s="5" t="str">
        <f t="shared" si="296"/>
        <v>,"RM":"565"</v>
      </c>
      <c r="AR616" s="5" t="str">
        <f t="shared" si="316"/>
        <v>,"building":"STEGER"</v>
      </c>
      <c r="AS616" s="5" t="str">
        <f t="shared" si="325"/>
        <v>}</v>
      </c>
      <c r="AT616" s="5" t="str">
        <f t="shared" si="317"/>
        <v>,"fax":"513-556-4481"</v>
      </c>
      <c r="AU616" s="5" t="str">
        <f t="shared" si="318"/>
        <v>,"website":"http://www.uc.edu/lgbtq.html"</v>
      </c>
      <c r="AV616" s="10" t="str">
        <f t="shared" si="319"/>
        <v/>
      </c>
      <c r="AW616" s="6" t="str">
        <f t="shared" si="320"/>
        <v>{"name":"LGBTQ Center","phone":"513-556-4329","location":{"ML":"173","RM":"565","building":"STEGER"},"fax":"513-556-4481","website":"http://www.uc.edu/lgbtq.html"}</v>
      </c>
      <c r="AX616" t="str">
        <f t="shared" si="321"/>
        <v>db.directory.insert({"name":"LGBTQ Center","phone":"513-556-4329","location":{"ML":"173","RM":"565","building":"STEGER"},"fax":"513-556-4481","website":"http://www.uc.edu/lgbtq.html"})</v>
      </c>
      <c r="AY616">
        <f t="shared" si="324"/>
        <v>613</v>
      </c>
      <c r="AZ616" t="str">
        <f t="shared" si="322"/>
        <v>613 - LGBTQ Center</v>
      </c>
      <c r="BA616" t="str">
        <f t="shared" si="326"/>
        <v>{"name":"LGBTQ Center","phone":"513-556-4329","location":{"ML":"173","RM":"565","building":"STEGER"},"fax":"513-556-4481","website":"http://www.uc.edu/lgbtq.html"},</v>
      </c>
    </row>
    <row r="617" spans="1:53" x14ac:dyDescent="0.25">
      <c r="A617" t="s">
        <v>2640</v>
      </c>
      <c r="B617" t="s">
        <v>2641</v>
      </c>
      <c r="C617" t="s">
        <v>5268</v>
      </c>
      <c r="D617" t="s">
        <v>36</v>
      </c>
      <c r="E617">
        <v>162</v>
      </c>
      <c r="F617">
        <v>18</v>
      </c>
      <c r="G617" t="s">
        <v>37</v>
      </c>
      <c r="H617" t="s">
        <v>38</v>
      </c>
      <c r="K617" t="s">
        <v>5264</v>
      </c>
      <c r="L617" t="b">
        <v>1</v>
      </c>
      <c r="M617">
        <f t="shared" si="327"/>
        <v>1</v>
      </c>
      <c r="N617" t="str">
        <f t="shared" si="298"/>
        <v xml:space="preserve"> Academics - PACE (Professionalism  Character Experiences)(CLER)</v>
      </c>
      <c r="O617" t="str">
        <f t="shared" si="328"/>
        <v xml:space="preserve"> Academics - PACE (Professionalism  Character Experiences)(CLER)</v>
      </c>
      <c r="P617" t="s">
        <v>5264</v>
      </c>
      <c r="Q617" t="str">
        <f t="shared" si="299"/>
        <v>513-732-5221</v>
      </c>
      <c r="S617" s="3">
        <f t="shared" si="297"/>
        <v>162</v>
      </c>
      <c r="T617" t="b">
        <f t="shared" si="306"/>
        <v>1</v>
      </c>
      <c r="V617" s="3">
        <f t="shared" si="307"/>
        <v>18</v>
      </c>
      <c r="W617" t="b">
        <f t="shared" si="300"/>
        <v>1</v>
      </c>
      <c r="Y617" t="str">
        <f t="shared" si="308"/>
        <v>CLERJONES</v>
      </c>
      <c r="Z617" t="b">
        <f t="shared" si="301"/>
        <v>1</v>
      </c>
      <c r="AB617" t="b">
        <f t="shared" si="309"/>
        <v>1</v>
      </c>
      <c r="AD617" t="str">
        <f t="shared" si="310"/>
        <v>513-732-5303</v>
      </c>
      <c r="AE617" t="b">
        <f t="shared" si="302"/>
        <v>1</v>
      </c>
      <c r="AG617">
        <f t="shared" si="311"/>
        <v>0</v>
      </c>
      <c r="AH617" t="b">
        <f t="shared" si="303"/>
        <v>0</v>
      </c>
      <c r="AJ617">
        <f t="shared" si="312"/>
        <v>0</v>
      </c>
      <c r="AK617" t="b">
        <f t="shared" si="304"/>
        <v>0</v>
      </c>
      <c r="AM617" s="4" t="str">
        <f t="shared" si="323"/>
        <v>"name":"Academics - PACE (Professionalism Character Experiences)(CLER)"</v>
      </c>
      <c r="AN617" s="5" t="str">
        <f t="shared" si="313"/>
        <v>,"phone":"513-732-5221"</v>
      </c>
      <c r="AO617" s="5" t="str">
        <f t="shared" si="314"/>
        <v>,"location":{</v>
      </c>
      <c r="AP617" s="5" t="str">
        <f t="shared" si="315"/>
        <v>"ML":"162"</v>
      </c>
      <c r="AQ617" s="5" t="str">
        <f t="shared" si="296"/>
        <v>,"RM":"18"</v>
      </c>
      <c r="AR617" s="5" t="str">
        <f t="shared" si="316"/>
        <v>,"building":"CLERJONES"</v>
      </c>
      <c r="AS617" s="5" t="str">
        <f t="shared" si="325"/>
        <v>}</v>
      </c>
      <c r="AT617" s="5" t="str">
        <f t="shared" si="317"/>
        <v>,"fax":"513-732-5303"</v>
      </c>
      <c r="AU617" s="5" t="str">
        <f t="shared" si="318"/>
        <v/>
      </c>
      <c r="AV617" s="10" t="str">
        <f t="shared" si="319"/>
        <v/>
      </c>
      <c r="AW617" s="6" t="str">
        <f t="shared" si="320"/>
        <v>{"name":"Academics - PACE (Professionalism Character Experiences)(CLER)","phone":"513-732-5221","location":{"ML":"162","RM":"18","building":"CLERJONES"},"fax":"513-732-5303"}</v>
      </c>
      <c r="AX617" t="str">
        <f t="shared" si="321"/>
        <v>db.directory.insert({"name":"Academics - PACE (Professionalism Character Experiences)(CLER)","phone":"513-732-5221","location":{"ML":"162","RM":"18","building":"CLERJONES"},"fax":"513-732-5303"})</v>
      </c>
      <c r="AY617">
        <f t="shared" si="324"/>
        <v>614</v>
      </c>
      <c r="AZ617" t="str">
        <f t="shared" si="322"/>
        <v>614 -  Academics - PACE (Professionalism  Character Experiences)(CLER)</v>
      </c>
      <c r="BA617" t="str">
        <f t="shared" si="326"/>
        <v>{"name":"Academics - PACE (Professionalism Character Experiences)(CLER)","phone":"513-732-5221","location":{"ML":"162","RM":"18","building":"CLERJONES"},"fax":"513-732-5303"},</v>
      </c>
    </row>
    <row r="618" spans="1:53" x14ac:dyDescent="0.25">
      <c r="A618" t="s">
        <v>2642</v>
      </c>
      <c r="B618" t="s">
        <v>2643</v>
      </c>
      <c r="C618" t="s">
        <v>2644</v>
      </c>
      <c r="D618">
        <v>115</v>
      </c>
      <c r="E618" t="s">
        <v>1844</v>
      </c>
      <c r="F618" t="s">
        <v>110</v>
      </c>
      <c r="G618" t="s">
        <v>1845</v>
      </c>
      <c r="H618" t="s">
        <v>2645</v>
      </c>
      <c r="K618" t="s">
        <v>5264</v>
      </c>
      <c r="M618">
        <f t="shared" si="327"/>
        <v>0</v>
      </c>
      <c r="N618" t="str">
        <f t="shared" si="298"/>
        <v>Professional Assessment and Learning (PAL)(Professional Practice)</v>
      </c>
      <c r="P618" t="s">
        <v>5264</v>
      </c>
      <c r="Q618" t="str">
        <f t="shared" si="299"/>
        <v>513-556-2667</v>
      </c>
      <c r="S618" s="3">
        <f t="shared" si="297"/>
        <v>115</v>
      </c>
      <c r="T618" t="b">
        <f t="shared" si="306"/>
        <v>1</v>
      </c>
      <c r="V618" s="3" t="str">
        <f t="shared" si="307"/>
        <v>8thFl</v>
      </c>
      <c r="W618" t="b">
        <f t="shared" si="300"/>
        <v>1</v>
      </c>
      <c r="Y618" t="str">
        <f t="shared" si="308"/>
        <v>STEGER</v>
      </c>
      <c r="Z618" t="b">
        <f t="shared" si="301"/>
        <v>1</v>
      </c>
      <c r="AB618" t="b">
        <f t="shared" si="309"/>
        <v>1</v>
      </c>
      <c r="AD618" t="str">
        <f t="shared" si="310"/>
        <v>513-556-5061</v>
      </c>
      <c r="AE618" t="b">
        <f t="shared" si="302"/>
        <v>1</v>
      </c>
      <c r="AG618" t="str">
        <f t="shared" si="311"/>
        <v>http://www.uc.edu/webapps/propractice/pal/</v>
      </c>
      <c r="AH618" t="b">
        <f t="shared" si="303"/>
        <v>1</v>
      </c>
      <c r="AJ618">
        <f t="shared" si="312"/>
        <v>0</v>
      </c>
      <c r="AK618" t="b">
        <f t="shared" si="304"/>
        <v>0</v>
      </c>
      <c r="AM618" s="4" t="str">
        <f t="shared" si="323"/>
        <v>"name":"Professional Assessment and Learning (PAL)(Professional Practice)"</v>
      </c>
      <c r="AN618" s="5" t="str">
        <f t="shared" si="313"/>
        <v>,"phone":"513-556-2667"</v>
      </c>
      <c r="AO618" s="5" t="str">
        <f t="shared" si="314"/>
        <v>,"location":{</v>
      </c>
      <c r="AP618" s="5" t="str">
        <f t="shared" si="315"/>
        <v>"ML":"115"</v>
      </c>
      <c r="AQ618" s="5" t="str">
        <f t="shared" si="296"/>
        <v>,"RM":"8thFl"</v>
      </c>
      <c r="AR618" s="5" t="str">
        <f t="shared" si="316"/>
        <v>,"building":"STEGER"</v>
      </c>
      <c r="AS618" s="5" t="str">
        <f t="shared" si="325"/>
        <v>}</v>
      </c>
      <c r="AT618" s="5" t="str">
        <f t="shared" si="317"/>
        <v>,"fax":"513-556-5061"</v>
      </c>
      <c r="AU618" s="5" t="str">
        <f t="shared" si="318"/>
        <v>,"website":"http://www.uc.edu/webapps/propractice/pal/"</v>
      </c>
      <c r="AV618" s="10" t="str">
        <f t="shared" si="319"/>
        <v/>
      </c>
      <c r="AW618" s="6" t="str">
        <f t="shared" si="320"/>
        <v>{"name":"Professional Assessment and Learning (PAL)(Professional Practice)","phone":"513-556-2667","location":{"ML":"115","RM":"8thFl","building":"STEGER"},"fax":"513-556-5061","website":"http://www.uc.edu/webapps/propractice/pal/"}</v>
      </c>
      <c r="AX618" t="str">
        <f t="shared" si="321"/>
        <v>db.directory.insert({"name":"Professional Assessment and Learning (PAL)(Professional Practice)","phone":"513-556-2667","location":{"ML":"115","RM":"8thFl","building":"STEGER"},"fax":"513-556-5061","website":"http://www.uc.edu/webapps/propractice/pal/"})</v>
      </c>
      <c r="AY618">
        <f t="shared" si="324"/>
        <v>615</v>
      </c>
      <c r="AZ618" t="str">
        <f t="shared" si="322"/>
        <v>615 - Professional Assessment and Learning (PAL)(Professional Practice)</v>
      </c>
      <c r="BA618" t="str">
        <f t="shared" si="326"/>
        <v>{"name":"Professional Assessment and Learning (PAL)(Professional Practice)","phone":"513-556-2667","location":{"ML":"115","RM":"8thFl","building":"STEGER"},"fax":"513-556-5061","website":"http://www.uc.edu/webapps/propractice/pal/"},</v>
      </c>
    </row>
    <row r="619" spans="1:53" x14ac:dyDescent="0.25">
      <c r="A619" t="s">
        <v>2646</v>
      </c>
      <c r="B619" t="s">
        <v>2647</v>
      </c>
      <c r="C619" t="s">
        <v>1950</v>
      </c>
      <c r="D619">
        <v>162</v>
      </c>
      <c r="E619">
        <v>100</v>
      </c>
      <c r="F619" t="s">
        <v>270</v>
      </c>
      <c r="G619" t="s">
        <v>38</v>
      </c>
      <c r="H619" t="s">
        <v>2648</v>
      </c>
      <c r="K619" t="s">
        <v>5264</v>
      </c>
      <c r="M619">
        <f t="shared" si="327"/>
        <v>0</v>
      </c>
      <c r="N619" t="str">
        <f t="shared" si="298"/>
        <v>Paralegal Certificate (CLER)</v>
      </c>
      <c r="P619" t="s">
        <v>5264</v>
      </c>
      <c r="Q619" t="str">
        <f t="shared" si="299"/>
        <v>513-732-5319</v>
      </c>
      <c r="S619" s="3">
        <f t="shared" si="297"/>
        <v>162</v>
      </c>
      <c r="T619" t="b">
        <f t="shared" si="306"/>
        <v>1</v>
      </c>
      <c r="V619" s="3">
        <f t="shared" si="307"/>
        <v>100</v>
      </c>
      <c r="W619" t="b">
        <f t="shared" si="300"/>
        <v>1</v>
      </c>
      <c r="Y619" t="str">
        <f t="shared" si="308"/>
        <v>CLERSTUSVCS</v>
      </c>
      <c r="Z619" t="b">
        <f t="shared" si="301"/>
        <v>1</v>
      </c>
      <c r="AB619" t="b">
        <f t="shared" si="309"/>
        <v>1</v>
      </c>
      <c r="AD619" t="str">
        <f t="shared" si="310"/>
        <v>513-732-5303</v>
      </c>
      <c r="AE619" t="b">
        <f t="shared" si="302"/>
        <v>1</v>
      </c>
      <c r="AG619" t="str">
        <f t="shared" si="311"/>
        <v>http://www.ucclermont.edu/paralegal.html</v>
      </c>
      <c r="AH619" t="b">
        <f t="shared" si="303"/>
        <v>1</v>
      </c>
      <c r="AJ619">
        <f t="shared" si="312"/>
        <v>0</v>
      </c>
      <c r="AK619" t="b">
        <f t="shared" si="304"/>
        <v>0</v>
      </c>
      <c r="AM619" s="4" t="str">
        <f t="shared" si="323"/>
        <v>"name":"Paralegal Certificate (CLER)"</v>
      </c>
      <c r="AN619" s="5" t="str">
        <f t="shared" si="313"/>
        <v>,"phone":"513-732-5319"</v>
      </c>
      <c r="AO619" s="5" t="str">
        <f t="shared" si="314"/>
        <v>,"location":{</v>
      </c>
      <c r="AP619" s="5" t="str">
        <f t="shared" si="315"/>
        <v>"ML":"162"</v>
      </c>
      <c r="AQ619" s="5" t="str">
        <f t="shared" si="296"/>
        <v>,"RM":"100"</v>
      </c>
      <c r="AR619" s="5" t="str">
        <f t="shared" si="316"/>
        <v>,"building":"CLERSTUSVCS"</v>
      </c>
      <c r="AS619" s="5" t="str">
        <f t="shared" si="325"/>
        <v>}</v>
      </c>
      <c r="AT619" s="5" t="str">
        <f t="shared" si="317"/>
        <v>,"fax":"513-732-5303"</v>
      </c>
      <c r="AU619" s="5" t="str">
        <f t="shared" si="318"/>
        <v>,"website":"http://www.ucclermont.edu/paralegal.html"</v>
      </c>
      <c r="AV619" s="10" t="str">
        <f t="shared" si="319"/>
        <v/>
      </c>
      <c r="AW619" s="6" t="str">
        <f t="shared" si="320"/>
        <v>{"name":"Paralegal Certificate (CLER)","phone":"513-732-5319","location":{"ML":"162","RM":"100","building":"CLERSTUSVCS"},"fax":"513-732-5303","website":"http://www.ucclermont.edu/paralegal.html"}</v>
      </c>
      <c r="AX619" t="str">
        <f t="shared" si="321"/>
        <v>db.directory.insert({"name":"Paralegal Certificate (CLER)","phone":"513-732-5319","location":{"ML":"162","RM":"100","building":"CLERSTUSVCS"},"fax":"513-732-5303","website":"http://www.ucclermont.edu/paralegal.html"})</v>
      </c>
      <c r="AY619">
        <f t="shared" si="324"/>
        <v>616</v>
      </c>
      <c r="AZ619" t="str">
        <f t="shared" si="322"/>
        <v>616 - Paralegal Certificate (CLER)</v>
      </c>
      <c r="BA619" t="str">
        <f t="shared" si="326"/>
        <v>{"name":"Paralegal Certificate (CLER)","phone":"513-732-5319","location":{"ML":"162","RM":"100","building":"CLERSTUSVCS"},"fax":"513-732-5303","website":"http://www.ucclermont.edu/paralegal.html"},</v>
      </c>
    </row>
    <row r="620" spans="1:53" x14ac:dyDescent="0.25">
      <c r="A620" t="s">
        <v>2649</v>
      </c>
      <c r="B620" t="s">
        <v>2650</v>
      </c>
      <c r="C620" t="s">
        <v>2651</v>
      </c>
      <c r="D620">
        <v>389</v>
      </c>
      <c r="E620">
        <v>665</v>
      </c>
      <c r="F620" t="s">
        <v>852</v>
      </c>
      <c r="H620" t="s">
        <v>2652</v>
      </c>
      <c r="K620" t="s">
        <v>5264</v>
      </c>
      <c r="M620">
        <f t="shared" si="327"/>
        <v>0</v>
      </c>
      <c r="N620" t="str">
        <f t="shared" si="298"/>
        <v>Paralegal Studies Program (CECH)</v>
      </c>
      <c r="P620" t="s">
        <v>5264</v>
      </c>
      <c r="Q620" t="str">
        <f t="shared" si="299"/>
        <v>513-556-1819</v>
      </c>
      <c r="S620" s="3">
        <f t="shared" si="297"/>
        <v>389</v>
      </c>
      <c r="T620" t="b">
        <f t="shared" si="306"/>
        <v>1</v>
      </c>
      <c r="V620" s="3">
        <f t="shared" si="307"/>
        <v>665</v>
      </c>
      <c r="W620" t="b">
        <f t="shared" si="300"/>
        <v>1</v>
      </c>
      <c r="Y620" t="str">
        <f t="shared" si="308"/>
        <v>DYER</v>
      </c>
      <c r="Z620" t="b">
        <f t="shared" si="301"/>
        <v>1</v>
      </c>
      <c r="AB620" t="b">
        <f t="shared" si="309"/>
        <v>1</v>
      </c>
      <c r="AD620">
        <f t="shared" si="310"/>
        <v>0</v>
      </c>
      <c r="AE620" t="b">
        <f t="shared" si="302"/>
        <v>0</v>
      </c>
      <c r="AG620" t="str">
        <f t="shared" si="311"/>
        <v>http://cech.uc.edu/programs/paralegal.html</v>
      </c>
      <c r="AH620" t="b">
        <f t="shared" si="303"/>
        <v>1</v>
      </c>
      <c r="AJ620">
        <f t="shared" si="312"/>
        <v>0</v>
      </c>
      <c r="AK620" t="b">
        <f t="shared" si="304"/>
        <v>0</v>
      </c>
      <c r="AM620" s="4" t="str">
        <f t="shared" si="323"/>
        <v>"name":"Paralegal Studies Program (CECH)"</v>
      </c>
      <c r="AN620" s="5" t="str">
        <f t="shared" si="313"/>
        <v>,"phone":"513-556-1819"</v>
      </c>
      <c r="AO620" s="5" t="str">
        <f t="shared" si="314"/>
        <v>,"location":{</v>
      </c>
      <c r="AP620" s="5" t="str">
        <f t="shared" si="315"/>
        <v>"ML":"389"</v>
      </c>
      <c r="AQ620" s="5" t="str">
        <f t="shared" si="296"/>
        <v>,"RM":"665"</v>
      </c>
      <c r="AR620" s="5" t="str">
        <f t="shared" si="316"/>
        <v>,"building":"DYER"</v>
      </c>
      <c r="AS620" s="5" t="str">
        <f t="shared" si="325"/>
        <v>}</v>
      </c>
      <c r="AT620" s="5" t="str">
        <f t="shared" si="317"/>
        <v/>
      </c>
      <c r="AU620" s="5" t="str">
        <f t="shared" si="318"/>
        <v>,"website":"http://cech.uc.edu/programs/paralegal.html"</v>
      </c>
      <c r="AV620" s="10" t="str">
        <f t="shared" si="319"/>
        <v/>
      </c>
      <c r="AW620" s="6" t="str">
        <f t="shared" si="320"/>
        <v>{"name":"Paralegal Studies Program (CECH)","phone":"513-556-1819","location":{"ML":"389","RM":"665","building":"DYER"},"website":"http://cech.uc.edu/programs/paralegal.html"}</v>
      </c>
      <c r="AX620" t="str">
        <f t="shared" si="321"/>
        <v>db.directory.insert({"name":"Paralegal Studies Program (CECH)","phone":"513-556-1819","location":{"ML":"389","RM":"665","building":"DYER"},"website":"http://cech.uc.edu/programs/paralegal.html"})</v>
      </c>
      <c r="AY620">
        <f t="shared" si="324"/>
        <v>617</v>
      </c>
      <c r="AZ620" t="str">
        <f t="shared" si="322"/>
        <v>617 - Paralegal Studies Program (CECH)</v>
      </c>
      <c r="BA620" t="str">
        <f t="shared" si="326"/>
        <v>{"name":"Paralegal Studies Program (CECH)","phone":"513-556-1819","location":{"ML":"389","RM":"665","building":"DYER"},"website":"http://cech.uc.edu/programs/paralegal.html"},</v>
      </c>
    </row>
    <row r="621" spans="1:53" x14ac:dyDescent="0.25">
      <c r="A621" t="s">
        <v>2653</v>
      </c>
      <c r="B621" t="s">
        <v>2654</v>
      </c>
      <c r="C621" t="s">
        <v>1802</v>
      </c>
      <c r="D621">
        <v>161</v>
      </c>
      <c r="E621">
        <v>145</v>
      </c>
      <c r="F621" t="s">
        <v>1238</v>
      </c>
      <c r="G621" t="s">
        <v>1804</v>
      </c>
      <c r="H621" t="s">
        <v>2655</v>
      </c>
      <c r="K621" t="s">
        <v>5264</v>
      </c>
      <c r="M621">
        <f t="shared" si="327"/>
        <v>0</v>
      </c>
      <c r="N621" t="str">
        <f t="shared" si="298"/>
        <v>Emergency Medical Services Certificate (CLER)</v>
      </c>
      <c r="P621" t="s">
        <v>5264</v>
      </c>
      <c r="Q621" t="str">
        <f t="shared" si="299"/>
        <v>513-732-5339</v>
      </c>
      <c r="S621" s="3">
        <f t="shared" si="297"/>
        <v>161</v>
      </c>
      <c r="T621" t="b">
        <f t="shared" si="306"/>
        <v>1</v>
      </c>
      <c r="V621" s="3">
        <f t="shared" si="307"/>
        <v>145</v>
      </c>
      <c r="W621" t="b">
        <f t="shared" si="300"/>
        <v>1</v>
      </c>
      <c r="Y621" t="str">
        <f t="shared" si="308"/>
        <v>CLERUCEAST1</v>
      </c>
      <c r="Z621" t="b">
        <f t="shared" si="301"/>
        <v>1</v>
      </c>
      <c r="AB621" t="b">
        <f t="shared" si="309"/>
        <v>1</v>
      </c>
      <c r="AD621" t="str">
        <f t="shared" si="310"/>
        <v>513-732-1525</v>
      </c>
      <c r="AE621" t="b">
        <f t="shared" si="302"/>
        <v>1</v>
      </c>
      <c r="AG621" t="str">
        <f t="shared" si="311"/>
        <v>http://www.ucclermont.edu/academics/gainful-employment-disclosure/EMS.html</v>
      </c>
      <c r="AH621" t="b">
        <f t="shared" si="303"/>
        <v>1</v>
      </c>
      <c r="AJ621">
        <f t="shared" si="312"/>
        <v>0</v>
      </c>
      <c r="AK621" t="b">
        <f t="shared" si="304"/>
        <v>0</v>
      </c>
      <c r="AM621" s="4" t="str">
        <f t="shared" si="323"/>
        <v>"name":"Emergency Medical Services Certificate (CLER)"</v>
      </c>
      <c r="AN621" s="5" t="str">
        <f t="shared" si="313"/>
        <v>,"phone":"513-732-5339"</v>
      </c>
      <c r="AO621" s="5" t="str">
        <f t="shared" si="314"/>
        <v>,"location":{</v>
      </c>
      <c r="AP621" s="5" t="str">
        <f t="shared" si="315"/>
        <v>"ML":"161"</v>
      </c>
      <c r="AQ621" s="5" t="str">
        <f t="shared" si="296"/>
        <v>,"RM":"145"</v>
      </c>
      <c r="AR621" s="5" t="str">
        <f t="shared" si="316"/>
        <v>,"building":"CLERUCEAST1"</v>
      </c>
      <c r="AS621" s="5" t="str">
        <f t="shared" si="325"/>
        <v>}</v>
      </c>
      <c r="AT621" s="5" t="str">
        <f t="shared" si="317"/>
        <v>,"fax":"513-732-1525"</v>
      </c>
      <c r="AU621" s="5" t="str">
        <f t="shared" si="318"/>
        <v>,"website":"http://www.ucclermont.edu/academics/gainful-employment-disclosure/EMS.html"</v>
      </c>
      <c r="AV621" s="10" t="str">
        <f t="shared" si="319"/>
        <v/>
      </c>
      <c r="AW621" s="6" t="str">
        <f t="shared" si="320"/>
        <v>{"name":"Emergency Medical Services Certificate (CLER)","phone":"513-732-5339","location":{"ML":"161","RM":"145","building":"CLERUCEAST1"},"fax":"513-732-1525","website":"http://www.ucclermont.edu/academics/gainful-employment-disclosure/EMS.html"}</v>
      </c>
      <c r="AX621" t="str">
        <f t="shared" si="321"/>
        <v>db.directory.insert({"name":"Emergency Medical Services Certificate (CLER)","phone":"513-732-5339","location":{"ML":"161","RM":"145","building":"CLERUCEAST1"},"fax":"513-732-1525","website":"http://www.ucclermont.edu/academics/gainful-employment-disclosure/EMS.html"})</v>
      </c>
      <c r="AY621">
        <f t="shared" si="324"/>
        <v>618</v>
      </c>
      <c r="AZ621" t="str">
        <f t="shared" si="322"/>
        <v>618 - Emergency Medical Services Certificate (CLER)</v>
      </c>
      <c r="BA621" t="str">
        <f t="shared" si="326"/>
        <v>{"name":"Emergency Medical Services Certificate (CLER)","phone":"513-732-5339","location":{"ML":"161","RM":"145","building":"CLERUCEAST1"},"fax":"513-732-1525","website":"http://www.ucclermont.edu/academics/gainful-employment-disclosure/EMS.html"},</v>
      </c>
    </row>
    <row r="622" spans="1:53" x14ac:dyDescent="0.25">
      <c r="A622" t="s">
        <v>2656</v>
      </c>
      <c r="B622" t="s">
        <v>2657</v>
      </c>
      <c r="C622" t="s">
        <v>2658</v>
      </c>
      <c r="D622">
        <v>624</v>
      </c>
      <c r="E622">
        <v>1400</v>
      </c>
      <c r="F622" t="s">
        <v>1976</v>
      </c>
      <c r="G622" t="s">
        <v>2659</v>
      </c>
      <c r="H622" t="s">
        <v>2660</v>
      </c>
      <c r="I622" t="s">
        <v>2661</v>
      </c>
      <c r="K622" t="s">
        <v>5264</v>
      </c>
      <c r="M622">
        <f t="shared" si="327"/>
        <v>0</v>
      </c>
      <c r="N622" t="str">
        <f t="shared" si="298"/>
        <v>Parking Services</v>
      </c>
      <c r="P622" t="s">
        <v>5264</v>
      </c>
      <c r="Q622" t="str">
        <f t="shared" si="299"/>
        <v>513-556-2283</v>
      </c>
      <c r="S622" s="3">
        <f t="shared" si="297"/>
        <v>624</v>
      </c>
      <c r="T622" t="b">
        <f t="shared" si="306"/>
        <v>1</v>
      </c>
      <c r="V622" s="3">
        <f t="shared" si="307"/>
        <v>1400</v>
      </c>
      <c r="W622" t="b">
        <f t="shared" si="300"/>
        <v>1</v>
      </c>
      <c r="Y622" t="str">
        <f t="shared" si="308"/>
        <v>EDWARDS4</v>
      </c>
      <c r="Z622" t="b">
        <f t="shared" si="301"/>
        <v>1</v>
      </c>
      <c r="AB622" t="b">
        <f t="shared" si="309"/>
        <v>1</v>
      </c>
      <c r="AD622" t="str">
        <f t="shared" si="310"/>
        <v>513-556-2008</v>
      </c>
      <c r="AE622" t="b">
        <f t="shared" si="302"/>
        <v>1</v>
      </c>
      <c r="AG622" t="str">
        <f t="shared" si="311"/>
        <v>http://www.uc.edu/parking/</v>
      </c>
      <c r="AH622" t="b">
        <f t="shared" si="303"/>
        <v>1</v>
      </c>
      <c r="AJ622" t="str">
        <f t="shared" si="312"/>
        <v>parking@uc.edu</v>
      </c>
      <c r="AK622" t="b">
        <f t="shared" si="304"/>
        <v>1</v>
      </c>
      <c r="AM622" s="4" t="str">
        <f t="shared" si="323"/>
        <v>"name":"Parking Services"</v>
      </c>
      <c r="AN622" s="5" t="str">
        <f t="shared" si="313"/>
        <v>,"phone":"513-556-2283"</v>
      </c>
      <c r="AO622" s="5" t="str">
        <f t="shared" si="314"/>
        <v>,"location":{</v>
      </c>
      <c r="AP622" s="5" t="str">
        <f t="shared" si="315"/>
        <v>"ML":"624"</v>
      </c>
      <c r="AQ622" s="5" t="str">
        <f t="shared" si="296"/>
        <v>,"RM":"1400"</v>
      </c>
      <c r="AR622" s="5" t="str">
        <f t="shared" si="316"/>
        <v>,"building":"EDWARDS4"</v>
      </c>
      <c r="AS622" s="5" t="str">
        <f t="shared" si="325"/>
        <v>}</v>
      </c>
      <c r="AT622" s="5" t="str">
        <f t="shared" si="317"/>
        <v>,"fax":"513-556-2008"</v>
      </c>
      <c r="AU622" s="5" t="str">
        <f t="shared" si="318"/>
        <v>,"website":"http://www.uc.edu/parking/"</v>
      </c>
      <c r="AV622" s="10" t="str">
        <f t="shared" si="319"/>
        <v>,"email":"parking@uc.edu"</v>
      </c>
      <c r="AW622" s="6" t="str">
        <f t="shared" si="320"/>
        <v>{"name":"Parking Services","phone":"513-556-2283","location":{"ML":"624","RM":"1400","building":"EDWARDS4"},"fax":"513-556-2008","website":"http://www.uc.edu/parking/","email":"parking@uc.edu"}</v>
      </c>
      <c r="AX622" t="str">
        <f t="shared" si="321"/>
        <v>db.directory.insert({"name":"Parking Services","phone":"513-556-2283","location":{"ML":"624","RM":"1400","building":"EDWARDS4"},"fax":"513-556-2008","website":"http://www.uc.edu/parking/","email":"parking@uc.edu"})</v>
      </c>
      <c r="AY622">
        <f t="shared" si="324"/>
        <v>619</v>
      </c>
      <c r="AZ622" t="str">
        <f t="shared" si="322"/>
        <v>619 - Parking Services</v>
      </c>
      <c r="BA622" t="str">
        <f t="shared" si="326"/>
        <v>{"name":"Parking Services","phone":"513-556-2283","location":{"ML":"624","RM":"1400","building":"EDWARDS4"},"fax":"513-556-2008","website":"http://www.uc.edu/parking/","email":"parking@uc.edu"},</v>
      </c>
    </row>
    <row r="623" spans="1:53" x14ac:dyDescent="0.25">
      <c r="A623" t="s">
        <v>2662</v>
      </c>
      <c r="B623" t="s">
        <v>2663</v>
      </c>
      <c r="C623" t="s">
        <v>2664</v>
      </c>
      <c r="D623">
        <v>162</v>
      </c>
      <c r="E623">
        <v>145</v>
      </c>
      <c r="F623" t="s">
        <v>270</v>
      </c>
      <c r="G623" t="s">
        <v>2665</v>
      </c>
      <c r="H623" t="s">
        <v>2666</v>
      </c>
      <c r="K623" t="s">
        <v>5264</v>
      </c>
      <c r="M623">
        <f t="shared" si="327"/>
        <v>0</v>
      </c>
      <c r="N623" t="str">
        <f t="shared" si="298"/>
        <v>Parking Services (CLER)</v>
      </c>
      <c r="P623" t="s">
        <v>5264</v>
      </c>
      <c r="Q623" t="str">
        <f t="shared" si="299"/>
        <v>513-732-5227</v>
      </c>
      <c r="S623" s="3">
        <f t="shared" si="297"/>
        <v>162</v>
      </c>
      <c r="T623" t="b">
        <f t="shared" si="306"/>
        <v>1</v>
      </c>
      <c r="V623" s="3">
        <f t="shared" si="307"/>
        <v>145</v>
      </c>
      <c r="W623" t="b">
        <f t="shared" si="300"/>
        <v>1</v>
      </c>
      <c r="Y623" t="str">
        <f t="shared" si="308"/>
        <v>CLERSTUSVCS</v>
      </c>
      <c r="Z623" t="b">
        <f t="shared" si="301"/>
        <v>1</v>
      </c>
      <c r="AB623" t="b">
        <f t="shared" si="309"/>
        <v>1</v>
      </c>
      <c r="AD623" t="str">
        <f t="shared" si="310"/>
        <v>513-732-8972</v>
      </c>
      <c r="AE623" t="b">
        <f t="shared" si="302"/>
        <v>1</v>
      </c>
      <c r="AG623" t="str">
        <f t="shared" si="311"/>
        <v>http://www.ucclermont.edu/about/CampusInformation/Parking.html</v>
      </c>
      <c r="AH623" t="b">
        <f t="shared" si="303"/>
        <v>1</v>
      </c>
      <c r="AJ623">
        <f t="shared" si="312"/>
        <v>0</v>
      </c>
      <c r="AK623" t="b">
        <f t="shared" si="304"/>
        <v>0</v>
      </c>
      <c r="AM623" s="4" t="str">
        <f t="shared" si="323"/>
        <v>"name":"Parking Services (CLER)"</v>
      </c>
      <c r="AN623" s="5" t="str">
        <f t="shared" si="313"/>
        <v>,"phone":"513-732-5227"</v>
      </c>
      <c r="AO623" s="5" t="str">
        <f t="shared" si="314"/>
        <v>,"location":{</v>
      </c>
      <c r="AP623" s="5" t="str">
        <f t="shared" si="315"/>
        <v>"ML":"162"</v>
      </c>
      <c r="AQ623" s="5" t="str">
        <f t="shared" si="296"/>
        <v>,"RM":"145"</v>
      </c>
      <c r="AR623" s="5" t="str">
        <f t="shared" si="316"/>
        <v>,"building":"CLERSTUSVCS"</v>
      </c>
      <c r="AS623" s="5" t="str">
        <f t="shared" si="325"/>
        <v>}</v>
      </c>
      <c r="AT623" s="5" t="str">
        <f t="shared" si="317"/>
        <v>,"fax":"513-732-8972"</v>
      </c>
      <c r="AU623" s="5" t="str">
        <f t="shared" si="318"/>
        <v>,"website":"http://www.ucclermont.edu/about/CampusInformation/Parking.html"</v>
      </c>
      <c r="AV623" s="10" t="str">
        <f t="shared" si="319"/>
        <v/>
      </c>
      <c r="AW623" s="6" t="str">
        <f t="shared" si="320"/>
        <v>{"name":"Parking Services (CLER)","phone":"513-732-5227","location":{"ML":"162","RM":"145","building":"CLERSTUSVCS"},"fax":"513-732-8972","website":"http://www.ucclermont.edu/about/CampusInformation/Parking.html"}</v>
      </c>
      <c r="AX623" t="str">
        <f t="shared" si="321"/>
        <v>db.directory.insert({"name":"Parking Services (CLER)","phone":"513-732-5227","location":{"ML":"162","RM":"145","building":"CLERSTUSVCS"},"fax":"513-732-8972","website":"http://www.ucclermont.edu/about/CampusInformation/Parking.html"})</v>
      </c>
      <c r="AY623">
        <f t="shared" si="324"/>
        <v>620</v>
      </c>
      <c r="AZ623" t="str">
        <f t="shared" si="322"/>
        <v>620 - Parking Services (CLER)</v>
      </c>
      <c r="BA623" t="str">
        <f t="shared" si="326"/>
        <v>{"name":"Parking Services (CLER)","phone":"513-732-5227","location":{"ML":"162","RM":"145","building":"CLERSTUSVCS"},"fax":"513-732-8972","website":"http://www.ucclermont.edu/about/CampusInformation/Parking.html"},</v>
      </c>
    </row>
    <row r="624" spans="1:53" x14ac:dyDescent="0.25">
      <c r="A624" t="s">
        <v>2667</v>
      </c>
      <c r="B624" t="s">
        <v>2668</v>
      </c>
      <c r="C624" t="s">
        <v>2669</v>
      </c>
      <c r="D624">
        <v>525</v>
      </c>
      <c r="E624">
        <v>2300</v>
      </c>
      <c r="F624" t="s">
        <v>62</v>
      </c>
      <c r="G624" t="s">
        <v>2670</v>
      </c>
      <c r="H624" t="s">
        <v>2671</v>
      </c>
      <c r="K624" t="s">
        <v>5264</v>
      </c>
      <c r="M624">
        <f t="shared" si="327"/>
        <v>0</v>
      </c>
      <c r="N624" t="str">
        <f t="shared" si="298"/>
        <v>Parkinson's &amp; Other Movement Disorders (Neurology)(MED)</v>
      </c>
      <c r="P624" t="s">
        <v>5264</v>
      </c>
      <c r="Q624" t="str">
        <f t="shared" si="299"/>
        <v>513-558-4050</v>
      </c>
      <c r="S624" s="3">
        <f t="shared" si="297"/>
        <v>525</v>
      </c>
      <c r="T624" t="b">
        <f t="shared" si="306"/>
        <v>1</v>
      </c>
      <c r="V624" s="3">
        <f t="shared" si="307"/>
        <v>2300</v>
      </c>
      <c r="W624" t="b">
        <f t="shared" si="300"/>
        <v>1</v>
      </c>
      <c r="Y624" t="str">
        <f t="shared" si="308"/>
        <v>STETSON</v>
      </c>
      <c r="Z624" t="b">
        <f t="shared" si="301"/>
        <v>1</v>
      </c>
      <c r="AB624" t="b">
        <f t="shared" si="309"/>
        <v>1</v>
      </c>
      <c r="AD624" t="str">
        <f t="shared" si="310"/>
        <v>513-558-4305</v>
      </c>
      <c r="AE624" t="b">
        <f t="shared" si="302"/>
        <v>1</v>
      </c>
      <c r="AG624" t="str">
        <f t="shared" si="311"/>
        <v>http://www.med.uc.edu/neurology/specialties/overview/parkinsons.aspx</v>
      </c>
      <c r="AH624" t="b">
        <f t="shared" si="303"/>
        <v>1</v>
      </c>
      <c r="AJ624">
        <f t="shared" si="312"/>
        <v>0</v>
      </c>
      <c r="AK624" t="b">
        <f t="shared" si="304"/>
        <v>0</v>
      </c>
      <c r="AM624" s="4" t="str">
        <f t="shared" si="323"/>
        <v>"name":"Parkinson's &amp; Other Movement Disorders (Neurology)(MED)"</v>
      </c>
      <c r="AN624" s="5" t="str">
        <f t="shared" si="313"/>
        <v>,"phone":"513-558-4050"</v>
      </c>
      <c r="AO624" s="5" t="str">
        <f t="shared" si="314"/>
        <v>,"location":{</v>
      </c>
      <c r="AP624" s="5" t="str">
        <f t="shared" si="315"/>
        <v>"ML":"525"</v>
      </c>
      <c r="AQ624" s="5" t="str">
        <f t="shared" si="296"/>
        <v>,"RM":"2300"</v>
      </c>
      <c r="AR624" s="5" t="str">
        <f t="shared" si="316"/>
        <v>,"building":"STETSON"</v>
      </c>
      <c r="AS624" s="5" t="str">
        <f t="shared" si="325"/>
        <v>}</v>
      </c>
      <c r="AT624" s="5" t="str">
        <f t="shared" si="317"/>
        <v>,"fax":"513-558-4305"</v>
      </c>
      <c r="AU624" s="5" t="str">
        <f t="shared" si="318"/>
        <v>,"website":"http://www.med.uc.edu/neurology/specialties/overview/parkinsons.aspx"</v>
      </c>
      <c r="AV624" s="10" t="str">
        <f t="shared" si="319"/>
        <v/>
      </c>
      <c r="AW624" s="6" t="str">
        <f t="shared" si="320"/>
        <v>{"name":"Parkinson's &amp; Other Movement Disorders (Neurology)(MED)","phone":"513-558-4050","location":{"ML":"525","RM":"2300","building":"STETSON"},"fax":"513-558-4305","website":"http://www.med.uc.edu/neurology/specialties/overview/parkinsons.aspx"}</v>
      </c>
      <c r="AX624" t="str">
        <f t="shared" si="321"/>
        <v>db.directory.insert({"name":"Parkinson's &amp; Other Movement Disorders (Neurology)(MED)","phone":"513-558-4050","location":{"ML":"525","RM":"2300","building":"STETSON"},"fax":"513-558-4305","website":"http://www.med.uc.edu/neurology/specialties/overview/parkinsons.aspx"})</v>
      </c>
      <c r="AY624">
        <f t="shared" si="324"/>
        <v>621</v>
      </c>
      <c r="AZ624" t="str">
        <f t="shared" si="322"/>
        <v>621 - Parkinson's &amp; Other Movement Disorders (Neurology)(MED)</v>
      </c>
      <c r="BA624" t="str">
        <f t="shared" si="326"/>
        <v>{"name":"Parkinson's &amp; Other Movement Disorders (Neurology)(MED)","phone":"513-558-4050","location":{"ML":"525","RM":"2300","building":"STETSON"},"fax":"513-558-4305","website":"http://www.med.uc.edu/neurology/specialties/overview/parkinsons.aspx"},</v>
      </c>
    </row>
    <row r="625" spans="1:53" x14ac:dyDescent="0.25">
      <c r="A625" t="s">
        <v>2672</v>
      </c>
      <c r="B625" t="s">
        <v>2673</v>
      </c>
      <c r="C625" t="s">
        <v>2674</v>
      </c>
      <c r="D625">
        <v>2</v>
      </c>
      <c r="E625">
        <v>280</v>
      </c>
      <c r="F625" t="s">
        <v>852</v>
      </c>
      <c r="G625" t="s">
        <v>2675</v>
      </c>
      <c r="H625" t="s">
        <v>2676</v>
      </c>
      <c r="I625" t="s">
        <v>1415</v>
      </c>
      <c r="K625" t="s">
        <v>5264</v>
      </c>
      <c r="M625">
        <f t="shared" si="327"/>
        <v>0</v>
      </c>
      <c r="N625" t="str">
        <f t="shared" si="298"/>
        <v>Partner for Achieving School Success (PASS)(CECH)</v>
      </c>
      <c r="P625" t="s">
        <v>5264</v>
      </c>
      <c r="Q625" t="str">
        <f t="shared" si="299"/>
        <v>513-556-3077</v>
      </c>
      <c r="S625" s="3">
        <f t="shared" si="297"/>
        <v>2</v>
      </c>
      <c r="T625" t="b">
        <f t="shared" si="306"/>
        <v>1</v>
      </c>
      <c r="V625" s="3">
        <f t="shared" si="307"/>
        <v>280</v>
      </c>
      <c r="W625" t="b">
        <f t="shared" si="300"/>
        <v>1</v>
      </c>
      <c r="Y625" t="str">
        <f t="shared" si="308"/>
        <v>DYER</v>
      </c>
      <c r="Z625" t="b">
        <f t="shared" si="301"/>
        <v>1</v>
      </c>
      <c r="AB625" t="b">
        <f t="shared" si="309"/>
        <v>1</v>
      </c>
      <c r="AD625" t="str">
        <f t="shared" si="310"/>
        <v>513-556-1037</v>
      </c>
      <c r="AE625" t="b">
        <f t="shared" si="302"/>
        <v>1</v>
      </c>
      <c r="AG625" t="str">
        <f t="shared" si="311"/>
        <v>http://www.uc.edu/cechpass.html</v>
      </c>
      <c r="AH625" t="b">
        <f t="shared" si="303"/>
        <v>1</v>
      </c>
      <c r="AJ625" t="str">
        <f t="shared" si="312"/>
        <v>robert.suess@uc.edu</v>
      </c>
      <c r="AK625" t="b">
        <f t="shared" si="304"/>
        <v>1</v>
      </c>
      <c r="AM625" s="4" t="str">
        <f t="shared" si="323"/>
        <v>"name":"Partner for Achieving School Success (PASS)(CECH)"</v>
      </c>
      <c r="AN625" s="5" t="str">
        <f t="shared" si="313"/>
        <v>,"phone":"513-556-3077"</v>
      </c>
      <c r="AO625" s="5" t="str">
        <f t="shared" si="314"/>
        <v>,"location":{</v>
      </c>
      <c r="AP625" s="5" t="str">
        <f t="shared" si="315"/>
        <v>"ML":"2"</v>
      </c>
      <c r="AQ625" s="5" t="str">
        <f t="shared" ref="AQ625:AQ688" si="329">IF(AND(W625=TRUE,T625=TRUE),CONCATENATE(",""RM"":""",TRIM(V625),""""),IF(AND(W625=FALSE, T625=FALSE),CONCATENATE("""RM"":""",TRIM(V625),""""),""))</f>
        <v>,"RM":"280"</v>
      </c>
      <c r="AR625" s="5" t="str">
        <f t="shared" si="316"/>
        <v>,"building":"DYER"</v>
      </c>
      <c r="AS625" s="5" t="str">
        <f t="shared" si="325"/>
        <v>}</v>
      </c>
      <c r="AT625" s="5" t="str">
        <f t="shared" si="317"/>
        <v>,"fax":"513-556-1037"</v>
      </c>
      <c r="AU625" s="5" t="str">
        <f t="shared" si="318"/>
        <v>,"website":"http://www.uc.edu/cechpass.html"</v>
      </c>
      <c r="AV625" s="10" t="str">
        <f t="shared" si="319"/>
        <v>,"email":"robert.suess@uc.edu"</v>
      </c>
      <c r="AW625" s="6" t="str">
        <f t="shared" si="320"/>
        <v>{"name":"Partner for Achieving School Success (PASS)(CECH)","phone":"513-556-3077","location":{"ML":"2","RM":"280","building":"DYER"},"fax":"513-556-1037","website":"http://www.uc.edu/cechpass.html","email":"robert.suess@uc.edu"}</v>
      </c>
      <c r="AX625" t="str">
        <f t="shared" si="321"/>
        <v>db.directory.insert({"name":"Partner for Achieving School Success (PASS)(CECH)","phone":"513-556-3077","location":{"ML":"2","RM":"280","building":"DYER"},"fax":"513-556-1037","website":"http://www.uc.edu/cechpass.html","email":"robert.suess@uc.edu"})</v>
      </c>
      <c r="AY625">
        <f t="shared" si="324"/>
        <v>622</v>
      </c>
      <c r="AZ625" t="str">
        <f t="shared" si="322"/>
        <v>622 - Partner for Achieving School Success (PASS)(CECH)</v>
      </c>
      <c r="BA625" t="str">
        <f t="shared" si="326"/>
        <v>{"name":"Partner for Achieving School Success (PASS)(CECH)","phone":"513-556-3077","location":{"ML":"2","RM":"280","building":"DYER"},"fax":"513-556-1037","website":"http://www.uc.edu/cechpass.html","email":"robert.suess@uc.edu"},</v>
      </c>
    </row>
    <row r="626" spans="1:53" x14ac:dyDescent="0.25">
      <c r="A626" t="s">
        <v>2677</v>
      </c>
      <c r="B626" t="s">
        <v>2678</v>
      </c>
      <c r="C626" t="s">
        <v>2679</v>
      </c>
      <c r="D626">
        <v>529</v>
      </c>
      <c r="E626">
        <v>110</v>
      </c>
      <c r="F626" t="s">
        <v>2680</v>
      </c>
      <c r="G626" t="s">
        <v>2681</v>
      </c>
      <c r="H626" t="s">
        <v>2682</v>
      </c>
      <c r="K626" t="s">
        <v>5264</v>
      </c>
      <c r="M626">
        <f t="shared" si="327"/>
        <v>0</v>
      </c>
      <c r="N626" t="str">
        <f t="shared" si="298"/>
        <v>Pathology and Laboratory Medicine (MED)</v>
      </c>
      <c r="P626" t="s">
        <v>5264</v>
      </c>
      <c r="Q626" t="str">
        <f t="shared" si="299"/>
        <v>513-584-7284</v>
      </c>
      <c r="S626" s="3">
        <f t="shared" si="297"/>
        <v>529</v>
      </c>
      <c r="T626" t="b">
        <f t="shared" si="306"/>
        <v>1</v>
      </c>
      <c r="V626" s="3">
        <f t="shared" si="307"/>
        <v>110</v>
      </c>
      <c r="W626" t="b">
        <f t="shared" si="300"/>
        <v>1</v>
      </c>
      <c r="Y626" t="str">
        <f t="shared" si="308"/>
        <v>HEALTH-UC</v>
      </c>
      <c r="Z626" t="b">
        <f t="shared" si="301"/>
        <v>1</v>
      </c>
      <c r="AB626" t="b">
        <f t="shared" si="309"/>
        <v>1</v>
      </c>
      <c r="AD626" t="str">
        <f t="shared" si="310"/>
        <v>513-584-3892</v>
      </c>
      <c r="AE626" t="b">
        <f t="shared" si="302"/>
        <v>1</v>
      </c>
      <c r="AG626" t="str">
        <f t="shared" si="311"/>
        <v>http://pathology.uc.edu/</v>
      </c>
      <c r="AH626" t="b">
        <f t="shared" si="303"/>
        <v>1</v>
      </c>
      <c r="AJ626">
        <f t="shared" si="312"/>
        <v>0</v>
      </c>
      <c r="AK626" t="b">
        <f t="shared" si="304"/>
        <v>0</v>
      </c>
      <c r="AM626" s="4" t="str">
        <f t="shared" si="323"/>
        <v>"name":"Pathology and Laboratory Medicine (MED)"</v>
      </c>
      <c r="AN626" s="5" t="str">
        <f t="shared" si="313"/>
        <v>,"phone":"513-584-7284"</v>
      </c>
      <c r="AO626" s="5" t="str">
        <f t="shared" si="314"/>
        <v>,"location":{</v>
      </c>
      <c r="AP626" s="5" t="str">
        <f t="shared" si="315"/>
        <v>"ML":"529"</v>
      </c>
      <c r="AQ626" s="5" t="str">
        <f t="shared" si="329"/>
        <v>,"RM":"110"</v>
      </c>
      <c r="AR626" s="5" t="str">
        <f t="shared" si="316"/>
        <v>,"building":"HEALTH-UC"</v>
      </c>
      <c r="AS626" s="5" t="str">
        <f t="shared" si="325"/>
        <v>}</v>
      </c>
      <c r="AT626" s="5" t="str">
        <f t="shared" si="317"/>
        <v>,"fax":"513-584-3892"</v>
      </c>
      <c r="AU626" s="5" t="str">
        <f t="shared" si="318"/>
        <v>,"website":"http://pathology.uc.edu/"</v>
      </c>
      <c r="AV626" s="10" t="str">
        <f t="shared" si="319"/>
        <v/>
      </c>
      <c r="AW626" s="6" t="str">
        <f t="shared" si="320"/>
        <v>{"name":"Pathology and Laboratory Medicine (MED)","phone":"513-584-7284","location":{"ML":"529","RM":"110","building":"HEALTH-UC"},"fax":"513-584-3892","website":"http://pathology.uc.edu/"}</v>
      </c>
      <c r="AX626" t="str">
        <f t="shared" si="321"/>
        <v>db.directory.insert({"name":"Pathology and Laboratory Medicine (MED)","phone":"513-584-7284","location":{"ML":"529","RM":"110","building":"HEALTH-UC"},"fax":"513-584-3892","website":"http://pathology.uc.edu/"})</v>
      </c>
      <c r="AY626">
        <f t="shared" si="324"/>
        <v>623</v>
      </c>
      <c r="AZ626" t="str">
        <f t="shared" si="322"/>
        <v>623 - Pathology and Laboratory Medicine (MED)</v>
      </c>
      <c r="BA626" t="str">
        <f t="shared" si="326"/>
        <v>{"name":"Pathology and Laboratory Medicine (MED)","phone":"513-584-7284","location":{"ML":"529","RM":"110","building":"HEALTH-UC"},"fax":"513-584-3892","website":"http://pathology.uc.edu/"},</v>
      </c>
    </row>
    <row r="627" spans="1:53" x14ac:dyDescent="0.25">
      <c r="A627" t="s">
        <v>2683</v>
      </c>
      <c r="B627" t="s">
        <v>2684</v>
      </c>
      <c r="C627" t="s">
        <v>1457</v>
      </c>
      <c r="D627">
        <v>91</v>
      </c>
      <c r="E627">
        <v>440</v>
      </c>
      <c r="F627" t="s">
        <v>23</v>
      </c>
      <c r="G627" t="s">
        <v>351</v>
      </c>
      <c r="H627" t="s">
        <v>2685</v>
      </c>
      <c r="I627" t="s">
        <v>2686</v>
      </c>
      <c r="K627" t="s">
        <v>5264</v>
      </c>
      <c r="M627">
        <f t="shared" si="327"/>
        <v>0</v>
      </c>
      <c r="N627" t="str">
        <f t="shared" si="298"/>
        <v>Cincinnati Pathways (Transfer &amp; Lifelong Learning Center)</v>
      </c>
      <c r="P627" t="s">
        <v>5264</v>
      </c>
      <c r="Q627" t="str">
        <f t="shared" si="299"/>
        <v>513-556-2247</v>
      </c>
      <c r="S627" s="3">
        <f t="shared" si="297"/>
        <v>91</v>
      </c>
      <c r="T627" t="b">
        <f t="shared" si="306"/>
        <v>1</v>
      </c>
      <c r="V627" s="3">
        <f t="shared" si="307"/>
        <v>440</v>
      </c>
      <c r="W627" t="b">
        <f t="shared" si="300"/>
        <v>1</v>
      </c>
      <c r="Y627" t="str">
        <f t="shared" si="308"/>
        <v>UNIVPAV</v>
      </c>
      <c r="Z627" t="b">
        <f t="shared" si="301"/>
        <v>1</v>
      </c>
      <c r="AB627" t="b">
        <f t="shared" si="309"/>
        <v>1</v>
      </c>
      <c r="AD627" t="str">
        <f t="shared" si="310"/>
        <v>513-556-1105</v>
      </c>
      <c r="AE627" t="b">
        <f t="shared" si="302"/>
        <v>1</v>
      </c>
      <c r="AG627" t="str">
        <f t="shared" si="311"/>
        <v>http://admissions.uc.edu/transfer/pathways.html</v>
      </c>
      <c r="AH627" t="b">
        <f t="shared" si="303"/>
        <v>1</v>
      </c>
      <c r="AJ627" t="str">
        <f t="shared" si="312"/>
        <v>transfer@uc.edu</v>
      </c>
      <c r="AK627" t="b">
        <f t="shared" si="304"/>
        <v>1</v>
      </c>
      <c r="AM627" s="4" t="str">
        <f t="shared" si="323"/>
        <v>"name":"Cincinnati Pathways (Transfer &amp; Lifelong Learning Center)"</v>
      </c>
      <c r="AN627" s="5" t="str">
        <f t="shared" si="313"/>
        <v>,"phone":"513-556-2247"</v>
      </c>
      <c r="AO627" s="5" t="str">
        <f t="shared" si="314"/>
        <v>,"location":{</v>
      </c>
      <c r="AP627" s="5" t="str">
        <f t="shared" si="315"/>
        <v>"ML":"91"</v>
      </c>
      <c r="AQ627" s="5" t="str">
        <f t="shared" si="329"/>
        <v>,"RM":"440"</v>
      </c>
      <c r="AR627" s="5" t="str">
        <f t="shared" si="316"/>
        <v>,"building":"UNIVPAV"</v>
      </c>
      <c r="AS627" s="5" t="str">
        <f t="shared" si="325"/>
        <v>}</v>
      </c>
      <c r="AT627" s="5" t="str">
        <f t="shared" si="317"/>
        <v>,"fax":"513-556-1105"</v>
      </c>
      <c r="AU627" s="5" t="str">
        <f t="shared" si="318"/>
        <v>,"website":"http://admissions.uc.edu/transfer/pathways.html"</v>
      </c>
      <c r="AV627" s="10" t="str">
        <f t="shared" si="319"/>
        <v>,"email":"transfer@uc.edu"</v>
      </c>
      <c r="AW627" s="6" t="str">
        <f t="shared" si="320"/>
        <v>{"name":"Cincinnati Pathways (Transfer &amp; Lifelong Learning Center)","phone":"513-556-2247","location":{"ML":"91","RM":"440","building":"UNIVPAV"},"fax":"513-556-1105","website":"http://admissions.uc.edu/transfer/pathways.html","email":"transfer@uc.edu"}</v>
      </c>
      <c r="AX627" t="str">
        <f t="shared" si="321"/>
        <v>db.directory.insert({"name":"Cincinnati Pathways (Transfer &amp; Lifelong Learning Center)","phone":"513-556-2247","location":{"ML":"91","RM":"440","building":"UNIVPAV"},"fax":"513-556-1105","website":"http://admissions.uc.edu/transfer/pathways.html","email":"transfer@uc.edu"})</v>
      </c>
      <c r="AY627">
        <f t="shared" si="324"/>
        <v>624</v>
      </c>
      <c r="AZ627" t="str">
        <f t="shared" si="322"/>
        <v>624 - Cincinnati Pathways (Transfer &amp; Lifelong Learning Center)</v>
      </c>
      <c r="BA627" t="str">
        <f t="shared" si="326"/>
        <v>{"name":"Cincinnati Pathways (Transfer &amp; Lifelong Learning Center)","phone":"513-556-2247","location":{"ML":"91","RM":"440","building":"UNIVPAV"},"fax":"513-556-1105","website":"http://admissions.uc.edu/transfer/pathways.html","email":"transfer@uc.edu"},</v>
      </c>
    </row>
    <row r="628" spans="1:53" x14ac:dyDescent="0.25">
      <c r="A628" t="s">
        <v>2687</v>
      </c>
      <c r="B628" t="s">
        <v>2688</v>
      </c>
      <c r="C628" t="s">
        <v>2689</v>
      </c>
      <c r="D628">
        <v>641</v>
      </c>
      <c r="E628">
        <v>500</v>
      </c>
      <c r="F628" t="s">
        <v>68</v>
      </c>
      <c r="G628" t="s">
        <v>1315</v>
      </c>
      <c r="H628" t="s">
        <v>2690</v>
      </c>
      <c r="K628" t="s">
        <v>5264</v>
      </c>
      <c r="M628">
        <f t="shared" si="327"/>
        <v>0</v>
      </c>
      <c r="N628" t="str">
        <f t="shared" si="298"/>
        <v>Payment Card Industry Compliance (Treasurer)</v>
      </c>
      <c r="P628" t="s">
        <v>5264</v>
      </c>
      <c r="Q628" t="str">
        <f t="shared" si="299"/>
        <v>513-556-4793</v>
      </c>
      <c r="S628" s="3">
        <f t="shared" si="297"/>
        <v>641</v>
      </c>
      <c r="T628" t="b">
        <f t="shared" si="306"/>
        <v>1</v>
      </c>
      <c r="V628" s="3">
        <f t="shared" si="307"/>
        <v>500</v>
      </c>
      <c r="W628" t="b">
        <f t="shared" si="300"/>
        <v>1</v>
      </c>
      <c r="Y628" t="str">
        <f t="shared" si="308"/>
        <v>UNIVHALL</v>
      </c>
      <c r="Z628" t="b">
        <f t="shared" si="301"/>
        <v>1</v>
      </c>
      <c r="AB628" t="b">
        <f t="shared" si="309"/>
        <v>1</v>
      </c>
      <c r="AD628" t="str">
        <f t="shared" si="310"/>
        <v>513-556-2504</v>
      </c>
      <c r="AE628" t="b">
        <f t="shared" si="302"/>
        <v>1</v>
      </c>
      <c r="AG628" t="str">
        <f t="shared" si="311"/>
        <v>http://www.uc.edu/af/treasurer/pcicompliance.html</v>
      </c>
      <c r="AH628" t="b">
        <f t="shared" si="303"/>
        <v>1</v>
      </c>
      <c r="AJ628">
        <f t="shared" si="312"/>
        <v>0</v>
      </c>
      <c r="AK628" t="b">
        <f t="shared" si="304"/>
        <v>0</v>
      </c>
      <c r="AM628" s="4" t="str">
        <f t="shared" si="323"/>
        <v>"name":"Payment Card Industry Compliance (Treasurer)"</v>
      </c>
      <c r="AN628" s="5" t="str">
        <f t="shared" si="313"/>
        <v>,"phone":"513-556-4793"</v>
      </c>
      <c r="AO628" s="5" t="str">
        <f t="shared" si="314"/>
        <v>,"location":{</v>
      </c>
      <c r="AP628" s="5" t="str">
        <f t="shared" si="315"/>
        <v>"ML":"641"</v>
      </c>
      <c r="AQ628" s="5" t="str">
        <f t="shared" si="329"/>
        <v>,"RM":"500"</v>
      </c>
      <c r="AR628" s="5" t="str">
        <f t="shared" si="316"/>
        <v>,"building":"UNIVHALL"</v>
      </c>
      <c r="AS628" s="5" t="str">
        <f t="shared" si="325"/>
        <v>}</v>
      </c>
      <c r="AT628" s="5" t="str">
        <f t="shared" si="317"/>
        <v>,"fax":"513-556-2504"</v>
      </c>
      <c r="AU628" s="5" t="str">
        <f t="shared" si="318"/>
        <v>,"website":"http://www.uc.edu/af/treasurer/pcicompliance.html"</v>
      </c>
      <c r="AV628" s="10" t="str">
        <f t="shared" si="319"/>
        <v/>
      </c>
      <c r="AW628" s="6" t="str">
        <f t="shared" si="320"/>
        <v>{"name":"Payment Card Industry Compliance (Treasurer)","phone":"513-556-4793","location":{"ML":"641","RM":"500","building":"UNIVHALL"},"fax":"513-556-2504","website":"http://www.uc.edu/af/treasurer/pcicompliance.html"}</v>
      </c>
      <c r="AX628" t="str">
        <f t="shared" si="321"/>
        <v>db.directory.insert({"name":"Payment Card Industry Compliance (Treasurer)","phone":"513-556-4793","location":{"ML":"641","RM":"500","building":"UNIVHALL"},"fax":"513-556-2504","website":"http://www.uc.edu/af/treasurer/pcicompliance.html"})</v>
      </c>
      <c r="AY628">
        <f t="shared" si="324"/>
        <v>625</v>
      </c>
      <c r="AZ628" t="str">
        <f t="shared" si="322"/>
        <v>625 - Payment Card Industry Compliance (Treasurer)</v>
      </c>
      <c r="BA628" t="str">
        <f t="shared" si="326"/>
        <v>{"name":"Payment Card Industry Compliance (Treasurer)","phone":"513-556-4793","location":{"ML":"641","RM":"500","building":"UNIVHALL"},"fax":"513-556-2504","website":"http://www.uc.edu/af/treasurer/pcicompliance.html"},</v>
      </c>
    </row>
    <row r="629" spans="1:53" x14ac:dyDescent="0.25">
      <c r="A629" t="s">
        <v>2691</v>
      </c>
      <c r="B629" t="s">
        <v>2692</v>
      </c>
      <c r="C629" t="s">
        <v>2693</v>
      </c>
      <c r="D629">
        <v>1</v>
      </c>
      <c r="E629" t="s">
        <v>49</v>
      </c>
      <c r="F629" t="s">
        <v>68</v>
      </c>
      <c r="G629" t="s">
        <v>2694</v>
      </c>
      <c r="K629" t="s">
        <v>5264</v>
      </c>
      <c r="M629">
        <f t="shared" si="327"/>
        <v>0</v>
      </c>
      <c r="N629" t="str">
        <f t="shared" si="298"/>
        <v>Payroll Operations</v>
      </c>
      <c r="P629" t="s">
        <v>5264</v>
      </c>
      <c r="Q629" t="str">
        <f t="shared" si="299"/>
        <v>513-556-2451</v>
      </c>
      <c r="S629" s="3">
        <f t="shared" si="297"/>
        <v>1</v>
      </c>
      <c r="T629" t="b">
        <f t="shared" si="306"/>
        <v>1</v>
      </c>
      <c r="V629" s="3" t="str">
        <f t="shared" si="307"/>
        <v>3rdFl</v>
      </c>
      <c r="W629" t="b">
        <f t="shared" si="300"/>
        <v>1</v>
      </c>
      <c r="Y629" t="str">
        <f t="shared" si="308"/>
        <v>UNIVHALL</v>
      </c>
      <c r="Z629" t="b">
        <f t="shared" si="301"/>
        <v>1</v>
      </c>
      <c r="AB629" t="b">
        <f t="shared" si="309"/>
        <v>1</v>
      </c>
      <c r="AD629" t="str">
        <f t="shared" si="310"/>
        <v>513-556-0242</v>
      </c>
      <c r="AE629" t="b">
        <f t="shared" si="302"/>
        <v>1</v>
      </c>
      <c r="AG629">
        <f t="shared" si="311"/>
        <v>0</v>
      </c>
      <c r="AH629" t="b">
        <f t="shared" si="303"/>
        <v>0</v>
      </c>
      <c r="AJ629">
        <f t="shared" si="312"/>
        <v>0</v>
      </c>
      <c r="AK629" t="b">
        <f t="shared" si="304"/>
        <v>0</v>
      </c>
      <c r="AM629" s="4" t="str">
        <f t="shared" si="323"/>
        <v>"name":"Payroll Operations"</v>
      </c>
      <c r="AN629" s="5" t="str">
        <f t="shared" si="313"/>
        <v>,"phone":"513-556-2451"</v>
      </c>
      <c r="AO629" s="5" t="str">
        <f t="shared" si="314"/>
        <v>,"location":{</v>
      </c>
      <c r="AP629" s="5" t="str">
        <f t="shared" si="315"/>
        <v>"ML":"1"</v>
      </c>
      <c r="AQ629" s="5" t="str">
        <f t="shared" si="329"/>
        <v>,"RM":"3rdFl"</v>
      </c>
      <c r="AR629" s="5" t="str">
        <f t="shared" si="316"/>
        <v>,"building":"UNIVHALL"</v>
      </c>
      <c r="AS629" s="5" t="str">
        <f t="shared" si="325"/>
        <v>}</v>
      </c>
      <c r="AT629" s="5" t="str">
        <f t="shared" si="317"/>
        <v>,"fax":"513-556-0242"</v>
      </c>
      <c r="AU629" s="5" t="str">
        <f t="shared" si="318"/>
        <v/>
      </c>
      <c r="AV629" s="10" t="str">
        <f t="shared" si="319"/>
        <v/>
      </c>
      <c r="AW629" s="6" t="str">
        <f t="shared" si="320"/>
        <v>{"name":"Payroll Operations","phone":"513-556-2451","location":{"ML":"1","RM":"3rdFl","building":"UNIVHALL"},"fax":"513-556-0242"}</v>
      </c>
      <c r="AX629" t="str">
        <f t="shared" si="321"/>
        <v>db.directory.insert({"name":"Payroll Operations","phone":"513-556-2451","location":{"ML":"1","RM":"3rdFl","building":"UNIVHALL"},"fax":"513-556-0242"})</v>
      </c>
      <c r="AY629">
        <f t="shared" si="324"/>
        <v>626</v>
      </c>
      <c r="AZ629" t="str">
        <f t="shared" si="322"/>
        <v>626 - Payroll Operations</v>
      </c>
      <c r="BA629" t="str">
        <f t="shared" si="326"/>
        <v>{"name":"Payroll Operations","phone":"513-556-2451","location":{"ML":"1","RM":"3rdFl","building":"UNIVHALL"},"fax":"513-556-0242"},</v>
      </c>
    </row>
    <row r="630" spans="1:53" x14ac:dyDescent="0.25">
      <c r="A630" t="s">
        <v>2695</v>
      </c>
      <c r="B630" t="s">
        <v>2696</v>
      </c>
      <c r="C630" t="s">
        <v>1161</v>
      </c>
      <c r="D630">
        <v>186</v>
      </c>
      <c r="E630" t="s">
        <v>639</v>
      </c>
      <c r="F630" t="s">
        <v>68</v>
      </c>
      <c r="G630" t="s">
        <v>1162</v>
      </c>
      <c r="H630" t="s">
        <v>2697</v>
      </c>
      <c r="K630" t="s">
        <v>5264</v>
      </c>
      <c r="M630">
        <f t="shared" si="327"/>
        <v>0</v>
      </c>
      <c r="N630" t="str">
        <f t="shared" si="298"/>
        <v>PDC (Planning + Design + Construction)</v>
      </c>
      <c r="P630" t="s">
        <v>5264</v>
      </c>
      <c r="Q630" t="str">
        <f t="shared" si="299"/>
        <v>513-556-1933</v>
      </c>
      <c r="S630" s="3">
        <f t="shared" si="297"/>
        <v>186</v>
      </c>
      <c r="T630" t="b">
        <f t="shared" si="306"/>
        <v>1</v>
      </c>
      <c r="V630" s="3" t="str">
        <f t="shared" si="307"/>
        <v>6thFl</v>
      </c>
      <c r="W630" t="b">
        <f t="shared" si="300"/>
        <v>1</v>
      </c>
      <c r="Y630" t="str">
        <f t="shared" si="308"/>
        <v>UNIVHALL</v>
      </c>
      <c r="Z630" t="b">
        <f t="shared" si="301"/>
        <v>1</v>
      </c>
      <c r="AB630" t="b">
        <f t="shared" si="309"/>
        <v>1</v>
      </c>
      <c r="AD630" t="str">
        <f t="shared" si="310"/>
        <v>513-556-2216</v>
      </c>
      <c r="AE630" t="b">
        <f t="shared" si="302"/>
        <v>1</v>
      </c>
      <c r="AG630" t="str">
        <f t="shared" si="311"/>
        <v>http://www.uc.edu/af/pdc/campus_planning.html</v>
      </c>
      <c r="AH630" t="b">
        <f t="shared" si="303"/>
        <v>1</v>
      </c>
      <c r="AJ630">
        <f t="shared" si="312"/>
        <v>0</v>
      </c>
      <c r="AK630" t="b">
        <f t="shared" si="304"/>
        <v>0</v>
      </c>
      <c r="AM630" s="4" t="str">
        <f t="shared" si="323"/>
        <v>"name":"PDC (Planning + Design + Construction)"</v>
      </c>
      <c r="AN630" s="5" t="str">
        <f t="shared" si="313"/>
        <v>,"phone":"513-556-1933"</v>
      </c>
      <c r="AO630" s="5" t="str">
        <f t="shared" si="314"/>
        <v>,"location":{</v>
      </c>
      <c r="AP630" s="5" t="str">
        <f t="shared" si="315"/>
        <v>"ML":"186"</v>
      </c>
      <c r="AQ630" s="5" t="str">
        <f t="shared" si="329"/>
        <v>,"RM":"6thFl"</v>
      </c>
      <c r="AR630" s="5" t="str">
        <f t="shared" si="316"/>
        <v>,"building":"UNIVHALL"</v>
      </c>
      <c r="AS630" s="5" t="str">
        <f t="shared" si="325"/>
        <v>}</v>
      </c>
      <c r="AT630" s="5" t="str">
        <f t="shared" si="317"/>
        <v>,"fax":"513-556-2216"</v>
      </c>
      <c r="AU630" s="5" t="str">
        <f t="shared" si="318"/>
        <v>,"website":"http://www.uc.edu/af/pdc/campus_planning.html"</v>
      </c>
      <c r="AV630" s="10" t="str">
        <f t="shared" si="319"/>
        <v/>
      </c>
      <c r="AW630" s="6" t="str">
        <f t="shared" si="320"/>
        <v>{"name":"PDC (Planning + Design + Construction)","phone":"513-556-1933","location":{"ML":"186","RM":"6thFl","building":"UNIVHALL"},"fax":"513-556-2216","website":"http://www.uc.edu/af/pdc/campus_planning.html"}</v>
      </c>
      <c r="AX630" t="str">
        <f t="shared" si="321"/>
        <v>db.directory.insert({"name":"PDC (Planning + Design + Construction)","phone":"513-556-1933","location":{"ML":"186","RM":"6thFl","building":"UNIVHALL"},"fax":"513-556-2216","website":"http://www.uc.edu/af/pdc/campus_planning.html"})</v>
      </c>
      <c r="AY630">
        <f t="shared" si="324"/>
        <v>627</v>
      </c>
      <c r="AZ630" t="str">
        <f t="shared" si="322"/>
        <v>627 - PDC (Planning + Design + Construction)</v>
      </c>
      <c r="BA630" t="str">
        <f t="shared" si="326"/>
        <v>{"name":"PDC (Planning + Design + Construction)","phone":"513-556-1933","location":{"ML":"186","RM":"6thFl","building":"UNIVHALL"},"fax":"513-556-2216","website":"http://www.uc.edu/af/pdc/campus_planning.html"},</v>
      </c>
    </row>
    <row r="631" spans="1:53" x14ac:dyDescent="0.25">
      <c r="A631" t="s">
        <v>2698</v>
      </c>
      <c r="B631" t="s">
        <v>2699</v>
      </c>
      <c r="C631" t="s">
        <v>2700</v>
      </c>
      <c r="D631">
        <v>526</v>
      </c>
      <c r="G631" t="s">
        <v>2701</v>
      </c>
      <c r="H631" t="s">
        <v>2702</v>
      </c>
      <c r="K631" t="s">
        <v>5264</v>
      </c>
      <c r="M631">
        <f t="shared" si="327"/>
        <v>0</v>
      </c>
      <c r="N631" t="str">
        <f t="shared" si="298"/>
        <v>Pediatric and Adolescent Gynecology(OB/GYN)(MED)</v>
      </c>
      <c r="P631" t="s">
        <v>5264</v>
      </c>
      <c r="Q631" t="str">
        <f t="shared" si="299"/>
        <v>513-636-2911</v>
      </c>
      <c r="S631" s="3">
        <f t="shared" si="297"/>
        <v>526</v>
      </c>
      <c r="T631" t="b">
        <f t="shared" si="306"/>
        <v>1</v>
      </c>
      <c r="V631" s="3">
        <f t="shared" si="307"/>
        <v>0</v>
      </c>
      <c r="W631" t="b">
        <f t="shared" si="300"/>
        <v>0</v>
      </c>
      <c r="Y631">
        <f t="shared" si="308"/>
        <v>0</v>
      </c>
      <c r="Z631" t="b">
        <f t="shared" si="301"/>
        <v>0</v>
      </c>
      <c r="AB631" t="b">
        <f t="shared" si="309"/>
        <v>1</v>
      </c>
      <c r="AD631" t="str">
        <f t="shared" si="310"/>
        <v>513-636-8844</v>
      </c>
      <c r="AE631" t="b">
        <f t="shared" si="302"/>
        <v>1</v>
      </c>
      <c r="AG631" t="str">
        <f t="shared" si="311"/>
        <v>http://www.med.uc.edu/obgyn/divisions/peds/about.aspx</v>
      </c>
      <c r="AH631" t="b">
        <f t="shared" si="303"/>
        <v>1</v>
      </c>
      <c r="AJ631">
        <f t="shared" si="312"/>
        <v>0</v>
      </c>
      <c r="AK631" t="b">
        <f t="shared" si="304"/>
        <v>0</v>
      </c>
      <c r="AM631" s="4" t="str">
        <f t="shared" si="323"/>
        <v>"name":"Pediatric and Adolescent Gynecology(OB/GYN)(MED)"</v>
      </c>
      <c r="AN631" s="5" t="str">
        <f t="shared" si="313"/>
        <v>,"phone":"513-636-2911"</v>
      </c>
      <c r="AO631" s="5" t="str">
        <f t="shared" si="314"/>
        <v>,"location":{</v>
      </c>
      <c r="AP631" s="5" t="str">
        <f t="shared" si="315"/>
        <v>"ML":"526"</v>
      </c>
      <c r="AQ631" s="5" t="str">
        <f t="shared" si="329"/>
        <v/>
      </c>
      <c r="AR631" s="5" t="str">
        <f t="shared" si="316"/>
        <v/>
      </c>
      <c r="AS631" s="5" t="str">
        <f t="shared" si="325"/>
        <v>}</v>
      </c>
      <c r="AT631" s="5" t="str">
        <f t="shared" si="317"/>
        <v>,"fax":"513-636-8844"</v>
      </c>
      <c r="AU631" s="5" t="str">
        <f t="shared" si="318"/>
        <v>,"website":"http://www.med.uc.edu/obgyn/divisions/peds/about.aspx"</v>
      </c>
      <c r="AV631" s="10" t="str">
        <f t="shared" si="319"/>
        <v/>
      </c>
      <c r="AW631" s="6" t="str">
        <f t="shared" si="320"/>
        <v>{"name":"Pediatric and Adolescent Gynecology(OB/GYN)(MED)","phone":"513-636-2911","location":{"ML":"526"},"fax":"513-636-8844","website":"http://www.med.uc.edu/obgyn/divisions/peds/about.aspx"}</v>
      </c>
      <c r="AX631" t="str">
        <f t="shared" si="321"/>
        <v>db.directory.insert({"name":"Pediatric and Adolescent Gynecology(OB/GYN)(MED)","phone":"513-636-2911","location":{"ML":"526"},"fax":"513-636-8844","website":"http://www.med.uc.edu/obgyn/divisions/peds/about.aspx"})</v>
      </c>
      <c r="AY631">
        <f t="shared" si="324"/>
        <v>628</v>
      </c>
      <c r="AZ631" t="str">
        <f t="shared" si="322"/>
        <v>628 - Pediatric and Adolescent Gynecology(OB/GYN)(MED)</v>
      </c>
      <c r="BA631" t="str">
        <f t="shared" si="326"/>
        <v>{"name":"Pediatric and Adolescent Gynecology(OB/GYN)(MED)","phone":"513-636-2911","location":{"ML":"526"},"fax":"513-636-8844","website":"http://www.med.uc.edu/obgyn/divisions/peds/about.aspx"},</v>
      </c>
    </row>
    <row r="632" spans="1:53" x14ac:dyDescent="0.25">
      <c r="A632" t="s">
        <v>2703</v>
      </c>
      <c r="B632" t="s">
        <v>2704</v>
      </c>
      <c r="C632" t="s">
        <v>2705</v>
      </c>
      <c r="D632">
        <v>525</v>
      </c>
      <c r="E632">
        <v>2300</v>
      </c>
      <c r="F632" t="s">
        <v>62</v>
      </c>
      <c r="G632" t="s">
        <v>2090</v>
      </c>
      <c r="H632" t="s">
        <v>2706</v>
      </c>
      <c r="K632" t="s">
        <v>5264</v>
      </c>
      <c r="M632">
        <f t="shared" si="327"/>
        <v>0</v>
      </c>
      <c r="N632" t="str">
        <f t="shared" si="298"/>
        <v>Pediatric Neurology (MED)</v>
      </c>
      <c r="P632" t="s">
        <v>5264</v>
      </c>
      <c r="Q632" t="str">
        <f t="shared" si="299"/>
        <v>513-636-4222</v>
      </c>
      <c r="S632" s="3">
        <f t="shared" si="297"/>
        <v>525</v>
      </c>
      <c r="T632" t="b">
        <f t="shared" si="306"/>
        <v>1</v>
      </c>
      <c r="V632" s="3">
        <f t="shared" si="307"/>
        <v>2300</v>
      </c>
      <c r="W632" t="b">
        <f t="shared" si="300"/>
        <v>1</v>
      </c>
      <c r="Y632" t="str">
        <f t="shared" si="308"/>
        <v>STETSON</v>
      </c>
      <c r="Z632" t="b">
        <f t="shared" si="301"/>
        <v>1</v>
      </c>
      <c r="AB632" t="b">
        <f t="shared" si="309"/>
        <v>1</v>
      </c>
      <c r="AD632" t="str">
        <f t="shared" si="310"/>
        <v>513-558-4887</v>
      </c>
      <c r="AE632" t="b">
        <f t="shared" si="302"/>
        <v>1</v>
      </c>
      <c r="AG632" t="str">
        <f t="shared" si="311"/>
        <v>http://www.med.uc.edu/neurology/specialties/overview/pediatric.aspx</v>
      </c>
      <c r="AH632" t="b">
        <f t="shared" si="303"/>
        <v>1</v>
      </c>
      <c r="AJ632">
        <f t="shared" si="312"/>
        <v>0</v>
      </c>
      <c r="AK632" t="b">
        <f t="shared" si="304"/>
        <v>0</v>
      </c>
      <c r="AM632" s="4" t="str">
        <f t="shared" si="323"/>
        <v>"name":"Pediatric Neurology (MED)"</v>
      </c>
      <c r="AN632" s="5" t="str">
        <f t="shared" si="313"/>
        <v>,"phone":"513-636-4222"</v>
      </c>
      <c r="AO632" s="5" t="str">
        <f t="shared" si="314"/>
        <v>,"location":{</v>
      </c>
      <c r="AP632" s="5" t="str">
        <f t="shared" si="315"/>
        <v>"ML":"525"</v>
      </c>
      <c r="AQ632" s="5" t="str">
        <f t="shared" si="329"/>
        <v>,"RM":"2300"</v>
      </c>
      <c r="AR632" s="5" t="str">
        <f t="shared" si="316"/>
        <v>,"building":"STETSON"</v>
      </c>
      <c r="AS632" s="5" t="str">
        <f t="shared" si="325"/>
        <v>}</v>
      </c>
      <c r="AT632" s="5" t="str">
        <f t="shared" si="317"/>
        <v>,"fax":"513-558-4887"</v>
      </c>
      <c r="AU632" s="5" t="str">
        <f t="shared" si="318"/>
        <v>,"website":"http://www.med.uc.edu/neurology/specialties/overview/pediatric.aspx"</v>
      </c>
      <c r="AV632" s="10" t="str">
        <f t="shared" si="319"/>
        <v/>
      </c>
      <c r="AW632" s="6" t="str">
        <f t="shared" si="320"/>
        <v>{"name":"Pediatric Neurology (MED)","phone":"513-636-4222","location":{"ML":"525","RM":"2300","building":"STETSON"},"fax":"513-558-4887","website":"http://www.med.uc.edu/neurology/specialties/overview/pediatric.aspx"}</v>
      </c>
      <c r="AX632" t="str">
        <f t="shared" si="321"/>
        <v>db.directory.insert({"name":"Pediatric Neurology (MED)","phone":"513-636-4222","location":{"ML":"525","RM":"2300","building":"STETSON"},"fax":"513-558-4887","website":"http://www.med.uc.edu/neurology/specialties/overview/pediatric.aspx"})</v>
      </c>
      <c r="AY632">
        <f t="shared" si="324"/>
        <v>629</v>
      </c>
      <c r="AZ632" t="str">
        <f t="shared" si="322"/>
        <v>629 - Pediatric Neurology (MED)</v>
      </c>
      <c r="BA632" t="str">
        <f t="shared" si="326"/>
        <v>{"name":"Pediatric Neurology (MED)","phone":"513-636-4222","location":{"ML":"525","RM":"2300","building":"STETSON"},"fax":"513-558-4887","website":"http://www.med.uc.edu/neurology/specialties/overview/pediatric.aspx"},</v>
      </c>
    </row>
    <row r="633" spans="1:53" x14ac:dyDescent="0.25">
      <c r="A633" t="s">
        <v>2707</v>
      </c>
      <c r="B633" t="s">
        <v>2708</v>
      </c>
      <c r="C633" t="s">
        <v>2709</v>
      </c>
      <c r="D633">
        <v>2016</v>
      </c>
      <c r="F633" t="s">
        <v>2281</v>
      </c>
      <c r="G633" t="s">
        <v>2710</v>
      </c>
      <c r="H633" t="s">
        <v>2711</v>
      </c>
      <c r="K633" t="s">
        <v>5264</v>
      </c>
      <c r="M633">
        <f t="shared" si="327"/>
        <v>0</v>
      </c>
      <c r="N633" t="str">
        <f t="shared" si="298"/>
        <v>Pediatric Neurosurgery</v>
      </c>
      <c r="P633" t="s">
        <v>5264</v>
      </c>
      <c r="Q633" t="str">
        <f t="shared" si="299"/>
        <v>513-803-4224</v>
      </c>
      <c r="S633" s="3">
        <f t="shared" si="297"/>
        <v>2016</v>
      </c>
      <c r="T633" t="b">
        <f t="shared" si="306"/>
        <v>1</v>
      </c>
      <c r="V633" s="3">
        <f t="shared" si="307"/>
        <v>0</v>
      </c>
      <c r="W633" t="b">
        <f t="shared" si="300"/>
        <v>0</v>
      </c>
      <c r="Y633" t="str">
        <f t="shared" si="308"/>
        <v>CCHMC</v>
      </c>
      <c r="Z633" t="b">
        <f t="shared" si="301"/>
        <v>1</v>
      </c>
      <c r="AB633" t="b">
        <f t="shared" si="309"/>
        <v>1</v>
      </c>
      <c r="AD633" t="str">
        <f t="shared" si="310"/>
        <v>513-636-2808</v>
      </c>
      <c r="AE633" t="b">
        <f t="shared" si="302"/>
        <v>1</v>
      </c>
      <c r="AG633" t="str">
        <f t="shared" si="311"/>
        <v>http://med.uc.edu/Neurosurgery/divisions/pediatric.aspx</v>
      </c>
      <c r="AH633" t="b">
        <f t="shared" si="303"/>
        <v>1</v>
      </c>
      <c r="AJ633">
        <f t="shared" si="312"/>
        <v>0</v>
      </c>
      <c r="AK633" t="b">
        <f t="shared" si="304"/>
        <v>0</v>
      </c>
      <c r="AM633" s="4" t="str">
        <f t="shared" si="323"/>
        <v>"name":"Pediatric Neurosurgery"</v>
      </c>
      <c r="AN633" s="5" t="str">
        <f t="shared" si="313"/>
        <v>,"phone":"513-803-4224"</v>
      </c>
      <c r="AO633" s="5" t="str">
        <f t="shared" si="314"/>
        <v>,"location":{</v>
      </c>
      <c r="AP633" s="5" t="str">
        <f t="shared" si="315"/>
        <v>"ML":"2016"</v>
      </c>
      <c r="AQ633" s="5" t="str">
        <f t="shared" si="329"/>
        <v/>
      </c>
      <c r="AR633" s="5" t="str">
        <f t="shared" si="316"/>
        <v>,"building":"CCHMC"</v>
      </c>
      <c r="AS633" s="5" t="str">
        <f t="shared" si="325"/>
        <v>}</v>
      </c>
      <c r="AT633" s="5" t="str">
        <f t="shared" si="317"/>
        <v>,"fax":"513-636-2808"</v>
      </c>
      <c r="AU633" s="5" t="str">
        <f t="shared" si="318"/>
        <v>,"website":"http://med.uc.edu/Neurosurgery/divisions/pediatric.aspx"</v>
      </c>
      <c r="AV633" s="10" t="str">
        <f t="shared" si="319"/>
        <v/>
      </c>
      <c r="AW633" s="6" t="str">
        <f t="shared" si="320"/>
        <v>{"name":"Pediatric Neurosurgery","phone":"513-803-4224","location":{"ML":"2016","building":"CCHMC"},"fax":"513-636-2808","website":"http://med.uc.edu/Neurosurgery/divisions/pediatric.aspx"}</v>
      </c>
      <c r="AX633" t="str">
        <f t="shared" si="321"/>
        <v>db.directory.insert({"name":"Pediatric Neurosurgery","phone":"513-803-4224","location":{"ML":"2016","building":"CCHMC"},"fax":"513-636-2808","website":"http://med.uc.edu/Neurosurgery/divisions/pediatric.aspx"})</v>
      </c>
      <c r="AY633">
        <f t="shared" si="324"/>
        <v>630</v>
      </c>
      <c r="AZ633" t="str">
        <f t="shared" si="322"/>
        <v>630 - Pediatric Neurosurgery</v>
      </c>
      <c r="BA633" t="str">
        <f t="shared" si="326"/>
        <v>{"name":"Pediatric Neurosurgery","phone":"513-803-4224","location":{"ML":"2016","building":"CCHMC"},"fax":"513-636-2808","website":"http://med.uc.edu/Neurosurgery/divisions/pediatric.aspx"},</v>
      </c>
    </row>
    <row r="634" spans="1:53" x14ac:dyDescent="0.25">
      <c r="A634" t="s">
        <v>2712</v>
      </c>
      <c r="B634" t="s">
        <v>2713</v>
      </c>
      <c r="C634" t="s">
        <v>2714</v>
      </c>
      <c r="D634">
        <v>54</v>
      </c>
      <c r="F634" t="s">
        <v>2281</v>
      </c>
      <c r="H634" t="s">
        <v>2715</v>
      </c>
      <c r="K634" t="s">
        <v>5264</v>
      </c>
      <c r="M634">
        <f t="shared" si="327"/>
        <v>0</v>
      </c>
      <c r="N634" t="str">
        <f t="shared" si="298"/>
        <v>Cincinnati Children's Hospital Medical Center (CCHMC)</v>
      </c>
      <c r="P634" t="s">
        <v>5264</v>
      </c>
      <c r="Q634" t="str">
        <f t="shared" si="299"/>
        <v>513-636-4200</v>
      </c>
      <c r="S634" s="3">
        <f t="shared" si="297"/>
        <v>54</v>
      </c>
      <c r="T634" t="b">
        <f t="shared" si="306"/>
        <v>1</v>
      </c>
      <c r="V634" s="3">
        <f t="shared" si="307"/>
        <v>0</v>
      </c>
      <c r="W634" t="b">
        <f t="shared" si="300"/>
        <v>0</v>
      </c>
      <c r="Y634" t="str">
        <f t="shared" si="308"/>
        <v>CCHMC</v>
      </c>
      <c r="Z634" t="b">
        <f t="shared" si="301"/>
        <v>1</v>
      </c>
      <c r="AB634" t="b">
        <f t="shared" si="309"/>
        <v>1</v>
      </c>
      <c r="AD634">
        <f t="shared" si="310"/>
        <v>0</v>
      </c>
      <c r="AE634" t="b">
        <f t="shared" si="302"/>
        <v>0</v>
      </c>
      <c r="AG634" t="str">
        <f t="shared" si="311"/>
        <v>http://www.cincinnatichildrens.org/</v>
      </c>
      <c r="AH634" t="b">
        <f t="shared" si="303"/>
        <v>1</v>
      </c>
      <c r="AJ634">
        <f t="shared" si="312"/>
        <v>0</v>
      </c>
      <c r="AK634" t="b">
        <f t="shared" si="304"/>
        <v>0</v>
      </c>
      <c r="AM634" s="4" t="str">
        <f t="shared" si="323"/>
        <v>"name":"Cincinnati Children's Hospital Medical Center (CCHMC)"</v>
      </c>
      <c r="AN634" s="5" t="str">
        <f t="shared" si="313"/>
        <v>,"phone":"513-636-4200"</v>
      </c>
      <c r="AO634" s="5" t="str">
        <f t="shared" si="314"/>
        <v>,"location":{</v>
      </c>
      <c r="AP634" s="5" t="str">
        <f t="shared" si="315"/>
        <v>"ML":"54"</v>
      </c>
      <c r="AQ634" s="5" t="str">
        <f t="shared" si="329"/>
        <v/>
      </c>
      <c r="AR634" s="5" t="str">
        <f t="shared" si="316"/>
        <v>,"building":"CCHMC"</v>
      </c>
      <c r="AS634" s="5" t="str">
        <f t="shared" si="325"/>
        <v>}</v>
      </c>
      <c r="AT634" s="5" t="str">
        <f t="shared" si="317"/>
        <v/>
      </c>
      <c r="AU634" s="5" t="str">
        <f t="shared" si="318"/>
        <v>,"website":"http://www.cincinnatichildrens.org/"</v>
      </c>
      <c r="AV634" s="10" t="str">
        <f t="shared" si="319"/>
        <v/>
      </c>
      <c r="AW634" s="6" t="str">
        <f t="shared" si="320"/>
        <v>{"name":"Cincinnati Children's Hospital Medical Center (CCHMC)","phone":"513-636-4200","location":{"ML":"54","building":"CCHMC"},"website":"http://www.cincinnatichildrens.org/"}</v>
      </c>
      <c r="AX634" t="str">
        <f t="shared" si="321"/>
        <v>db.directory.insert({"name":"Cincinnati Children's Hospital Medical Center (CCHMC)","phone":"513-636-4200","location":{"ML":"54","building":"CCHMC"},"website":"http://www.cincinnatichildrens.org/"})</v>
      </c>
      <c r="AY634">
        <f t="shared" si="324"/>
        <v>631</v>
      </c>
      <c r="AZ634" t="str">
        <f t="shared" si="322"/>
        <v>631 - Cincinnati Children's Hospital Medical Center (CCHMC)</v>
      </c>
      <c r="BA634" t="str">
        <f t="shared" si="326"/>
        <v>{"name":"Cincinnati Children's Hospital Medical Center (CCHMC)","phone":"513-636-4200","location":{"ML":"54","building":"CCHMC"},"website":"http://www.cincinnatichildrens.org/"},</v>
      </c>
    </row>
    <row r="635" spans="1:53" x14ac:dyDescent="0.25">
      <c r="A635" t="s">
        <v>2716</v>
      </c>
      <c r="B635" t="s">
        <v>2717</v>
      </c>
      <c r="C635" t="s">
        <v>2718</v>
      </c>
      <c r="D635">
        <v>3</v>
      </c>
      <c r="E635">
        <v>1371</v>
      </c>
      <c r="F635" t="s">
        <v>125</v>
      </c>
      <c r="G635" t="s">
        <v>126</v>
      </c>
      <c r="H635" t="s">
        <v>183</v>
      </c>
      <c r="K635" t="s">
        <v>5264</v>
      </c>
      <c r="M635">
        <f t="shared" si="327"/>
        <v>0</v>
      </c>
      <c r="N635" t="str">
        <f t="shared" si="298"/>
        <v>Percussion (CCM)</v>
      </c>
      <c r="P635" t="s">
        <v>5264</v>
      </c>
      <c r="Q635" t="str">
        <f t="shared" si="299"/>
        <v>513-556-9417</v>
      </c>
      <c r="S635" s="3">
        <f t="shared" si="297"/>
        <v>3</v>
      </c>
      <c r="T635" t="b">
        <f t="shared" si="306"/>
        <v>1</v>
      </c>
      <c r="V635" s="3">
        <f t="shared" si="307"/>
        <v>1371</v>
      </c>
      <c r="W635" t="b">
        <f t="shared" si="300"/>
        <v>1</v>
      </c>
      <c r="Y635" t="str">
        <f t="shared" si="308"/>
        <v>CORBETT</v>
      </c>
      <c r="Z635" t="b">
        <f t="shared" si="301"/>
        <v>1</v>
      </c>
      <c r="AB635" t="b">
        <f t="shared" si="309"/>
        <v>1</v>
      </c>
      <c r="AD635" t="str">
        <f t="shared" si="310"/>
        <v>513-556-3399</v>
      </c>
      <c r="AE635" t="b">
        <f t="shared" si="302"/>
        <v>1</v>
      </c>
      <c r="AG635" t="str">
        <f t="shared" si="311"/>
        <v>http://ccm.uc.edu/music/woodwinds_brass_perc.html</v>
      </c>
      <c r="AH635" t="b">
        <f t="shared" si="303"/>
        <v>1</v>
      </c>
      <c r="AJ635">
        <f t="shared" si="312"/>
        <v>0</v>
      </c>
      <c r="AK635" t="b">
        <f t="shared" si="304"/>
        <v>0</v>
      </c>
      <c r="AM635" s="4" t="str">
        <f t="shared" si="323"/>
        <v>"name":"Percussion (CCM)"</v>
      </c>
      <c r="AN635" s="5" t="str">
        <f t="shared" si="313"/>
        <v>,"phone":"513-556-9417"</v>
      </c>
      <c r="AO635" s="5" t="str">
        <f t="shared" si="314"/>
        <v>,"location":{</v>
      </c>
      <c r="AP635" s="5" t="str">
        <f t="shared" si="315"/>
        <v>"ML":"3"</v>
      </c>
      <c r="AQ635" s="5" t="str">
        <f t="shared" si="329"/>
        <v>,"RM":"1371"</v>
      </c>
      <c r="AR635" s="5" t="str">
        <f t="shared" si="316"/>
        <v>,"building":"CORBETT"</v>
      </c>
      <c r="AS635" s="5" t="str">
        <f t="shared" si="325"/>
        <v>}</v>
      </c>
      <c r="AT635" s="5" t="str">
        <f t="shared" si="317"/>
        <v>,"fax":"513-556-3399"</v>
      </c>
      <c r="AU635" s="5" t="str">
        <f t="shared" si="318"/>
        <v>,"website":"http://ccm.uc.edu/music/woodwinds_brass_perc.html"</v>
      </c>
      <c r="AV635" s="10" t="str">
        <f t="shared" si="319"/>
        <v/>
      </c>
      <c r="AW635" s="6" t="str">
        <f t="shared" si="320"/>
        <v>{"name":"Percussion (CCM)","phone":"513-556-9417","location":{"ML":"3","RM":"1371","building":"CORBETT"},"fax":"513-556-3399","website":"http://ccm.uc.edu/music/woodwinds_brass_perc.html"}</v>
      </c>
      <c r="AX635" t="str">
        <f t="shared" si="321"/>
        <v>db.directory.insert({"name":"Percussion (CCM)","phone":"513-556-9417","location":{"ML":"3","RM":"1371","building":"CORBETT"},"fax":"513-556-3399","website":"http://ccm.uc.edu/music/woodwinds_brass_perc.html"})</v>
      </c>
      <c r="AY635">
        <f t="shared" si="324"/>
        <v>632</v>
      </c>
      <c r="AZ635" t="str">
        <f t="shared" si="322"/>
        <v>632 - Percussion (CCM)</v>
      </c>
      <c r="BA635" t="str">
        <f t="shared" si="326"/>
        <v>{"name":"Percussion (CCM)","phone":"513-556-9417","location":{"ML":"3","RM":"1371","building":"CORBETT"},"fax":"513-556-3399","website":"http://ccm.uc.edu/music/woodwinds_brass_perc.html"},</v>
      </c>
    </row>
    <row r="636" spans="1:53" x14ac:dyDescent="0.25">
      <c r="A636" t="s">
        <v>2719</v>
      </c>
      <c r="B636" t="s">
        <v>2720</v>
      </c>
      <c r="C636" t="s">
        <v>2721</v>
      </c>
      <c r="D636">
        <v>3</v>
      </c>
      <c r="E636">
        <v>382</v>
      </c>
      <c r="F636" t="s">
        <v>125</v>
      </c>
      <c r="K636" t="s">
        <v>5264</v>
      </c>
      <c r="M636">
        <f t="shared" si="327"/>
        <v>0</v>
      </c>
      <c r="N636" t="str">
        <f t="shared" si="298"/>
        <v>Performance Management (CCM)</v>
      </c>
      <c r="P636" t="s">
        <v>5264</v>
      </c>
      <c r="Q636" t="str">
        <f t="shared" si="299"/>
        <v>513-556-9460</v>
      </c>
      <c r="S636" s="3">
        <f t="shared" si="297"/>
        <v>3</v>
      </c>
      <c r="T636" t="b">
        <f t="shared" si="306"/>
        <v>1</v>
      </c>
      <c r="V636" s="3">
        <f t="shared" si="307"/>
        <v>382</v>
      </c>
      <c r="W636" t="b">
        <f t="shared" si="300"/>
        <v>1</v>
      </c>
      <c r="Y636" t="str">
        <f t="shared" si="308"/>
        <v>CORBETT</v>
      </c>
      <c r="Z636" t="b">
        <f t="shared" si="301"/>
        <v>1</v>
      </c>
      <c r="AB636" t="b">
        <f t="shared" si="309"/>
        <v>1</v>
      </c>
      <c r="AD636">
        <f t="shared" si="310"/>
        <v>0</v>
      </c>
      <c r="AE636" t="b">
        <f t="shared" si="302"/>
        <v>0</v>
      </c>
      <c r="AG636">
        <f t="shared" si="311"/>
        <v>0</v>
      </c>
      <c r="AH636" t="b">
        <f t="shared" si="303"/>
        <v>0</v>
      </c>
      <c r="AJ636">
        <f t="shared" si="312"/>
        <v>0</v>
      </c>
      <c r="AK636" t="b">
        <f t="shared" si="304"/>
        <v>0</v>
      </c>
      <c r="AM636" s="4" t="str">
        <f t="shared" si="323"/>
        <v>"name":"Performance Management (CCM)"</v>
      </c>
      <c r="AN636" s="5" t="str">
        <f t="shared" si="313"/>
        <v>,"phone":"513-556-9460"</v>
      </c>
      <c r="AO636" s="5" t="str">
        <f t="shared" si="314"/>
        <v>,"location":{</v>
      </c>
      <c r="AP636" s="5" t="str">
        <f t="shared" si="315"/>
        <v>"ML":"3"</v>
      </c>
      <c r="AQ636" s="5" t="str">
        <f t="shared" si="329"/>
        <v>,"RM":"382"</v>
      </c>
      <c r="AR636" s="5" t="str">
        <f t="shared" si="316"/>
        <v>,"building":"CORBETT"</v>
      </c>
      <c r="AS636" s="5" t="str">
        <f t="shared" si="325"/>
        <v>}</v>
      </c>
      <c r="AT636" s="5" t="str">
        <f t="shared" si="317"/>
        <v/>
      </c>
      <c r="AU636" s="5" t="str">
        <f t="shared" si="318"/>
        <v/>
      </c>
      <c r="AV636" s="10" t="str">
        <f t="shared" si="319"/>
        <v/>
      </c>
      <c r="AW636" s="6" t="str">
        <f t="shared" si="320"/>
        <v>{"name":"Performance Management (CCM)","phone":"513-556-9460","location":{"ML":"3","RM":"382","building":"CORBETT"}}</v>
      </c>
      <c r="AX636" t="str">
        <f t="shared" si="321"/>
        <v>db.directory.insert({"name":"Performance Management (CCM)","phone":"513-556-9460","location":{"ML":"3","RM":"382","building":"CORBETT"}})</v>
      </c>
      <c r="AY636">
        <f t="shared" si="324"/>
        <v>633</v>
      </c>
      <c r="AZ636" t="str">
        <f t="shared" si="322"/>
        <v>633 - Performance Management (CCM)</v>
      </c>
      <c r="BA636" t="str">
        <f t="shared" si="326"/>
        <v>{"name":"Performance Management (CCM)","phone":"513-556-9460","location":{"ML":"3","RM":"382","building":"CORBETT"}},</v>
      </c>
    </row>
    <row r="637" spans="1:53" x14ac:dyDescent="0.25">
      <c r="A637" t="s">
        <v>2722</v>
      </c>
      <c r="B637" t="s">
        <v>2723</v>
      </c>
      <c r="C637" t="s">
        <v>2724</v>
      </c>
      <c r="D637">
        <v>3</v>
      </c>
      <c r="E637">
        <v>331</v>
      </c>
      <c r="F637" t="s">
        <v>396</v>
      </c>
      <c r="G637" t="s">
        <v>397</v>
      </c>
      <c r="H637" t="s">
        <v>2725</v>
      </c>
      <c r="K637" t="s">
        <v>5264</v>
      </c>
      <c r="M637">
        <f t="shared" si="327"/>
        <v>0</v>
      </c>
      <c r="N637" t="str">
        <f t="shared" si="298"/>
        <v>Performance Studies (CCM)</v>
      </c>
      <c r="P637" t="s">
        <v>5264</v>
      </c>
      <c r="Q637" t="str">
        <f t="shared" si="299"/>
        <v>513-556-3442</v>
      </c>
      <c r="S637" s="3">
        <f t="shared" si="297"/>
        <v>3</v>
      </c>
      <c r="T637" t="b">
        <f t="shared" si="306"/>
        <v>1</v>
      </c>
      <c r="V637" s="3">
        <f t="shared" si="307"/>
        <v>331</v>
      </c>
      <c r="W637" t="b">
        <f t="shared" si="300"/>
        <v>1</v>
      </c>
      <c r="Y637" t="str">
        <f t="shared" si="308"/>
        <v>DVAC</v>
      </c>
      <c r="Z637" t="b">
        <f t="shared" si="301"/>
        <v>1</v>
      </c>
      <c r="AB637" t="b">
        <f t="shared" si="309"/>
        <v>1</v>
      </c>
      <c r="AD637" t="str">
        <f t="shared" si="310"/>
        <v>513-556-2698</v>
      </c>
      <c r="AE637" t="b">
        <f t="shared" si="302"/>
        <v>1</v>
      </c>
      <c r="AG637" t="str">
        <f t="shared" si="311"/>
        <v>http://ccm.uc.edu/music.html</v>
      </c>
      <c r="AH637" t="b">
        <f t="shared" si="303"/>
        <v>1</v>
      </c>
      <c r="AJ637">
        <f t="shared" si="312"/>
        <v>0</v>
      </c>
      <c r="AK637" t="b">
        <f t="shared" si="304"/>
        <v>0</v>
      </c>
      <c r="AM637" s="4" t="str">
        <f t="shared" si="323"/>
        <v>"name":"Performance Studies (CCM)"</v>
      </c>
      <c r="AN637" s="5" t="str">
        <f t="shared" si="313"/>
        <v>,"phone":"513-556-3442"</v>
      </c>
      <c r="AO637" s="5" t="str">
        <f t="shared" si="314"/>
        <v>,"location":{</v>
      </c>
      <c r="AP637" s="5" t="str">
        <f t="shared" si="315"/>
        <v>"ML":"3"</v>
      </c>
      <c r="AQ637" s="5" t="str">
        <f t="shared" si="329"/>
        <v>,"RM":"331"</v>
      </c>
      <c r="AR637" s="5" t="str">
        <f t="shared" si="316"/>
        <v>,"building":"DVAC"</v>
      </c>
      <c r="AS637" s="5" t="str">
        <f t="shared" si="325"/>
        <v>}</v>
      </c>
      <c r="AT637" s="5" t="str">
        <f t="shared" si="317"/>
        <v>,"fax":"513-556-2698"</v>
      </c>
      <c r="AU637" s="5" t="str">
        <f t="shared" si="318"/>
        <v>,"website":"http://ccm.uc.edu/music.html"</v>
      </c>
      <c r="AV637" s="10" t="str">
        <f t="shared" si="319"/>
        <v/>
      </c>
      <c r="AW637" s="6" t="str">
        <f t="shared" si="320"/>
        <v>{"name":"Performance Studies (CCM)","phone":"513-556-3442","location":{"ML":"3","RM":"331","building":"DVAC"},"fax":"513-556-2698","website":"http://ccm.uc.edu/music.html"}</v>
      </c>
      <c r="AX637" t="str">
        <f t="shared" si="321"/>
        <v>db.directory.insert({"name":"Performance Studies (CCM)","phone":"513-556-3442","location":{"ML":"3","RM":"331","building":"DVAC"},"fax":"513-556-2698","website":"http://ccm.uc.edu/music.html"})</v>
      </c>
      <c r="AY637">
        <f t="shared" si="324"/>
        <v>634</v>
      </c>
      <c r="AZ637" t="str">
        <f t="shared" si="322"/>
        <v>634 - Performance Studies (CCM)</v>
      </c>
      <c r="BA637" t="str">
        <f t="shared" si="326"/>
        <v>{"name":"Performance Studies (CCM)","phone":"513-556-3442","location":{"ML":"3","RM":"331","building":"DVAC"},"fax":"513-556-2698","website":"http://ccm.uc.edu/music.html"},</v>
      </c>
    </row>
    <row r="638" spans="1:53" x14ac:dyDescent="0.25">
      <c r="A638" t="s">
        <v>2726</v>
      </c>
      <c r="B638" t="s">
        <v>2727</v>
      </c>
      <c r="C638" t="s">
        <v>41</v>
      </c>
      <c r="D638">
        <v>24</v>
      </c>
      <c r="F638" t="s">
        <v>42</v>
      </c>
      <c r="G638" t="s">
        <v>43</v>
      </c>
      <c r="H638" t="s">
        <v>2728</v>
      </c>
      <c r="I638" t="s">
        <v>45</v>
      </c>
      <c r="K638" t="s">
        <v>5264</v>
      </c>
      <c r="M638">
        <f t="shared" si="327"/>
        <v>0</v>
      </c>
      <c r="N638" t="str">
        <f t="shared" si="298"/>
        <v xml:space="preserve"> Alumni Affairs - Perks and Discounts</v>
      </c>
      <c r="P638" t="s">
        <v>5264</v>
      </c>
      <c r="Q638" t="str">
        <f t="shared" si="299"/>
        <v>513-556-4344</v>
      </c>
      <c r="S638" s="3">
        <f t="shared" si="297"/>
        <v>24</v>
      </c>
      <c r="T638" t="b">
        <f t="shared" si="306"/>
        <v>1</v>
      </c>
      <c r="V638" s="3">
        <f t="shared" si="307"/>
        <v>0</v>
      </c>
      <c r="W638" t="b">
        <f t="shared" si="300"/>
        <v>0</v>
      </c>
      <c r="Y638" t="str">
        <f t="shared" si="308"/>
        <v>ALUMNICTR</v>
      </c>
      <c r="Z638" t="b">
        <f t="shared" si="301"/>
        <v>1</v>
      </c>
      <c r="AB638" t="b">
        <f t="shared" si="309"/>
        <v>1</v>
      </c>
      <c r="AD638" t="str">
        <f t="shared" si="310"/>
        <v>513-556-3011</v>
      </c>
      <c r="AE638" t="b">
        <f t="shared" si="302"/>
        <v>1</v>
      </c>
      <c r="AG638" t="str">
        <f t="shared" si="311"/>
        <v>http://www.uc.edu/alumni/resources/perks.html</v>
      </c>
      <c r="AH638" t="b">
        <f t="shared" si="303"/>
        <v>1</v>
      </c>
      <c r="AJ638" t="str">
        <f t="shared" si="312"/>
        <v>alumni.association@uc.edu</v>
      </c>
      <c r="AK638" t="b">
        <f t="shared" si="304"/>
        <v>1</v>
      </c>
      <c r="AM638" s="4" t="str">
        <f t="shared" si="323"/>
        <v>"name":"Alumni Affairs - Perks and Discounts"</v>
      </c>
      <c r="AN638" s="5" t="str">
        <f t="shared" si="313"/>
        <v>,"phone":"513-556-4344"</v>
      </c>
      <c r="AO638" s="5" t="str">
        <f t="shared" si="314"/>
        <v>,"location":{</v>
      </c>
      <c r="AP638" s="5" t="str">
        <f t="shared" si="315"/>
        <v>"ML":"24"</v>
      </c>
      <c r="AQ638" s="5" t="str">
        <f t="shared" si="329"/>
        <v/>
      </c>
      <c r="AR638" s="5" t="str">
        <f t="shared" si="316"/>
        <v>,"building":"ALUMNICTR"</v>
      </c>
      <c r="AS638" s="5" t="str">
        <f t="shared" si="325"/>
        <v>}</v>
      </c>
      <c r="AT638" s="5" t="str">
        <f t="shared" si="317"/>
        <v>,"fax":"513-556-3011"</v>
      </c>
      <c r="AU638" s="5" t="str">
        <f t="shared" si="318"/>
        <v>,"website":"http://www.uc.edu/alumni/resources/perks.html"</v>
      </c>
      <c r="AV638" s="10" t="str">
        <f t="shared" si="319"/>
        <v>,"email":"alumni.association@uc.edu"</v>
      </c>
      <c r="AW638" s="6" t="str">
        <f t="shared" si="320"/>
        <v>{"name":"Alumni Affairs - Perks and Discounts","phone":"513-556-4344","location":{"ML":"24","building":"ALUMNICTR"},"fax":"513-556-3011","website":"http://www.uc.edu/alumni/resources/perks.html","email":"alumni.association@uc.edu"}</v>
      </c>
      <c r="AX638" t="str">
        <f t="shared" si="321"/>
        <v>db.directory.insert({"name":"Alumni Affairs - Perks and Discounts","phone":"513-556-4344","location":{"ML":"24","building":"ALUMNICTR"},"fax":"513-556-3011","website":"http://www.uc.edu/alumni/resources/perks.html","email":"alumni.association@uc.edu"})</v>
      </c>
      <c r="AY638">
        <f t="shared" si="324"/>
        <v>635</v>
      </c>
      <c r="AZ638" t="str">
        <f t="shared" si="322"/>
        <v>635 -  Alumni Affairs - Perks and Discounts</v>
      </c>
      <c r="BA638" t="str">
        <f t="shared" si="326"/>
        <v>{"name":"Alumni Affairs - Perks and Discounts","phone":"513-556-4344","location":{"ML":"24","building":"ALUMNICTR"},"fax":"513-556-3011","website":"http://www.uc.edu/alumni/resources/perks.html","email":"alumni.association@uc.edu"},</v>
      </c>
    </row>
    <row r="639" spans="1:53" x14ac:dyDescent="0.25">
      <c r="A639" t="s">
        <v>2729</v>
      </c>
      <c r="B639" t="s">
        <v>2730</v>
      </c>
      <c r="C639" t="s">
        <v>103</v>
      </c>
      <c r="D639">
        <v>39</v>
      </c>
      <c r="E639">
        <v>340</v>
      </c>
      <c r="F639" t="s">
        <v>68</v>
      </c>
      <c r="G639" t="s">
        <v>104</v>
      </c>
      <c r="H639" t="s">
        <v>2731</v>
      </c>
      <c r="I639" t="s">
        <v>106</v>
      </c>
      <c r="K639" t="s">
        <v>5264</v>
      </c>
      <c r="M639">
        <f t="shared" si="327"/>
        <v>0</v>
      </c>
      <c r="N639" t="str">
        <f t="shared" si="298"/>
        <v xml:space="preserve"> Administration - Human Resources</v>
      </c>
      <c r="P639" t="s">
        <v>5264</v>
      </c>
      <c r="Q639" t="str">
        <f t="shared" si="299"/>
        <v>513-556-6381</v>
      </c>
      <c r="S639" s="3">
        <f t="shared" si="297"/>
        <v>39</v>
      </c>
      <c r="T639" t="b">
        <f t="shared" si="306"/>
        <v>1</v>
      </c>
      <c r="V639" s="3">
        <f t="shared" si="307"/>
        <v>340</v>
      </c>
      <c r="W639" t="b">
        <f t="shared" si="300"/>
        <v>1</v>
      </c>
      <c r="Y639" t="str">
        <f t="shared" si="308"/>
        <v>UNIVHALL</v>
      </c>
      <c r="Z639" t="b">
        <f t="shared" si="301"/>
        <v>1</v>
      </c>
      <c r="AB639" t="b">
        <f t="shared" si="309"/>
        <v>1</v>
      </c>
      <c r="AD639" t="str">
        <f t="shared" si="310"/>
        <v>513-556-9652</v>
      </c>
      <c r="AE639" t="b">
        <f t="shared" si="302"/>
        <v>1</v>
      </c>
      <c r="AG639" t="str">
        <f t="shared" si="311"/>
        <v>http://www.uc.edu/hr.html</v>
      </c>
      <c r="AH639" t="b">
        <f t="shared" si="303"/>
        <v>1</v>
      </c>
      <c r="AJ639" t="str">
        <f t="shared" si="312"/>
        <v>hronestop@uc.edu</v>
      </c>
      <c r="AK639" t="b">
        <f t="shared" si="304"/>
        <v>1</v>
      </c>
      <c r="AM639" s="4" t="str">
        <f t="shared" si="323"/>
        <v>"name":"Administration - Human Resources"</v>
      </c>
      <c r="AN639" s="5" t="str">
        <f t="shared" si="313"/>
        <v>,"phone":"513-556-6381"</v>
      </c>
      <c r="AO639" s="5" t="str">
        <f t="shared" si="314"/>
        <v>,"location":{</v>
      </c>
      <c r="AP639" s="5" t="str">
        <f t="shared" si="315"/>
        <v>"ML":"39"</v>
      </c>
      <c r="AQ639" s="5" t="str">
        <f t="shared" si="329"/>
        <v>,"RM":"340"</v>
      </c>
      <c r="AR639" s="5" t="str">
        <f t="shared" si="316"/>
        <v>,"building":"UNIVHALL"</v>
      </c>
      <c r="AS639" s="5" t="str">
        <f t="shared" si="325"/>
        <v>}</v>
      </c>
      <c r="AT639" s="5" t="str">
        <f t="shared" si="317"/>
        <v>,"fax":"513-556-9652"</v>
      </c>
      <c r="AU639" s="5" t="str">
        <f t="shared" si="318"/>
        <v>,"website":"http://www.uc.edu/hr.html"</v>
      </c>
      <c r="AV639" s="10" t="str">
        <f t="shared" si="319"/>
        <v>,"email":"hronestop@uc.edu"</v>
      </c>
      <c r="AW639" s="6" t="str">
        <f t="shared" si="320"/>
        <v>{"name":"Administration - Human Resources","phone":"513-556-6381","location":{"ML":"39","RM":"340","building":"UNIVHALL"},"fax":"513-556-9652","website":"http://www.uc.edu/hr.html","email":"hronestop@uc.edu"}</v>
      </c>
      <c r="AX639" t="str">
        <f t="shared" si="321"/>
        <v>db.directory.insert({"name":"Administration - Human Resources","phone":"513-556-6381","location":{"ML":"39","RM":"340","building":"UNIVHALL"},"fax":"513-556-9652","website":"http://www.uc.edu/hr.html","email":"hronestop@uc.edu"})</v>
      </c>
      <c r="AY639">
        <f t="shared" si="324"/>
        <v>636</v>
      </c>
      <c r="AZ639" t="str">
        <f t="shared" si="322"/>
        <v>636 -  Administration - Human Resources</v>
      </c>
      <c r="BA639" t="str">
        <f t="shared" si="326"/>
        <v>{"name":"Administration - Human Resources","phone":"513-556-6381","location":{"ML":"39","RM":"340","building":"UNIVHALL"},"fax":"513-556-9652","website":"http://www.uc.edu/hr.html","email":"hronestop@uc.edu"},</v>
      </c>
    </row>
    <row r="640" spans="1:53" x14ac:dyDescent="0.25">
      <c r="A640" t="s">
        <v>2732</v>
      </c>
      <c r="B640" t="s">
        <v>2733</v>
      </c>
      <c r="C640" t="s">
        <v>103</v>
      </c>
      <c r="D640">
        <v>39</v>
      </c>
      <c r="E640">
        <v>340</v>
      </c>
      <c r="F640" t="s">
        <v>68</v>
      </c>
      <c r="G640" t="s">
        <v>104</v>
      </c>
      <c r="H640" t="s">
        <v>2734</v>
      </c>
      <c r="I640" t="s">
        <v>106</v>
      </c>
      <c r="K640" t="s">
        <v>5264</v>
      </c>
      <c r="M640">
        <f t="shared" si="327"/>
        <v>0</v>
      </c>
      <c r="N640" t="str">
        <f t="shared" si="298"/>
        <v xml:space="preserve"> Human Resources - Annual Enrollment</v>
      </c>
      <c r="P640" t="s">
        <v>5264</v>
      </c>
      <c r="Q640" t="str">
        <f t="shared" si="299"/>
        <v>513-556-6381</v>
      </c>
      <c r="S640" s="3">
        <f t="shared" si="297"/>
        <v>39</v>
      </c>
      <c r="T640" t="b">
        <f t="shared" si="306"/>
        <v>1</v>
      </c>
      <c r="V640" s="3">
        <f t="shared" si="307"/>
        <v>340</v>
      </c>
      <c r="W640" t="b">
        <f t="shared" si="300"/>
        <v>1</v>
      </c>
      <c r="Y640" t="str">
        <f t="shared" si="308"/>
        <v>UNIVHALL</v>
      </c>
      <c r="Z640" t="b">
        <f t="shared" si="301"/>
        <v>1</v>
      </c>
      <c r="AB640" t="b">
        <f t="shared" si="309"/>
        <v>1</v>
      </c>
      <c r="AD640" t="str">
        <f t="shared" si="310"/>
        <v>513-556-9652</v>
      </c>
      <c r="AE640" t="b">
        <f t="shared" si="302"/>
        <v>1</v>
      </c>
      <c r="AG640" t="str">
        <f t="shared" si="311"/>
        <v>http://www.uc.edu/hr/benefits/choice_benefits.html</v>
      </c>
      <c r="AH640" t="b">
        <f t="shared" si="303"/>
        <v>1</v>
      </c>
      <c r="AJ640" t="str">
        <f t="shared" si="312"/>
        <v>hronestop@uc.edu</v>
      </c>
      <c r="AK640" t="b">
        <f t="shared" si="304"/>
        <v>1</v>
      </c>
      <c r="AM640" s="4" t="str">
        <f t="shared" si="323"/>
        <v>"name":"Human Resources - Annual Enrollment"</v>
      </c>
      <c r="AN640" s="5" t="str">
        <f t="shared" si="313"/>
        <v>,"phone":"513-556-6381"</v>
      </c>
      <c r="AO640" s="5" t="str">
        <f t="shared" si="314"/>
        <v>,"location":{</v>
      </c>
      <c r="AP640" s="5" t="str">
        <f t="shared" si="315"/>
        <v>"ML":"39"</v>
      </c>
      <c r="AQ640" s="5" t="str">
        <f t="shared" si="329"/>
        <v>,"RM":"340"</v>
      </c>
      <c r="AR640" s="5" t="str">
        <f t="shared" si="316"/>
        <v>,"building":"UNIVHALL"</v>
      </c>
      <c r="AS640" s="5" t="str">
        <f t="shared" si="325"/>
        <v>}</v>
      </c>
      <c r="AT640" s="5" t="str">
        <f t="shared" si="317"/>
        <v>,"fax":"513-556-9652"</v>
      </c>
      <c r="AU640" s="5" t="str">
        <f t="shared" si="318"/>
        <v>,"website":"http://www.uc.edu/hr/benefits/choice_benefits.html"</v>
      </c>
      <c r="AV640" s="10" t="str">
        <f t="shared" si="319"/>
        <v>,"email":"hronestop@uc.edu"</v>
      </c>
      <c r="AW640" s="6" t="str">
        <f t="shared" si="320"/>
        <v>{"name":"Human Resources - Annual Enrollment","phone":"513-556-6381","location":{"ML":"39","RM":"340","building":"UNIVHALL"},"fax":"513-556-9652","website":"http://www.uc.edu/hr/benefits/choice_benefits.html","email":"hronestop@uc.edu"}</v>
      </c>
      <c r="AX640" t="str">
        <f t="shared" si="321"/>
        <v>db.directory.insert({"name":"Human Resources - Annual Enrollment","phone":"513-556-6381","location":{"ML":"39","RM":"340","building":"UNIVHALL"},"fax":"513-556-9652","website":"http://www.uc.edu/hr/benefits/choice_benefits.html","email":"hronestop@uc.edu"})</v>
      </c>
      <c r="AY640">
        <f t="shared" si="324"/>
        <v>637</v>
      </c>
      <c r="AZ640" t="str">
        <f t="shared" si="322"/>
        <v>637 -  Human Resources - Annual Enrollment</v>
      </c>
      <c r="BA640" t="str">
        <f t="shared" si="326"/>
        <v>{"name":"Human Resources - Annual Enrollment","phone":"513-556-6381","location":{"ML":"39","RM":"340","building":"UNIVHALL"},"fax":"513-556-9652","website":"http://www.uc.edu/hr/benefits/choice_benefits.html","email":"hronestop@uc.edu"},</v>
      </c>
    </row>
    <row r="641" spans="1:53" x14ac:dyDescent="0.25">
      <c r="A641" t="s">
        <v>2735</v>
      </c>
      <c r="B641" t="s">
        <v>2736</v>
      </c>
      <c r="C641" t="s">
        <v>103</v>
      </c>
      <c r="D641">
        <v>39</v>
      </c>
      <c r="E641">
        <v>340</v>
      </c>
      <c r="F641" t="s">
        <v>68</v>
      </c>
      <c r="G641" t="s">
        <v>104</v>
      </c>
      <c r="H641" t="s">
        <v>2737</v>
      </c>
      <c r="I641" t="s">
        <v>106</v>
      </c>
      <c r="K641" t="s">
        <v>5264</v>
      </c>
      <c r="M641">
        <f t="shared" si="327"/>
        <v>0</v>
      </c>
      <c r="N641" t="str">
        <f t="shared" si="298"/>
        <v xml:space="preserve"> Benefits - Human Resources</v>
      </c>
      <c r="P641" t="s">
        <v>5264</v>
      </c>
      <c r="Q641" t="str">
        <f t="shared" si="299"/>
        <v>513-556-6381</v>
      </c>
      <c r="S641" s="3">
        <f t="shared" si="297"/>
        <v>39</v>
      </c>
      <c r="T641" t="b">
        <f t="shared" si="306"/>
        <v>1</v>
      </c>
      <c r="V641" s="3">
        <f t="shared" si="307"/>
        <v>340</v>
      </c>
      <c r="W641" t="b">
        <f t="shared" si="300"/>
        <v>1</v>
      </c>
      <c r="Y641" t="str">
        <f t="shared" si="308"/>
        <v>UNIVHALL</v>
      </c>
      <c r="Z641" t="b">
        <f t="shared" si="301"/>
        <v>1</v>
      </c>
      <c r="AB641" t="b">
        <f t="shared" si="309"/>
        <v>1</v>
      </c>
      <c r="AD641" t="str">
        <f t="shared" si="310"/>
        <v>513-556-9652</v>
      </c>
      <c r="AE641" t="b">
        <f t="shared" si="302"/>
        <v>1</v>
      </c>
      <c r="AG641" t="str">
        <f t="shared" si="311"/>
        <v>http://www.uc.edu/hr/benefits.html</v>
      </c>
      <c r="AH641" t="b">
        <f t="shared" si="303"/>
        <v>1</v>
      </c>
      <c r="AJ641" t="str">
        <f t="shared" si="312"/>
        <v>hronestop@uc.edu</v>
      </c>
      <c r="AK641" t="b">
        <f t="shared" si="304"/>
        <v>1</v>
      </c>
      <c r="AM641" s="4" t="str">
        <f t="shared" si="323"/>
        <v>"name":"Benefits - Human Resources"</v>
      </c>
      <c r="AN641" s="5" t="str">
        <f t="shared" si="313"/>
        <v>,"phone":"513-556-6381"</v>
      </c>
      <c r="AO641" s="5" t="str">
        <f t="shared" si="314"/>
        <v>,"location":{</v>
      </c>
      <c r="AP641" s="5" t="str">
        <f t="shared" si="315"/>
        <v>"ML":"39"</v>
      </c>
      <c r="AQ641" s="5" t="str">
        <f t="shared" si="329"/>
        <v>,"RM":"340"</v>
      </c>
      <c r="AR641" s="5" t="str">
        <f t="shared" si="316"/>
        <v>,"building":"UNIVHALL"</v>
      </c>
      <c r="AS641" s="5" t="str">
        <f t="shared" si="325"/>
        <v>}</v>
      </c>
      <c r="AT641" s="5" t="str">
        <f t="shared" si="317"/>
        <v>,"fax":"513-556-9652"</v>
      </c>
      <c r="AU641" s="5" t="str">
        <f t="shared" si="318"/>
        <v>,"website":"http://www.uc.edu/hr/benefits.html"</v>
      </c>
      <c r="AV641" s="10" t="str">
        <f t="shared" si="319"/>
        <v>,"email":"hronestop@uc.edu"</v>
      </c>
      <c r="AW641" s="6" t="str">
        <f t="shared" si="320"/>
        <v>{"name":"Benefits - Human Resources","phone":"513-556-6381","location":{"ML":"39","RM":"340","building":"UNIVHALL"},"fax":"513-556-9652","website":"http://www.uc.edu/hr/benefits.html","email":"hronestop@uc.edu"}</v>
      </c>
      <c r="AX641" t="str">
        <f t="shared" si="321"/>
        <v>db.directory.insert({"name":"Benefits - Human Resources","phone":"513-556-6381","location":{"ML":"39","RM":"340","building":"UNIVHALL"},"fax":"513-556-9652","website":"http://www.uc.edu/hr/benefits.html","email":"hronestop@uc.edu"})</v>
      </c>
      <c r="AY641">
        <f t="shared" si="324"/>
        <v>638</v>
      </c>
      <c r="AZ641" t="str">
        <f t="shared" si="322"/>
        <v>638 -  Benefits - Human Resources</v>
      </c>
      <c r="BA641" t="str">
        <f t="shared" si="326"/>
        <v>{"name":"Benefits - Human Resources","phone":"513-556-6381","location":{"ML":"39","RM":"340","building":"UNIVHALL"},"fax":"513-556-9652","website":"http://www.uc.edu/hr/benefits.html","email":"hronestop@uc.edu"},</v>
      </c>
    </row>
    <row r="642" spans="1:53" x14ac:dyDescent="0.25">
      <c r="A642" t="s">
        <v>2738</v>
      </c>
      <c r="B642" t="s">
        <v>2739</v>
      </c>
      <c r="C642" t="s">
        <v>103</v>
      </c>
      <c r="D642">
        <v>39</v>
      </c>
      <c r="E642">
        <v>340</v>
      </c>
      <c r="F642" t="s">
        <v>68</v>
      </c>
      <c r="G642" t="s">
        <v>104</v>
      </c>
      <c r="H642" t="s">
        <v>1097</v>
      </c>
      <c r="I642" t="s">
        <v>106</v>
      </c>
      <c r="K642" t="s">
        <v>5264</v>
      </c>
      <c r="M642">
        <f t="shared" si="327"/>
        <v>0</v>
      </c>
      <c r="N642" t="str">
        <f t="shared" si="298"/>
        <v xml:space="preserve"> Human Resources - Classified Employment</v>
      </c>
      <c r="P642" t="s">
        <v>5264</v>
      </c>
      <c r="Q642" t="str">
        <f t="shared" si="299"/>
        <v>513-556-6381</v>
      </c>
      <c r="S642" s="3">
        <f t="shared" si="297"/>
        <v>39</v>
      </c>
      <c r="T642" t="b">
        <f t="shared" si="306"/>
        <v>1</v>
      </c>
      <c r="V642" s="3">
        <f t="shared" si="307"/>
        <v>340</v>
      </c>
      <c r="W642" t="b">
        <f t="shared" si="300"/>
        <v>1</v>
      </c>
      <c r="Y642" t="str">
        <f t="shared" si="308"/>
        <v>UNIVHALL</v>
      </c>
      <c r="Z642" t="b">
        <f t="shared" si="301"/>
        <v>1</v>
      </c>
      <c r="AB642" t="b">
        <f t="shared" si="309"/>
        <v>1</v>
      </c>
      <c r="AD642" t="str">
        <f t="shared" si="310"/>
        <v>513-556-9652</v>
      </c>
      <c r="AE642" t="b">
        <f t="shared" si="302"/>
        <v>1</v>
      </c>
      <c r="AG642" t="str">
        <f t="shared" si="311"/>
        <v>https://www.jobsatuc.com/</v>
      </c>
      <c r="AH642" t="b">
        <f t="shared" si="303"/>
        <v>1</v>
      </c>
      <c r="AJ642" t="str">
        <f t="shared" si="312"/>
        <v>hronestop@uc.edu</v>
      </c>
      <c r="AK642" t="b">
        <f t="shared" si="304"/>
        <v>1</v>
      </c>
      <c r="AM642" s="4" t="str">
        <f t="shared" si="323"/>
        <v>"name":"Human Resources - Classified Employment"</v>
      </c>
      <c r="AN642" s="5" t="str">
        <f t="shared" si="313"/>
        <v>,"phone":"513-556-6381"</v>
      </c>
      <c r="AO642" s="5" t="str">
        <f t="shared" si="314"/>
        <v>,"location":{</v>
      </c>
      <c r="AP642" s="5" t="str">
        <f t="shared" si="315"/>
        <v>"ML":"39"</v>
      </c>
      <c r="AQ642" s="5" t="str">
        <f t="shared" si="329"/>
        <v>,"RM":"340"</v>
      </c>
      <c r="AR642" s="5" t="str">
        <f t="shared" si="316"/>
        <v>,"building":"UNIVHALL"</v>
      </c>
      <c r="AS642" s="5" t="str">
        <f t="shared" si="325"/>
        <v>}</v>
      </c>
      <c r="AT642" s="5" t="str">
        <f t="shared" si="317"/>
        <v>,"fax":"513-556-9652"</v>
      </c>
      <c r="AU642" s="5" t="str">
        <f t="shared" si="318"/>
        <v>,"website":"https://www.jobsatuc.com/"</v>
      </c>
      <c r="AV642" s="10" t="str">
        <f t="shared" si="319"/>
        <v>,"email":"hronestop@uc.edu"</v>
      </c>
      <c r="AW642" s="6" t="str">
        <f t="shared" si="320"/>
        <v>{"name":"Human Resources - Classified Employment","phone":"513-556-6381","location":{"ML":"39","RM":"340","building":"UNIVHALL"},"fax":"513-556-9652","website":"https://www.jobsatuc.com/","email":"hronestop@uc.edu"}</v>
      </c>
      <c r="AX642" t="str">
        <f t="shared" si="321"/>
        <v>db.directory.insert({"name":"Human Resources - Classified Employment","phone":"513-556-6381","location":{"ML":"39","RM":"340","building":"UNIVHALL"},"fax":"513-556-9652","website":"https://www.jobsatuc.com/","email":"hronestop@uc.edu"})</v>
      </c>
      <c r="AY642">
        <f t="shared" si="324"/>
        <v>639</v>
      </c>
      <c r="AZ642" t="str">
        <f t="shared" si="322"/>
        <v>639 -  Human Resources - Classified Employment</v>
      </c>
      <c r="BA642" t="str">
        <f t="shared" si="326"/>
        <v>{"name":"Human Resources - Classified Employment","phone":"513-556-6381","location":{"ML":"39","RM":"340","building":"UNIVHALL"},"fax":"513-556-9652","website":"https://www.jobsatuc.com/","email":"hronestop@uc.edu"},</v>
      </c>
    </row>
    <row r="643" spans="1:53" x14ac:dyDescent="0.25">
      <c r="A643" t="s">
        <v>2740</v>
      </c>
      <c r="B643" t="s">
        <v>2741</v>
      </c>
      <c r="C643" t="s">
        <v>103</v>
      </c>
      <c r="D643">
        <v>39</v>
      </c>
      <c r="E643">
        <v>340</v>
      </c>
      <c r="F643" t="s">
        <v>68</v>
      </c>
      <c r="G643" t="s">
        <v>104</v>
      </c>
      <c r="H643" t="s">
        <v>2742</v>
      </c>
      <c r="I643" t="s">
        <v>106</v>
      </c>
      <c r="K643" t="s">
        <v>5264</v>
      </c>
      <c r="M643">
        <f t="shared" si="327"/>
        <v>0</v>
      </c>
      <c r="N643" t="str">
        <f t="shared" si="298"/>
        <v>Compensation (Human Resources)</v>
      </c>
      <c r="P643" t="s">
        <v>5264</v>
      </c>
      <c r="Q643" t="str">
        <f t="shared" si="299"/>
        <v>513-556-6381</v>
      </c>
      <c r="S643" s="3">
        <f t="shared" ref="S643:S706" si="330">IF(L643,E643,D643)</f>
        <v>39</v>
      </c>
      <c r="T643" t="b">
        <f t="shared" si="306"/>
        <v>1</v>
      </c>
      <c r="V643" s="3">
        <f t="shared" si="307"/>
        <v>340</v>
      </c>
      <c r="W643" t="b">
        <f t="shared" si="300"/>
        <v>1</v>
      </c>
      <c r="Y643" t="str">
        <f t="shared" si="308"/>
        <v>UNIVHALL</v>
      </c>
      <c r="Z643" t="b">
        <f t="shared" si="301"/>
        <v>1</v>
      </c>
      <c r="AB643" t="b">
        <f t="shared" si="309"/>
        <v>1</v>
      </c>
      <c r="AD643" t="str">
        <f t="shared" si="310"/>
        <v>513-556-9652</v>
      </c>
      <c r="AE643" t="b">
        <f t="shared" si="302"/>
        <v>1</v>
      </c>
      <c r="AG643" t="str">
        <f t="shared" si="311"/>
        <v>http://www.uc.edu/hr/compensation.html</v>
      </c>
      <c r="AH643" t="b">
        <f t="shared" si="303"/>
        <v>1</v>
      </c>
      <c r="AJ643" t="str">
        <f t="shared" si="312"/>
        <v>hronestop@uc.edu</v>
      </c>
      <c r="AK643" t="b">
        <f t="shared" si="304"/>
        <v>1</v>
      </c>
      <c r="AM643" s="4" t="str">
        <f t="shared" si="323"/>
        <v>"name":"Compensation (Human Resources)"</v>
      </c>
      <c r="AN643" s="5" t="str">
        <f t="shared" si="313"/>
        <v>,"phone":"513-556-6381"</v>
      </c>
      <c r="AO643" s="5" t="str">
        <f t="shared" si="314"/>
        <v>,"location":{</v>
      </c>
      <c r="AP643" s="5" t="str">
        <f t="shared" si="315"/>
        <v>"ML":"39"</v>
      </c>
      <c r="AQ643" s="5" t="str">
        <f t="shared" si="329"/>
        <v>,"RM":"340"</v>
      </c>
      <c r="AR643" s="5" t="str">
        <f t="shared" si="316"/>
        <v>,"building":"UNIVHALL"</v>
      </c>
      <c r="AS643" s="5" t="str">
        <f t="shared" si="325"/>
        <v>}</v>
      </c>
      <c r="AT643" s="5" t="str">
        <f t="shared" si="317"/>
        <v>,"fax":"513-556-9652"</v>
      </c>
      <c r="AU643" s="5" t="str">
        <f t="shared" si="318"/>
        <v>,"website":"http://www.uc.edu/hr/compensation.html"</v>
      </c>
      <c r="AV643" s="10" t="str">
        <f t="shared" si="319"/>
        <v>,"email":"hronestop@uc.edu"</v>
      </c>
      <c r="AW643" s="6" t="str">
        <f t="shared" si="320"/>
        <v>{"name":"Compensation (Human Resources)","phone":"513-556-6381","location":{"ML":"39","RM":"340","building":"UNIVHALL"},"fax":"513-556-9652","website":"http://www.uc.edu/hr/compensation.html","email":"hronestop@uc.edu"}</v>
      </c>
      <c r="AX643" t="str">
        <f t="shared" si="321"/>
        <v>db.directory.insert({"name":"Compensation (Human Resources)","phone":"513-556-6381","location":{"ML":"39","RM":"340","building":"UNIVHALL"},"fax":"513-556-9652","website":"http://www.uc.edu/hr/compensation.html","email":"hronestop@uc.edu"})</v>
      </c>
      <c r="AY643">
        <f t="shared" si="324"/>
        <v>640</v>
      </c>
      <c r="AZ643" t="str">
        <f t="shared" si="322"/>
        <v>640 - Compensation (Human Resources)</v>
      </c>
      <c r="BA643" t="str">
        <f t="shared" si="326"/>
        <v>{"name":"Compensation (Human Resources)","phone":"513-556-6381","location":{"ML":"39","RM":"340","building":"UNIVHALL"},"fax":"513-556-9652","website":"http://www.uc.edu/hr/compensation.html","email":"hronestop@uc.edu"},</v>
      </c>
    </row>
    <row r="644" spans="1:53" x14ac:dyDescent="0.25">
      <c r="A644" t="s">
        <v>2743</v>
      </c>
      <c r="B644" t="s">
        <v>2744</v>
      </c>
      <c r="C644" t="s">
        <v>103</v>
      </c>
      <c r="D644">
        <v>39</v>
      </c>
      <c r="E644">
        <v>340</v>
      </c>
      <c r="F644" t="s">
        <v>68</v>
      </c>
      <c r="G644" t="s">
        <v>104</v>
      </c>
      <c r="H644" t="s">
        <v>2745</v>
      </c>
      <c r="I644" t="s">
        <v>106</v>
      </c>
      <c r="K644" t="s">
        <v>5264</v>
      </c>
      <c r="M644">
        <f t="shared" si="327"/>
        <v>0</v>
      </c>
      <c r="N644" t="str">
        <f t="shared" ref="N644:N707" si="331">IF(L644,O644,B644)</f>
        <v xml:space="preserve"> Human Resources - Dependent Verification</v>
      </c>
      <c r="P644" t="s">
        <v>5264</v>
      </c>
      <c r="Q644" t="str">
        <f t="shared" ref="Q644:Q707" si="332">IF(L644,D644,C644)</f>
        <v>513-556-6381</v>
      </c>
      <c r="S644" s="3">
        <f t="shared" si="330"/>
        <v>39</v>
      </c>
      <c r="T644" t="b">
        <f t="shared" si="306"/>
        <v>1</v>
      </c>
      <c r="V644" s="3">
        <f t="shared" si="307"/>
        <v>340</v>
      </c>
      <c r="W644" t="b">
        <f t="shared" ref="W644:W707" si="333">IF(V644=0,FALSE,TRUE)</f>
        <v>1</v>
      </c>
      <c r="Y644" t="str">
        <f t="shared" si="308"/>
        <v>UNIVHALL</v>
      </c>
      <c r="Z644" t="b">
        <f t="shared" ref="Z644:Z707" si="334">IF(Y644=0,FALSE,TRUE)</f>
        <v>1</v>
      </c>
      <c r="AB644" t="b">
        <f t="shared" si="309"/>
        <v>1</v>
      </c>
      <c r="AD644" t="str">
        <f t="shared" si="310"/>
        <v>513-556-9652</v>
      </c>
      <c r="AE644" t="b">
        <f t="shared" ref="AE644:AE707" si="335">IF(AD644=0,FALSE,TRUE)</f>
        <v>1</v>
      </c>
      <c r="AG644" t="str">
        <f t="shared" si="311"/>
        <v>http://www.uc.edu/hr/faqs/benefits/dependent_verification.html</v>
      </c>
      <c r="AH644" t="b">
        <f t="shared" ref="AH644:AH707" si="336">IF(AG644=0,FALSE,TRUE)</f>
        <v>1</v>
      </c>
      <c r="AJ644" t="str">
        <f t="shared" si="312"/>
        <v>hronestop@uc.edu</v>
      </c>
      <c r="AK644" t="b">
        <f t="shared" ref="AK644:AK707" si="337">IF(AJ644=0,FALSE,TRUE)</f>
        <v>1</v>
      </c>
      <c r="AM644" s="4" t="str">
        <f t="shared" si="323"/>
        <v>"name":"Human Resources - Dependent Verification"</v>
      </c>
      <c r="AN644" s="5" t="str">
        <f t="shared" si="313"/>
        <v>,"phone":"513-556-6381"</v>
      </c>
      <c r="AO644" s="5" t="str">
        <f t="shared" si="314"/>
        <v>,"location":{</v>
      </c>
      <c r="AP644" s="5" t="str">
        <f t="shared" si="315"/>
        <v>"ML":"39"</v>
      </c>
      <c r="AQ644" s="5" t="str">
        <f t="shared" si="329"/>
        <v>,"RM":"340"</v>
      </c>
      <c r="AR644" s="5" t="str">
        <f t="shared" si="316"/>
        <v>,"building":"UNIVHALL"</v>
      </c>
      <c r="AS644" s="5" t="str">
        <f t="shared" si="325"/>
        <v>}</v>
      </c>
      <c r="AT644" s="5" t="str">
        <f t="shared" si="317"/>
        <v>,"fax":"513-556-9652"</v>
      </c>
      <c r="AU644" s="5" t="str">
        <f t="shared" si="318"/>
        <v>,"website":"http://www.uc.edu/hr/faqs/benefits/dependent_verification.html"</v>
      </c>
      <c r="AV644" s="10" t="str">
        <f t="shared" si="319"/>
        <v>,"email":"hronestop@uc.edu"</v>
      </c>
      <c r="AW644" s="6" t="str">
        <f t="shared" si="320"/>
        <v>{"name":"Human Resources - Dependent Verification","phone":"513-556-6381","location":{"ML":"39","RM":"340","building":"UNIVHALL"},"fax":"513-556-9652","website":"http://www.uc.edu/hr/faqs/benefits/dependent_verification.html","email":"hronestop@uc.edu"}</v>
      </c>
      <c r="AX644" t="str">
        <f t="shared" si="321"/>
        <v>db.directory.insert({"name":"Human Resources - Dependent Verification","phone":"513-556-6381","location":{"ML":"39","RM":"340","building":"UNIVHALL"},"fax":"513-556-9652","website":"http://www.uc.edu/hr/faqs/benefits/dependent_verification.html","email":"hronestop@uc.edu"})</v>
      </c>
      <c r="AY644">
        <f t="shared" si="324"/>
        <v>641</v>
      </c>
      <c r="AZ644" t="str">
        <f t="shared" si="322"/>
        <v>641 -  Human Resources - Dependent Verification</v>
      </c>
      <c r="BA644" t="str">
        <f t="shared" si="326"/>
        <v>{"name":"Human Resources - Dependent Verification","phone":"513-556-6381","location":{"ML":"39","RM":"340","building":"UNIVHALL"},"fax":"513-556-9652","website":"http://www.uc.edu/hr/faqs/benefits/dependent_verification.html","email":"hronestop@uc.edu"},</v>
      </c>
    </row>
    <row r="645" spans="1:53" x14ac:dyDescent="0.25">
      <c r="A645" t="s">
        <v>2746</v>
      </c>
      <c r="B645" t="s">
        <v>2747</v>
      </c>
      <c r="C645" t="s">
        <v>103</v>
      </c>
      <c r="D645">
        <v>39</v>
      </c>
      <c r="E645">
        <v>340</v>
      </c>
      <c r="F645" t="s">
        <v>68</v>
      </c>
      <c r="G645" t="s">
        <v>104</v>
      </c>
      <c r="H645" t="s">
        <v>2748</v>
      </c>
      <c r="I645" t="s">
        <v>106</v>
      </c>
      <c r="K645" t="s">
        <v>5264</v>
      </c>
      <c r="M645">
        <f t="shared" si="327"/>
        <v>0</v>
      </c>
      <c r="N645" t="str">
        <f t="shared" si="331"/>
        <v xml:space="preserve"> Human Resources - Employee Disability Services</v>
      </c>
      <c r="P645" t="s">
        <v>5264</v>
      </c>
      <c r="Q645" t="str">
        <f t="shared" si="332"/>
        <v>513-556-6381</v>
      </c>
      <c r="S645" s="3">
        <f t="shared" si="330"/>
        <v>39</v>
      </c>
      <c r="T645" t="b">
        <f t="shared" ref="T645:T708" si="338">IF(S645=0,FALSE,TRUE)</f>
        <v>1</v>
      </c>
      <c r="V645" s="3">
        <f t="shared" ref="V645:V708" si="339">IF(L645,F645,E645)</f>
        <v>340</v>
      </c>
      <c r="W645" t="b">
        <f t="shared" si="333"/>
        <v>1</v>
      </c>
      <c r="Y645" t="str">
        <f t="shared" ref="Y645:Y708" si="340">IF(L645,G645,F645)</f>
        <v>UNIVHALL</v>
      </c>
      <c r="Z645" t="b">
        <f t="shared" si="334"/>
        <v>1</v>
      </c>
      <c r="AB645" t="b">
        <f t="shared" ref="AB645:AB708" si="341">IF(AND(AND(T645=FALSE,W645=FALSE),Z645=FALSE),FALSE,TRUE)</f>
        <v>1</v>
      </c>
      <c r="AD645" t="str">
        <f t="shared" ref="AD645:AD708" si="342">IF(L645,H645,G645)</f>
        <v>513-556-9652</v>
      </c>
      <c r="AE645" t="b">
        <f t="shared" si="335"/>
        <v>1</v>
      </c>
      <c r="AG645" t="str">
        <f t="shared" ref="AG645:AG708" si="343">IF(L645,I645,H645)</f>
        <v>http://www.uc.edu/hr/faqs/benefits/ltd.html</v>
      </c>
      <c r="AH645" t="b">
        <f t="shared" si="336"/>
        <v>1</v>
      </c>
      <c r="AJ645" t="str">
        <f t="shared" ref="AJ645:AJ708" si="344">IF(L645,J645,I645)</f>
        <v>hronestop@uc.edu</v>
      </c>
      <c r="AK645" t="b">
        <f t="shared" si="337"/>
        <v>1</v>
      </c>
      <c r="AM645" s="4" t="str">
        <f t="shared" si="323"/>
        <v>"name":"Human Resources - Employee Disability Services"</v>
      </c>
      <c r="AN645" s="5" t="str">
        <f t="shared" ref="AN645:AN708" si="345">CONCATENATE(",""phone"":""",TRIM(Q645),"""")</f>
        <v>,"phone":"513-556-6381"</v>
      </c>
      <c r="AO645" s="5" t="str">
        <f t="shared" ref="AO645:AO708" si="346">IF(AB645,",""location"":{","")</f>
        <v>,"location":{</v>
      </c>
      <c r="AP645" s="5" t="str">
        <f t="shared" ref="AP645:AP708" si="347">IF(T645,CONCATENATE("""ML"":""",TRIM(S645),""""),"")</f>
        <v>"ML":"39"</v>
      </c>
      <c r="AQ645" s="5" t="str">
        <f t="shared" si="329"/>
        <v>,"RM":"340"</v>
      </c>
      <c r="AR645" s="5" t="str">
        <f t="shared" ref="AR645:AR708" si="348">IF(Z645,CONCATENATE(",""building"":""",TRIM(Y645),""""),"")</f>
        <v>,"building":"UNIVHALL"</v>
      </c>
      <c r="AS645" s="5" t="str">
        <f t="shared" si="325"/>
        <v>}</v>
      </c>
      <c r="AT645" s="5" t="str">
        <f t="shared" ref="AT645:AT708" si="349">IF(AE645,CONCATENATE(",""fax"":""",TRIM(AD645),""""),"")</f>
        <v>,"fax":"513-556-9652"</v>
      </c>
      <c r="AU645" s="5" t="str">
        <f t="shared" ref="AU645:AU708" si="350">IF(AH645,CONCATENATE(",""website"":""",TRIM(AG645),""""),"")</f>
        <v>,"website":"http://www.uc.edu/hr/faqs/benefits/ltd.html"</v>
      </c>
      <c r="AV645" s="10" t="str">
        <f t="shared" ref="AV645:AV708" si="351">IF(AK645,CONCATENATE(",""email"":""",TRIM(AJ645),""""),"")</f>
        <v>,"email":"hronestop@uc.edu"</v>
      </c>
      <c r="AW645" s="6" t="str">
        <f t="shared" ref="AW645:AW708" si="352">CONCATENATE("{",AM645,AN645,AO645,AP645,AQ645,AR645,AS645,AT645,AU645,AV645,"}")</f>
        <v>{"name":"Human Resources - Employee Disability Services","phone":"513-556-6381","location":{"ML":"39","RM":"340","building":"UNIVHALL"},"fax":"513-556-9652","website":"http://www.uc.edu/hr/faqs/benefits/ltd.html","email":"hronestop@uc.edu"}</v>
      </c>
      <c r="AX645" t="str">
        <f t="shared" ref="AX645:AX708" si="353">CONCATENATE("db.directory.insert(",AW645,")")</f>
        <v>db.directory.insert({"name":"Human Resources - Employee Disability Services","phone":"513-556-6381","location":{"ML":"39","RM":"340","building":"UNIVHALL"},"fax":"513-556-9652","website":"http://www.uc.edu/hr/faqs/benefits/ltd.html","email":"hronestop@uc.edu"})</v>
      </c>
      <c r="AY645">
        <f t="shared" si="324"/>
        <v>642</v>
      </c>
      <c r="AZ645" t="str">
        <f t="shared" ref="AZ645:AZ708" si="354">CONCATENATE(AY645," - ",N645)</f>
        <v>642 -  Human Resources - Employee Disability Services</v>
      </c>
      <c r="BA645" t="str">
        <f t="shared" si="326"/>
        <v>{"name":"Human Resources - Employee Disability Services","phone":"513-556-6381","location":{"ML":"39","RM":"340","building":"UNIVHALL"},"fax":"513-556-9652","website":"http://www.uc.edu/hr/faqs/benefits/ltd.html","email":"hronestop@uc.edu"},</v>
      </c>
    </row>
    <row r="646" spans="1:53" x14ac:dyDescent="0.25">
      <c r="A646" t="s">
        <v>2749</v>
      </c>
      <c r="B646" t="s">
        <v>2750</v>
      </c>
      <c r="C646" t="s">
        <v>103</v>
      </c>
      <c r="D646">
        <v>39</v>
      </c>
      <c r="E646">
        <v>340</v>
      </c>
      <c r="F646" t="s">
        <v>68</v>
      </c>
      <c r="G646" t="s">
        <v>104</v>
      </c>
      <c r="H646" t="s">
        <v>2751</v>
      </c>
      <c r="I646" t="s">
        <v>106</v>
      </c>
      <c r="K646" t="s">
        <v>5264</v>
      </c>
      <c r="M646">
        <f t="shared" si="327"/>
        <v>0</v>
      </c>
      <c r="N646" t="str">
        <f t="shared" si="331"/>
        <v>Employee Discounts (Human Resources)</v>
      </c>
      <c r="P646" t="s">
        <v>5264</v>
      </c>
      <c r="Q646" t="str">
        <f t="shared" si="332"/>
        <v>513-556-6381</v>
      </c>
      <c r="S646" s="3">
        <f t="shared" si="330"/>
        <v>39</v>
      </c>
      <c r="T646" t="b">
        <f t="shared" si="338"/>
        <v>1</v>
      </c>
      <c r="V646" s="3">
        <f t="shared" si="339"/>
        <v>340</v>
      </c>
      <c r="W646" t="b">
        <f t="shared" si="333"/>
        <v>1</v>
      </c>
      <c r="Y646" t="str">
        <f t="shared" si="340"/>
        <v>UNIVHALL</v>
      </c>
      <c r="Z646" t="b">
        <f t="shared" si="334"/>
        <v>1</v>
      </c>
      <c r="AB646" t="b">
        <f t="shared" si="341"/>
        <v>1</v>
      </c>
      <c r="AD646" t="str">
        <f t="shared" si="342"/>
        <v>513-556-9652</v>
      </c>
      <c r="AE646" t="b">
        <f t="shared" si="335"/>
        <v>1</v>
      </c>
      <c r="AG646" t="str">
        <f t="shared" si="343"/>
        <v>http://www.uc.edu/hr/benefits/discounts.html</v>
      </c>
      <c r="AH646" t="b">
        <f t="shared" si="336"/>
        <v>1</v>
      </c>
      <c r="AJ646" t="str">
        <f t="shared" si="344"/>
        <v>hronestop@uc.edu</v>
      </c>
      <c r="AK646" t="b">
        <f t="shared" si="337"/>
        <v>1</v>
      </c>
      <c r="AM646" s="4" t="str">
        <f t="shared" ref="AM646:AM709" si="355">CONCATENATE("""name"":""",TRIM(N646),"""")</f>
        <v>"name":"Employee Discounts (Human Resources)"</v>
      </c>
      <c r="AN646" s="5" t="str">
        <f t="shared" si="345"/>
        <v>,"phone":"513-556-6381"</v>
      </c>
      <c r="AO646" s="5" t="str">
        <f t="shared" si="346"/>
        <v>,"location":{</v>
      </c>
      <c r="AP646" s="5" t="str">
        <f t="shared" si="347"/>
        <v>"ML":"39"</v>
      </c>
      <c r="AQ646" s="5" t="str">
        <f t="shared" si="329"/>
        <v>,"RM":"340"</v>
      </c>
      <c r="AR646" s="5" t="str">
        <f t="shared" si="348"/>
        <v>,"building":"UNIVHALL"</v>
      </c>
      <c r="AS646" s="5" t="str">
        <f t="shared" si="325"/>
        <v>}</v>
      </c>
      <c r="AT646" s="5" t="str">
        <f t="shared" si="349"/>
        <v>,"fax":"513-556-9652"</v>
      </c>
      <c r="AU646" s="5" t="str">
        <f t="shared" si="350"/>
        <v>,"website":"http://www.uc.edu/hr/benefits/discounts.html"</v>
      </c>
      <c r="AV646" s="10" t="str">
        <f t="shared" si="351"/>
        <v>,"email":"hronestop@uc.edu"</v>
      </c>
      <c r="AW646" s="6" t="str">
        <f t="shared" si="352"/>
        <v>{"name":"Employee Discounts (Human Resources)","phone":"513-556-6381","location":{"ML":"39","RM":"340","building":"UNIVHALL"},"fax":"513-556-9652","website":"http://www.uc.edu/hr/benefits/discounts.html","email":"hronestop@uc.edu"}</v>
      </c>
      <c r="AX646" t="str">
        <f t="shared" si="353"/>
        <v>db.directory.insert({"name":"Employee Discounts (Human Resources)","phone":"513-556-6381","location":{"ML":"39","RM":"340","building":"UNIVHALL"},"fax":"513-556-9652","website":"http://www.uc.edu/hr/benefits/discounts.html","email":"hronestop@uc.edu"})</v>
      </c>
      <c r="AY646">
        <f t="shared" ref="AY646:AY709" si="356">AY645+1</f>
        <v>643</v>
      </c>
      <c r="AZ646" t="str">
        <f t="shared" si="354"/>
        <v>643 - Employee Discounts (Human Resources)</v>
      </c>
      <c r="BA646" t="str">
        <f t="shared" si="326"/>
        <v>{"name":"Employee Discounts (Human Resources)","phone":"513-556-6381","location":{"ML":"39","RM":"340","building":"UNIVHALL"},"fax":"513-556-9652","website":"http://www.uc.edu/hr/benefits/discounts.html","email":"hronestop@uc.edu"},</v>
      </c>
    </row>
    <row r="647" spans="1:53" x14ac:dyDescent="0.25">
      <c r="A647" t="s">
        <v>2752</v>
      </c>
      <c r="B647" t="s">
        <v>2753</v>
      </c>
      <c r="C647" t="s">
        <v>420</v>
      </c>
      <c r="D647" t="s">
        <v>2754</v>
      </c>
      <c r="E647">
        <v>55</v>
      </c>
      <c r="F647">
        <v>4034</v>
      </c>
      <c r="G647" t="s">
        <v>422</v>
      </c>
      <c r="H647" t="s">
        <v>2755</v>
      </c>
      <c r="K647" t="s">
        <v>5264</v>
      </c>
      <c r="L647" t="b">
        <v>1</v>
      </c>
      <c r="M647">
        <f t="shared" si="327"/>
        <v>1</v>
      </c>
      <c r="N647" t="str">
        <f t="shared" si="331"/>
        <v>Human Resources  Hoxworth</v>
      </c>
      <c r="O647" t="str">
        <f t="shared" si="328"/>
        <v>Human Resources  Hoxworth</v>
      </c>
      <c r="P647" t="s">
        <v>5264</v>
      </c>
      <c r="Q647" t="str">
        <f t="shared" si="332"/>
        <v>513-558-1301</v>
      </c>
      <c r="S647" s="3">
        <f t="shared" si="330"/>
        <v>55</v>
      </c>
      <c r="T647" t="b">
        <f t="shared" si="338"/>
        <v>1</v>
      </c>
      <c r="V647" s="3">
        <f t="shared" si="339"/>
        <v>4034</v>
      </c>
      <c r="W647" t="b">
        <f t="shared" si="333"/>
        <v>1</v>
      </c>
      <c r="Y647" t="str">
        <f t="shared" si="340"/>
        <v>HOXWORTH</v>
      </c>
      <c r="Z647" t="b">
        <f t="shared" si="334"/>
        <v>1</v>
      </c>
      <c r="AB647" t="b">
        <f t="shared" si="341"/>
        <v>1</v>
      </c>
      <c r="AD647" t="str">
        <f t="shared" si="342"/>
        <v>513-558-1208</v>
      </c>
      <c r="AE647" t="b">
        <f t="shared" si="335"/>
        <v>1</v>
      </c>
      <c r="AG647">
        <f t="shared" si="343"/>
        <v>0</v>
      </c>
      <c r="AH647" t="b">
        <f t="shared" si="336"/>
        <v>0</v>
      </c>
      <c r="AJ647">
        <f t="shared" si="344"/>
        <v>0</v>
      </c>
      <c r="AK647" t="b">
        <f t="shared" si="337"/>
        <v>0</v>
      </c>
      <c r="AM647" s="4" t="str">
        <f t="shared" si="355"/>
        <v>"name":"Human Resources Hoxworth"</v>
      </c>
      <c r="AN647" s="5" t="str">
        <f t="shared" si="345"/>
        <v>,"phone":"513-558-1301"</v>
      </c>
      <c r="AO647" s="5" t="str">
        <f t="shared" si="346"/>
        <v>,"location":{</v>
      </c>
      <c r="AP647" s="5" t="str">
        <f t="shared" si="347"/>
        <v>"ML":"55"</v>
      </c>
      <c r="AQ647" s="5" t="str">
        <f t="shared" si="329"/>
        <v>,"RM":"4034"</v>
      </c>
      <c r="AR647" s="5" t="str">
        <f t="shared" si="348"/>
        <v>,"building":"HOXWORTH"</v>
      </c>
      <c r="AS647" s="5" t="str">
        <f t="shared" si="325"/>
        <v>}</v>
      </c>
      <c r="AT647" s="5" t="str">
        <f t="shared" si="349"/>
        <v>,"fax":"513-558-1208"</v>
      </c>
      <c r="AU647" s="5" t="str">
        <f t="shared" si="350"/>
        <v/>
      </c>
      <c r="AV647" s="10" t="str">
        <f t="shared" si="351"/>
        <v/>
      </c>
      <c r="AW647" s="6" t="str">
        <f t="shared" si="352"/>
        <v>{"name":"Human Resources Hoxworth","phone":"513-558-1301","location":{"ML":"55","RM":"4034","building":"HOXWORTH"},"fax":"513-558-1208"}</v>
      </c>
      <c r="AX647" t="str">
        <f t="shared" si="353"/>
        <v>db.directory.insert({"name":"Human Resources Hoxworth","phone":"513-558-1301","location":{"ML":"55","RM":"4034","building":"HOXWORTH"},"fax":"513-558-1208"})</v>
      </c>
      <c r="AY647">
        <f t="shared" si="356"/>
        <v>644</v>
      </c>
      <c r="AZ647" t="str">
        <f t="shared" si="354"/>
        <v>644 - Human Resources  Hoxworth</v>
      </c>
      <c r="BA647" t="str">
        <f t="shared" si="326"/>
        <v>{"name":"Human Resources Hoxworth","phone":"513-558-1301","location":{"ML":"55","RM":"4034","building":"HOXWORTH"},"fax":"513-558-1208"},</v>
      </c>
    </row>
    <row r="648" spans="1:53" x14ac:dyDescent="0.25">
      <c r="A648" t="s">
        <v>2756</v>
      </c>
      <c r="B648" t="s">
        <v>2753</v>
      </c>
      <c r="C648" t="s">
        <v>103</v>
      </c>
      <c r="D648">
        <v>39</v>
      </c>
      <c r="E648">
        <v>340</v>
      </c>
      <c r="F648" t="s">
        <v>68</v>
      </c>
      <c r="G648" t="s">
        <v>104</v>
      </c>
      <c r="H648" t="s">
        <v>2731</v>
      </c>
      <c r="I648" t="s">
        <v>106</v>
      </c>
      <c r="K648" t="s">
        <v>5264</v>
      </c>
      <c r="M648">
        <f t="shared" si="327"/>
        <v>0</v>
      </c>
      <c r="N648" t="str">
        <f t="shared" si="331"/>
        <v>Human Resources</v>
      </c>
      <c r="P648" t="s">
        <v>5264</v>
      </c>
      <c r="Q648" t="str">
        <f t="shared" si="332"/>
        <v>513-556-6381</v>
      </c>
      <c r="S648" s="3">
        <f t="shared" si="330"/>
        <v>39</v>
      </c>
      <c r="T648" t="b">
        <f t="shared" si="338"/>
        <v>1</v>
      </c>
      <c r="V648" s="3">
        <f t="shared" si="339"/>
        <v>340</v>
      </c>
      <c r="W648" t="b">
        <f t="shared" si="333"/>
        <v>1</v>
      </c>
      <c r="Y648" t="str">
        <f t="shared" si="340"/>
        <v>UNIVHALL</v>
      </c>
      <c r="Z648" t="b">
        <f t="shared" si="334"/>
        <v>1</v>
      </c>
      <c r="AB648" t="b">
        <f t="shared" si="341"/>
        <v>1</v>
      </c>
      <c r="AD648" t="str">
        <f t="shared" si="342"/>
        <v>513-556-9652</v>
      </c>
      <c r="AE648" t="b">
        <f t="shared" si="335"/>
        <v>1</v>
      </c>
      <c r="AG648" t="str">
        <f t="shared" si="343"/>
        <v>http://www.uc.edu/hr.html</v>
      </c>
      <c r="AH648" t="b">
        <f t="shared" si="336"/>
        <v>1</v>
      </c>
      <c r="AJ648" t="str">
        <f t="shared" si="344"/>
        <v>hronestop@uc.edu</v>
      </c>
      <c r="AK648" t="b">
        <f t="shared" si="337"/>
        <v>1</v>
      </c>
      <c r="AM648" s="4" t="str">
        <f t="shared" si="355"/>
        <v>"name":"Human Resources"</v>
      </c>
      <c r="AN648" s="5" t="str">
        <f t="shared" si="345"/>
        <v>,"phone":"513-556-6381"</v>
      </c>
      <c r="AO648" s="5" t="str">
        <f t="shared" si="346"/>
        <v>,"location":{</v>
      </c>
      <c r="AP648" s="5" t="str">
        <f t="shared" si="347"/>
        <v>"ML":"39"</v>
      </c>
      <c r="AQ648" s="5" t="str">
        <f t="shared" si="329"/>
        <v>,"RM":"340"</v>
      </c>
      <c r="AR648" s="5" t="str">
        <f t="shared" si="348"/>
        <v>,"building":"UNIVHALL"</v>
      </c>
      <c r="AS648" s="5" t="str">
        <f t="shared" si="325"/>
        <v>}</v>
      </c>
      <c r="AT648" s="5" t="str">
        <f t="shared" si="349"/>
        <v>,"fax":"513-556-9652"</v>
      </c>
      <c r="AU648" s="5" t="str">
        <f t="shared" si="350"/>
        <v>,"website":"http://www.uc.edu/hr.html"</v>
      </c>
      <c r="AV648" s="10" t="str">
        <f t="shared" si="351"/>
        <v>,"email":"hronestop@uc.edu"</v>
      </c>
      <c r="AW648" s="6" t="str">
        <f t="shared" si="352"/>
        <v>{"name":"Human Resources","phone":"513-556-6381","location":{"ML":"39","RM":"340","building":"UNIVHALL"},"fax":"513-556-9652","website":"http://www.uc.edu/hr.html","email":"hronestop@uc.edu"}</v>
      </c>
      <c r="AX648" t="str">
        <f t="shared" si="353"/>
        <v>db.directory.insert({"name":"Human Resources","phone":"513-556-6381","location":{"ML":"39","RM":"340","building":"UNIVHALL"},"fax":"513-556-9652","website":"http://www.uc.edu/hr.html","email":"hronestop@uc.edu"})</v>
      </c>
      <c r="AY648">
        <f t="shared" si="356"/>
        <v>645</v>
      </c>
      <c r="AZ648" t="str">
        <f t="shared" si="354"/>
        <v>645 - Human Resources</v>
      </c>
      <c r="BA648" t="str">
        <f t="shared" si="326"/>
        <v>{"name":"Human Resources","phone":"513-556-6381","location":{"ML":"39","RM":"340","building":"UNIVHALL"},"fax":"513-556-9652","website":"http://www.uc.edu/hr.html","email":"hronestop@uc.edu"},</v>
      </c>
    </row>
    <row r="649" spans="1:53" x14ac:dyDescent="0.25">
      <c r="A649" t="s">
        <v>2757</v>
      </c>
      <c r="B649" t="s">
        <v>2758</v>
      </c>
      <c r="C649" t="s">
        <v>1215</v>
      </c>
      <c r="D649" t="s">
        <v>2759</v>
      </c>
      <c r="E649">
        <v>33</v>
      </c>
      <c r="F649">
        <v>640</v>
      </c>
      <c r="G649" t="s">
        <v>868</v>
      </c>
      <c r="H649" t="s">
        <v>2760</v>
      </c>
      <c r="I649" t="s">
        <v>2761</v>
      </c>
      <c r="K649" t="s">
        <v>5264</v>
      </c>
      <c r="L649" t="b">
        <v>1</v>
      </c>
      <c r="M649">
        <f t="shared" si="327"/>
        <v>1</v>
      </c>
      <c r="N649" t="str">
        <f t="shared" si="331"/>
        <v>Personnel  Langsam Library</v>
      </c>
      <c r="O649" t="str">
        <f t="shared" si="328"/>
        <v>Personnel  Langsam Library</v>
      </c>
      <c r="P649" t="s">
        <v>5264</v>
      </c>
      <c r="Q649" t="str">
        <f t="shared" si="332"/>
        <v>513-556-1599</v>
      </c>
      <c r="S649" s="3">
        <f t="shared" si="330"/>
        <v>33</v>
      </c>
      <c r="T649" t="b">
        <f t="shared" si="338"/>
        <v>1</v>
      </c>
      <c r="V649" s="3">
        <f t="shared" si="339"/>
        <v>640</v>
      </c>
      <c r="W649" t="b">
        <f t="shared" si="333"/>
        <v>1</v>
      </c>
      <c r="Y649" t="str">
        <f t="shared" si="340"/>
        <v>LANGSAM</v>
      </c>
      <c r="Z649" t="b">
        <f t="shared" si="334"/>
        <v>1</v>
      </c>
      <c r="AB649" t="b">
        <f t="shared" si="341"/>
        <v>1</v>
      </c>
      <c r="AD649" t="str">
        <f t="shared" si="342"/>
        <v>513-556-0325</v>
      </c>
      <c r="AE649" t="b">
        <f t="shared" si="335"/>
        <v>1</v>
      </c>
      <c r="AG649" t="str">
        <f t="shared" si="343"/>
        <v>http://libraries.uc.edu/about/employment</v>
      </c>
      <c r="AH649" t="b">
        <f t="shared" si="336"/>
        <v>1</v>
      </c>
      <c r="AJ649">
        <f t="shared" si="344"/>
        <v>0</v>
      </c>
      <c r="AK649" t="b">
        <f t="shared" si="337"/>
        <v>0</v>
      </c>
      <c r="AM649" s="4" t="str">
        <f t="shared" si="355"/>
        <v>"name":"Personnel Langsam Library"</v>
      </c>
      <c r="AN649" s="5" t="str">
        <f t="shared" si="345"/>
        <v>,"phone":"513-556-1599"</v>
      </c>
      <c r="AO649" s="5" t="str">
        <f t="shared" si="346"/>
        <v>,"location":{</v>
      </c>
      <c r="AP649" s="5" t="str">
        <f t="shared" si="347"/>
        <v>"ML":"33"</v>
      </c>
      <c r="AQ649" s="5" t="str">
        <f t="shared" si="329"/>
        <v>,"RM":"640"</v>
      </c>
      <c r="AR649" s="5" t="str">
        <f t="shared" si="348"/>
        <v>,"building":"LANGSAM"</v>
      </c>
      <c r="AS649" s="5" t="str">
        <f t="shared" si="325"/>
        <v>}</v>
      </c>
      <c r="AT649" s="5" t="str">
        <f t="shared" si="349"/>
        <v>,"fax":"513-556-0325"</v>
      </c>
      <c r="AU649" s="5" t="str">
        <f t="shared" si="350"/>
        <v>,"website":"http://libraries.uc.edu/about/employment"</v>
      </c>
      <c r="AV649" s="10" t="str">
        <f t="shared" si="351"/>
        <v/>
      </c>
      <c r="AW649" s="6" t="str">
        <f t="shared" si="352"/>
        <v>{"name":"Personnel Langsam Library","phone":"513-556-1599","location":{"ML":"33","RM":"640","building":"LANGSAM"},"fax":"513-556-0325","website":"http://libraries.uc.edu/about/employment"}</v>
      </c>
      <c r="AX649" t="str">
        <f t="shared" si="353"/>
        <v>db.directory.insert({"name":"Personnel Langsam Library","phone":"513-556-1599","location":{"ML":"33","RM":"640","building":"LANGSAM"},"fax":"513-556-0325","website":"http://libraries.uc.edu/about/employment"})</v>
      </c>
      <c r="AY649">
        <f t="shared" si="356"/>
        <v>646</v>
      </c>
      <c r="AZ649" t="str">
        <f t="shared" si="354"/>
        <v>646 - Personnel  Langsam Library</v>
      </c>
      <c r="BA649" t="str">
        <f t="shared" si="326"/>
        <v>{"name":"Personnel Langsam Library","phone":"513-556-1599","location":{"ML":"33","RM":"640","building":"LANGSAM"},"fax":"513-556-0325","website":"http://libraries.uc.edu/about/employment"},</v>
      </c>
    </row>
    <row r="650" spans="1:53" x14ac:dyDescent="0.25">
      <c r="A650" t="s">
        <v>2762</v>
      </c>
      <c r="B650" t="s">
        <v>2763</v>
      </c>
      <c r="C650" t="s">
        <v>2764</v>
      </c>
      <c r="D650">
        <v>4</v>
      </c>
      <c r="E650">
        <v>407</v>
      </c>
      <c r="F650" t="s">
        <v>92</v>
      </c>
      <c r="K650" t="s">
        <v>5264</v>
      </c>
      <c r="M650">
        <f t="shared" si="327"/>
        <v>0</v>
      </c>
      <c r="N650" t="str">
        <f t="shared" si="331"/>
        <v>Pharmaceutics (PHARM)</v>
      </c>
      <c r="P650" t="s">
        <v>5264</v>
      </c>
      <c r="Q650" t="str">
        <f t="shared" si="332"/>
        <v>513-558-1817</v>
      </c>
      <c r="S650" s="3">
        <f t="shared" si="330"/>
        <v>4</v>
      </c>
      <c r="T650" t="b">
        <f t="shared" si="338"/>
        <v>1</v>
      </c>
      <c r="V650" s="3">
        <f t="shared" si="339"/>
        <v>407</v>
      </c>
      <c r="W650" t="b">
        <f t="shared" si="333"/>
        <v>1</v>
      </c>
      <c r="Y650" t="str">
        <f t="shared" si="340"/>
        <v>HPB</v>
      </c>
      <c r="Z650" t="b">
        <f t="shared" si="334"/>
        <v>1</v>
      </c>
      <c r="AB650" t="b">
        <f t="shared" si="341"/>
        <v>1</v>
      </c>
      <c r="AD650">
        <f t="shared" si="342"/>
        <v>0</v>
      </c>
      <c r="AE650" t="b">
        <f t="shared" si="335"/>
        <v>0</v>
      </c>
      <c r="AG650">
        <f t="shared" si="343"/>
        <v>0</v>
      </c>
      <c r="AH650" t="b">
        <f t="shared" si="336"/>
        <v>0</v>
      </c>
      <c r="AJ650">
        <f t="shared" si="344"/>
        <v>0</v>
      </c>
      <c r="AK650" t="b">
        <f t="shared" si="337"/>
        <v>0</v>
      </c>
      <c r="AM650" s="4" t="str">
        <f t="shared" si="355"/>
        <v>"name":"Pharmaceutics (PHARM)"</v>
      </c>
      <c r="AN650" s="5" t="str">
        <f t="shared" si="345"/>
        <v>,"phone":"513-558-1817"</v>
      </c>
      <c r="AO650" s="5" t="str">
        <f t="shared" si="346"/>
        <v>,"location":{</v>
      </c>
      <c r="AP650" s="5" t="str">
        <f t="shared" si="347"/>
        <v>"ML":"4"</v>
      </c>
      <c r="AQ650" s="5" t="str">
        <f t="shared" si="329"/>
        <v>,"RM":"407"</v>
      </c>
      <c r="AR650" s="5" t="str">
        <f t="shared" si="348"/>
        <v>,"building":"HPB"</v>
      </c>
      <c r="AS650" s="5" t="str">
        <f t="shared" si="325"/>
        <v>}</v>
      </c>
      <c r="AT650" s="5" t="str">
        <f t="shared" si="349"/>
        <v/>
      </c>
      <c r="AU650" s="5" t="str">
        <f t="shared" si="350"/>
        <v/>
      </c>
      <c r="AV650" s="10" t="str">
        <f t="shared" si="351"/>
        <v/>
      </c>
      <c r="AW650" s="6" t="str">
        <f t="shared" si="352"/>
        <v>{"name":"Pharmaceutics (PHARM)","phone":"513-558-1817","location":{"ML":"4","RM":"407","building":"HPB"}}</v>
      </c>
      <c r="AX650" t="str">
        <f t="shared" si="353"/>
        <v>db.directory.insert({"name":"Pharmaceutics (PHARM)","phone":"513-558-1817","location":{"ML":"4","RM":"407","building":"HPB"}})</v>
      </c>
      <c r="AY650">
        <f t="shared" si="356"/>
        <v>647</v>
      </c>
      <c r="AZ650" t="str">
        <f t="shared" si="354"/>
        <v>647 - Pharmaceutics (PHARM)</v>
      </c>
      <c r="BA650" t="str">
        <f t="shared" si="326"/>
        <v>{"name":"Pharmaceutics (PHARM)","phone":"513-558-1817","location":{"ML":"4","RM":"407","building":"HPB"}},</v>
      </c>
    </row>
    <row r="651" spans="1:53" x14ac:dyDescent="0.25">
      <c r="A651" t="s">
        <v>2765</v>
      </c>
      <c r="B651" t="s">
        <v>2766</v>
      </c>
      <c r="C651" t="s">
        <v>2767</v>
      </c>
      <c r="D651">
        <v>575</v>
      </c>
      <c r="E651">
        <v>5928</v>
      </c>
      <c r="F651" t="s">
        <v>456</v>
      </c>
      <c r="H651" t="s">
        <v>2768</v>
      </c>
      <c r="K651" t="s">
        <v>5264</v>
      </c>
      <c r="M651">
        <f t="shared" si="327"/>
        <v>0</v>
      </c>
      <c r="N651" t="str">
        <f t="shared" si="331"/>
        <v>Pharmacology &amp; Cell Biophysics (MED)</v>
      </c>
      <c r="P651" t="s">
        <v>5264</v>
      </c>
      <c r="Q651" t="str">
        <f t="shared" si="332"/>
        <v>513-558-2366</v>
      </c>
      <c r="S651" s="3">
        <f t="shared" si="330"/>
        <v>575</v>
      </c>
      <c r="T651" t="b">
        <f t="shared" si="338"/>
        <v>1</v>
      </c>
      <c r="V651" s="3">
        <f t="shared" si="339"/>
        <v>5928</v>
      </c>
      <c r="W651" t="b">
        <f t="shared" si="333"/>
        <v>1</v>
      </c>
      <c r="Y651" t="str">
        <f t="shared" si="340"/>
        <v>CVC</v>
      </c>
      <c r="Z651" t="b">
        <f t="shared" si="334"/>
        <v>1</v>
      </c>
      <c r="AB651" t="b">
        <f t="shared" si="341"/>
        <v>1</v>
      </c>
      <c r="AD651">
        <f t="shared" si="342"/>
        <v>0</v>
      </c>
      <c r="AE651" t="b">
        <f t="shared" si="335"/>
        <v>0</v>
      </c>
      <c r="AG651" t="str">
        <f t="shared" si="343"/>
        <v>http://med.uc.edu/pharmacology/</v>
      </c>
      <c r="AH651" t="b">
        <f t="shared" si="336"/>
        <v>1</v>
      </c>
      <c r="AJ651">
        <f t="shared" si="344"/>
        <v>0</v>
      </c>
      <c r="AK651" t="b">
        <f t="shared" si="337"/>
        <v>0</v>
      </c>
      <c r="AM651" s="4" t="str">
        <f t="shared" si="355"/>
        <v>"name":"Pharmacology &amp; Cell Biophysics (MED)"</v>
      </c>
      <c r="AN651" s="5" t="str">
        <f t="shared" si="345"/>
        <v>,"phone":"513-558-2366"</v>
      </c>
      <c r="AO651" s="5" t="str">
        <f t="shared" si="346"/>
        <v>,"location":{</v>
      </c>
      <c r="AP651" s="5" t="str">
        <f t="shared" si="347"/>
        <v>"ML":"575"</v>
      </c>
      <c r="AQ651" s="5" t="str">
        <f t="shared" si="329"/>
        <v>,"RM":"5928"</v>
      </c>
      <c r="AR651" s="5" t="str">
        <f t="shared" si="348"/>
        <v>,"building":"CVC"</v>
      </c>
      <c r="AS651" s="5" t="str">
        <f t="shared" si="325"/>
        <v>}</v>
      </c>
      <c r="AT651" s="5" t="str">
        <f t="shared" si="349"/>
        <v/>
      </c>
      <c r="AU651" s="5" t="str">
        <f t="shared" si="350"/>
        <v>,"website":"http://med.uc.edu/pharmacology/"</v>
      </c>
      <c r="AV651" s="10" t="str">
        <f t="shared" si="351"/>
        <v/>
      </c>
      <c r="AW651" s="6" t="str">
        <f t="shared" si="352"/>
        <v>{"name":"Pharmacology &amp; Cell Biophysics (MED)","phone":"513-558-2366","location":{"ML":"575","RM":"5928","building":"CVC"},"website":"http://med.uc.edu/pharmacology/"}</v>
      </c>
      <c r="AX651" t="str">
        <f t="shared" si="353"/>
        <v>db.directory.insert({"name":"Pharmacology &amp; Cell Biophysics (MED)","phone":"513-558-2366","location":{"ML":"575","RM":"5928","building":"CVC"},"website":"http://med.uc.edu/pharmacology/"})</v>
      </c>
      <c r="AY651">
        <f t="shared" si="356"/>
        <v>648</v>
      </c>
      <c r="AZ651" t="str">
        <f t="shared" si="354"/>
        <v>648 - Pharmacology &amp; Cell Biophysics (MED)</v>
      </c>
      <c r="BA651" t="str">
        <f t="shared" si="326"/>
        <v>{"name":"Pharmacology &amp; Cell Biophysics (MED)","phone":"513-558-2366","location":{"ML":"575","RM":"5928","building":"CVC"},"website":"http://med.uc.edu/pharmacology/"},</v>
      </c>
    </row>
    <row r="652" spans="1:53" x14ac:dyDescent="0.25">
      <c r="A652" t="s">
        <v>2769</v>
      </c>
      <c r="B652" t="s">
        <v>2770</v>
      </c>
      <c r="C652" t="s">
        <v>366</v>
      </c>
      <c r="D652">
        <v>4</v>
      </c>
      <c r="E652">
        <v>136</v>
      </c>
      <c r="F652" t="s">
        <v>92</v>
      </c>
      <c r="K652" t="s">
        <v>5264</v>
      </c>
      <c r="M652">
        <f t="shared" si="327"/>
        <v>0</v>
      </c>
      <c r="N652" t="str">
        <f t="shared" si="331"/>
        <v>Pharmacology (PHARM)</v>
      </c>
      <c r="P652" t="s">
        <v>5264</v>
      </c>
      <c r="Q652" t="str">
        <f t="shared" si="332"/>
        <v>513-558-3784</v>
      </c>
      <c r="S652" s="3">
        <f t="shared" si="330"/>
        <v>4</v>
      </c>
      <c r="T652" t="b">
        <f t="shared" si="338"/>
        <v>1</v>
      </c>
      <c r="V652" s="3">
        <f t="shared" si="339"/>
        <v>136</v>
      </c>
      <c r="W652" t="b">
        <f t="shared" si="333"/>
        <v>1</v>
      </c>
      <c r="Y652" t="str">
        <f t="shared" si="340"/>
        <v>HPB</v>
      </c>
      <c r="Z652" t="b">
        <f t="shared" si="334"/>
        <v>1</v>
      </c>
      <c r="AB652" t="b">
        <f t="shared" si="341"/>
        <v>1</v>
      </c>
      <c r="AD652">
        <f t="shared" si="342"/>
        <v>0</v>
      </c>
      <c r="AE652" t="b">
        <f t="shared" si="335"/>
        <v>0</v>
      </c>
      <c r="AG652">
        <f t="shared" si="343"/>
        <v>0</v>
      </c>
      <c r="AH652" t="b">
        <f t="shared" si="336"/>
        <v>0</v>
      </c>
      <c r="AJ652">
        <f t="shared" si="344"/>
        <v>0</v>
      </c>
      <c r="AK652" t="b">
        <f t="shared" si="337"/>
        <v>0</v>
      </c>
      <c r="AM652" s="4" t="str">
        <f t="shared" si="355"/>
        <v>"name":"Pharmacology (PHARM)"</v>
      </c>
      <c r="AN652" s="5" t="str">
        <f t="shared" si="345"/>
        <v>,"phone":"513-558-3784"</v>
      </c>
      <c r="AO652" s="5" t="str">
        <f t="shared" si="346"/>
        <v>,"location":{</v>
      </c>
      <c r="AP652" s="5" t="str">
        <f t="shared" si="347"/>
        <v>"ML":"4"</v>
      </c>
      <c r="AQ652" s="5" t="str">
        <f t="shared" si="329"/>
        <v>,"RM":"136"</v>
      </c>
      <c r="AR652" s="5" t="str">
        <f t="shared" si="348"/>
        <v>,"building":"HPB"</v>
      </c>
      <c r="AS652" s="5" t="str">
        <f t="shared" ref="AS652:AS715" si="357">IF(AB652,"}","")</f>
        <v>}</v>
      </c>
      <c r="AT652" s="5" t="str">
        <f t="shared" si="349"/>
        <v/>
      </c>
      <c r="AU652" s="5" t="str">
        <f t="shared" si="350"/>
        <v/>
      </c>
      <c r="AV652" s="10" t="str">
        <f t="shared" si="351"/>
        <v/>
      </c>
      <c r="AW652" s="6" t="str">
        <f t="shared" si="352"/>
        <v>{"name":"Pharmacology (PHARM)","phone":"513-558-3784","location":{"ML":"4","RM":"136","building":"HPB"}}</v>
      </c>
      <c r="AX652" t="str">
        <f t="shared" si="353"/>
        <v>db.directory.insert({"name":"Pharmacology (PHARM)","phone":"513-558-3784","location":{"ML":"4","RM":"136","building":"HPB"}})</v>
      </c>
      <c r="AY652">
        <f t="shared" si="356"/>
        <v>649</v>
      </c>
      <c r="AZ652" t="str">
        <f t="shared" si="354"/>
        <v>649 - Pharmacology (PHARM)</v>
      </c>
      <c r="BA652" t="str">
        <f t="shared" si="326"/>
        <v>{"name":"Pharmacology (PHARM)","phone":"513-558-3784","location":{"ML":"4","RM":"136","building":"HPB"}},</v>
      </c>
    </row>
    <row r="653" spans="1:53" x14ac:dyDescent="0.25">
      <c r="A653" t="s">
        <v>2771</v>
      </c>
      <c r="B653" t="s">
        <v>2772</v>
      </c>
      <c r="C653" t="s">
        <v>366</v>
      </c>
      <c r="D653">
        <v>4</v>
      </c>
      <c r="E653">
        <v>136</v>
      </c>
      <c r="F653" t="s">
        <v>92</v>
      </c>
      <c r="G653" t="s">
        <v>367</v>
      </c>
      <c r="H653" t="s">
        <v>2773</v>
      </c>
      <c r="K653" t="s">
        <v>5264</v>
      </c>
      <c r="M653">
        <f t="shared" si="327"/>
        <v>0</v>
      </c>
      <c r="N653" t="str">
        <f t="shared" si="331"/>
        <v>Admissions (PHARM)</v>
      </c>
      <c r="P653" t="s">
        <v>5264</v>
      </c>
      <c r="Q653" t="str">
        <f t="shared" si="332"/>
        <v>513-558-3784</v>
      </c>
      <c r="S653" s="3">
        <f t="shared" si="330"/>
        <v>4</v>
      </c>
      <c r="T653" t="b">
        <f t="shared" si="338"/>
        <v>1</v>
      </c>
      <c r="V653" s="3">
        <f t="shared" si="339"/>
        <v>136</v>
      </c>
      <c r="W653" t="b">
        <f t="shared" si="333"/>
        <v>1</v>
      </c>
      <c r="Y653" t="str">
        <f t="shared" si="340"/>
        <v>HPB</v>
      </c>
      <c r="Z653" t="b">
        <f t="shared" si="334"/>
        <v>1</v>
      </c>
      <c r="AB653" t="b">
        <f t="shared" si="341"/>
        <v>1</v>
      </c>
      <c r="AD653" t="str">
        <f t="shared" si="342"/>
        <v>513-558-4372</v>
      </c>
      <c r="AE653" t="b">
        <f t="shared" si="335"/>
        <v>1</v>
      </c>
      <c r="AG653" t="str">
        <f t="shared" si="343"/>
        <v>http://pharmacy.uc.edu/prospective_students.cfm</v>
      </c>
      <c r="AH653" t="b">
        <f t="shared" si="336"/>
        <v>1</v>
      </c>
      <c r="AJ653">
        <f t="shared" si="344"/>
        <v>0</v>
      </c>
      <c r="AK653" t="b">
        <f t="shared" si="337"/>
        <v>0</v>
      </c>
      <c r="AM653" s="4" t="str">
        <f t="shared" si="355"/>
        <v>"name":"Admissions (PHARM)"</v>
      </c>
      <c r="AN653" s="5" t="str">
        <f t="shared" si="345"/>
        <v>,"phone":"513-558-3784"</v>
      </c>
      <c r="AO653" s="5" t="str">
        <f t="shared" si="346"/>
        <v>,"location":{</v>
      </c>
      <c r="AP653" s="5" t="str">
        <f t="shared" si="347"/>
        <v>"ML":"4"</v>
      </c>
      <c r="AQ653" s="5" t="str">
        <f t="shared" si="329"/>
        <v>,"RM":"136"</v>
      </c>
      <c r="AR653" s="5" t="str">
        <f t="shared" si="348"/>
        <v>,"building":"HPB"</v>
      </c>
      <c r="AS653" s="5" t="str">
        <f t="shared" si="357"/>
        <v>}</v>
      </c>
      <c r="AT653" s="5" t="str">
        <f t="shared" si="349"/>
        <v>,"fax":"513-558-4372"</v>
      </c>
      <c r="AU653" s="5" t="str">
        <f t="shared" si="350"/>
        <v>,"website":"http://pharmacy.uc.edu/prospective_students.cfm"</v>
      </c>
      <c r="AV653" s="10" t="str">
        <f t="shared" si="351"/>
        <v/>
      </c>
      <c r="AW653" s="6" t="str">
        <f t="shared" si="352"/>
        <v>{"name":"Admissions (PHARM)","phone":"513-558-3784","location":{"ML":"4","RM":"136","building":"HPB"},"fax":"513-558-4372","website":"http://pharmacy.uc.edu/prospective_students.cfm"}</v>
      </c>
      <c r="AX653" t="str">
        <f t="shared" si="353"/>
        <v>db.directory.insert({"name":"Admissions (PHARM)","phone":"513-558-3784","location":{"ML":"4","RM":"136","building":"HPB"},"fax":"513-558-4372","website":"http://pharmacy.uc.edu/prospective_students.cfm"})</v>
      </c>
      <c r="AY653">
        <f t="shared" si="356"/>
        <v>650</v>
      </c>
      <c r="AZ653" t="str">
        <f t="shared" si="354"/>
        <v>650 - Admissions (PHARM)</v>
      </c>
      <c r="BA653" t="str">
        <f t="shared" si="326"/>
        <v>{"name":"Admissions (PHARM)","phone":"513-558-3784","location":{"ML":"4","RM":"136","building":"HPB"},"fax":"513-558-4372","website":"http://pharmacy.uc.edu/prospective_students.cfm"},</v>
      </c>
    </row>
    <row r="654" spans="1:53" x14ac:dyDescent="0.25">
      <c r="A654" t="s">
        <v>2774</v>
      </c>
      <c r="B654" t="s">
        <v>2775</v>
      </c>
      <c r="C654" t="s">
        <v>366</v>
      </c>
      <c r="D654">
        <v>4</v>
      </c>
      <c r="E654">
        <v>136</v>
      </c>
      <c r="F654" t="s">
        <v>92</v>
      </c>
      <c r="G654" t="s">
        <v>367</v>
      </c>
      <c r="K654" t="s">
        <v>5264</v>
      </c>
      <c r="M654">
        <f t="shared" si="327"/>
        <v>0</v>
      </c>
      <c r="N654" t="str">
        <f t="shared" si="331"/>
        <v>Advising (PHARM)</v>
      </c>
      <c r="P654" t="s">
        <v>5264</v>
      </c>
      <c r="Q654" t="str">
        <f t="shared" si="332"/>
        <v>513-558-3784</v>
      </c>
      <c r="S654" s="3">
        <f t="shared" si="330"/>
        <v>4</v>
      </c>
      <c r="T654" t="b">
        <f t="shared" si="338"/>
        <v>1</v>
      </c>
      <c r="V654" s="3">
        <f t="shared" si="339"/>
        <v>136</v>
      </c>
      <c r="W654" t="b">
        <f t="shared" si="333"/>
        <v>1</v>
      </c>
      <c r="Y654" t="str">
        <f t="shared" si="340"/>
        <v>HPB</v>
      </c>
      <c r="Z654" t="b">
        <f t="shared" si="334"/>
        <v>1</v>
      </c>
      <c r="AB654" t="b">
        <f t="shared" si="341"/>
        <v>1</v>
      </c>
      <c r="AD654" t="str">
        <f t="shared" si="342"/>
        <v>513-558-4372</v>
      </c>
      <c r="AE654" t="b">
        <f t="shared" si="335"/>
        <v>1</v>
      </c>
      <c r="AG654">
        <f t="shared" si="343"/>
        <v>0</v>
      </c>
      <c r="AH654" t="b">
        <f t="shared" si="336"/>
        <v>0</v>
      </c>
      <c r="AJ654">
        <f t="shared" si="344"/>
        <v>0</v>
      </c>
      <c r="AK654" t="b">
        <f t="shared" si="337"/>
        <v>0</v>
      </c>
      <c r="AM654" s="4" t="str">
        <f t="shared" si="355"/>
        <v>"name":"Advising (PHARM)"</v>
      </c>
      <c r="AN654" s="5" t="str">
        <f t="shared" si="345"/>
        <v>,"phone":"513-558-3784"</v>
      </c>
      <c r="AO654" s="5" t="str">
        <f t="shared" si="346"/>
        <v>,"location":{</v>
      </c>
      <c r="AP654" s="5" t="str">
        <f t="shared" si="347"/>
        <v>"ML":"4"</v>
      </c>
      <c r="AQ654" s="5" t="str">
        <f t="shared" si="329"/>
        <v>,"RM":"136"</v>
      </c>
      <c r="AR654" s="5" t="str">
        <f t="shared" si="348"/>
        <v>,"building":"HPB"</v>
      </c>
      <c r="AS654" s="5" t="str">
        <f t="shared" si="357"/>
        <v>}</v>
      </c>
      <c r="AT654" s="5" t="str">
        <f t="shared" si="349"/>
        <v>,"fax":"513-558-4372"</v>
      </c>
      <c r="AU654" s="5" t="str">
        <f t="shared" si="350"/>
        <v/>
      </c>
      <c r="AV654" s="10" t="str">
        <f t="shared" si="351"/>
        <v/>
      </c>
      <c r="AW654" s="6" t="str">
        <f t="shared" si="352"/>
        <v>{"name":"Advising (PHARM)","phone":"513-558-3784","location":{"ML":"4","RM":"136","building":"HPB"},"fax":"513-558-4372"}</v>
      </c>
      <c r="AX654" t="str">
        <f t="shared" si="353"/>
        <v>db.directory.insert({"name":"Advising (PHARM)","phone":"513-558-3784","location":{"ML":"4","RM":"136","building":"HPB"},"fax":"513-558-4372"})</v>
      </c>
      <c r="AY654">
        <f t="shared" si="356"/>
        <v>651</v>
      </c>
      <c r="AZ654" t="str">
        <f t="shared" si="354"/>
        <v>651 - Advising (PHARM)</v>
      </c>
      <c r="BA654" t="str">
        <f t="shared" si="326"/>
        <v>{"name":"Advising (PHARM)","phone":"513-558-3784","location":{"ML":"4","RM":"136","building":"HPB"},"fax":"513-558-4372"},</v>
      </c>
    </row>
    <row r="655" spans="1:53" x14ac:dyDescent="0.25">
      <c r="A655" t="s">
        <v>2776</v>
      </c>
      <c r="B655" t="s">
        <v>2777</v>
      </c>
      <c r="C655" t="s">
        <v>366</v>
      </c>
      <c r="D655">
        <v>4</v>
      </c>
      <c r="E655">
        <v>136</v>
      </c>
      <c r="F655" t="s">
        <v>92</v>
      </c>
      <c r="G655" t="s">
        <v>367</v>
      </c>
      <c r="H655" t="s">
        <v>2778</v>
      </c>
      <c r="K655" t="s">
        <v>5264</v>
      </c>
      <c r="M655">
        <f t="shared" si="327"/>
        <v>0</v>
      </c>
      <c r="N655" t="str">
        <f t="shared" si="331"/>
        <v>Alumni (PHARM)</v>
      </c>
      <c r="P655" t="s">
        <v>5264</v>
      </c>
      <c r="Q655" t="str">
        <f t="shared" si="332"/>
        <v>513-558-3784</v>
      </c>
      <c r="S655" s="3">
        <f t="shared" si="330"/>
        <v>4</v>
      </c>
      <c r="T655" t="b">
        <f t="shared" si="338"/>
        <v>1</v>
      </c>
      <c r="V655" s="3">
        <f t="shared" si="339"/>
        <v>136</v>
      </c>
      <c r="W655" t="b">
        <f t="shared" si="333"/>
        <v>1</v>
      </c>
      <c r="Y655" t="str">
        <f t="shared" si="340"/>
        <v>HPB</v>
      </c>
      <c r="Z655" t="b">
        <f t="shared" si="334"/>
        <v>1</v>
      </c>
      <c r="AB655" t="b">
        <f t="shared" si="341"/>
        <v>1</v>
      </c>
      <c r="AD655" t="str">
        <f t="shared" si="342"/>
        <v>513-558-4372</v>
      </c>
      <c r="AE655" t="b">
        <f t="shared" si="335"/>
        <v>1</v>
      </c>
      <c r="AG655" t="str">
        <f t="shared" si="343"/>
        <v>http://pharmacy.uc.edu/alumni/</v>
      </c>
      <c r="AH655" t="b">
        <f t="shared" si="336"/>
        <v>1</v>
      </c>
      <c r="AJ655">
        <f t="shared" si="344"/>
        <v>0</v>
      </c>
      <c r="AK655" t="b">
        <f t="shared" si="337"/>
        <v>0</v>
      </c>
      <c r="AM655" s="4" t="str">
        <f t="shared" si="355"/>
        <v>"name":"Alumni (PHARM)"</v>
      </c>
      <c r="AN655" s="5" t="str">
        <f t="shared" si="345"/>
        <v>,"phone":"513-558-3784"</v>
      </c>
      <c r="AO655" s="5" t="str">
        <f t="shared" si="346"/>
        <v>,"location":{</v>
      </c>
      <c r="AP655" s="5" t="str">
        <f t="shared" si="347"/>
        <v>"ML":"4"</v>
      </c>
      <c r="AQ655" s="5" t="str">
        <f t="shared" si="329"/>
        <v>,"RM":"136"</v>
      </c>
      <c r="AR655" s="5" t="str">
        <f t="shared" si="348"/>
        <v>,"building":"HPB"</v>
      </c>
      <c r="AS655" s="5" t="str">
        <f t="shared" si="357"/>
        <v>}</v>
      </c>
      <c r="AT655" s="5" t="str">
        <f t="shared" si="349"/>
        <v>,"fax":"513-558-4372"</v>
      </c>
      <c r="AU655" s="5" t="str">
        <f t="shared" si="350"/>
        <v>,"website":"http://pharmacy.uc.edu/alumni/"</v>
      </c>
      <c r="AV655" s="10" t="str">
        <f t="shared" si="351"/>
        <v/>
      </c>
      <c r="AW655" s="6" t="str">
        <f t="shared" si="352"/>
        <v>{"name":"Alumni (PHARM)","phone":"513-558-3784","location":{"ML":"4","RM":"136","building":"HPB"},"fax":"513-558-4372","website":"http://pharmacy.uc.edu/alumni/"}</v>
      </c>
      <c r="AX655" t="str">
        <f t="shared" si="353"/>
        <v>db.directory.insert({"name":"Alumni (PHARM)","phone":"513-558-3784","location":{"ML":"4","RM":"136","building":"HPB"},"fax":"513-558-4372","website":"http://pharmacy.uc.edu/alumni/"})</v>
      </c>
      <c r="AY655">
        <f t="shared" si="356"/>
        <v>652</v>
      </c>
      <c r="AZ655" t="str">
        <f t="shared" si="354"/>
        <v>652 - Alumni (PHARM)</v>
      </c>
      <c r="BA655" t="str">
        <f t="shared" si="326"/>
        <v>{"name":"Alumni (PHARM)","phone":"513-558-3784","location":{"ML":"4","RM":"136","building":"HPB"},"fax":"513-558-4372","website":"http://pharmacy.uc.edu/alumni/"},</v>
      </c>
    </row>
    <row r="656" spans="1:53" x14ac:dyDescent="0.25">
      <c r="A656" t="s">
        <v>2779</v>
      </c>
      <c r="B656" t="s">
        <v>2780</v>
      </c>
      <c r="C656" t="s">
        <v>2781</v>
      </c>
      <c r="D656">
        <v>4</v>
      </c>
      <c r="E656">
        <v>136</v>
      </c>
      <c r="F656" t="s">
        <v>92</v>
      </c>
      <c r="H656" t="s">
        <v>2782</v>
      </c>
      <c r="K656" t="s">
        <v>5264</v>
      </c>
      <c r="M656">
        <f t="shared" si="327"/>
        <v>0</v>
      </c>
      <c r="N656" t="str">
        <f t="shared" si="331"/>
        <v>Continuing Education (PHARM)</v>
      </c>
      <c r="P656" t="s">
        <v>5264</v>
      </c>
      <c r="Q656" t="str">
        <f t="shared" si="332"/>
        <v>513-558-7804</v>
      </c>
      <c r="S656" s="3">
        <f t="shared" si="330"/>
        <v>4</v>
      </c>
      <c r="T656" t="b">
        <f t="shared" si="338"/>
        <v>1</v>
      </c>
      <c r="V656" s="3">
        <f t="shared" si="339"/>
        <v>136</v>
      </c>
      <c r="W656" t="b">
        <f t="shared" si="333"/>
        <v>1</v>
      </c>
      <c r="Y656" t="str">
        <f t="shared" si="340"/>
        <v>HPB</v>
      </c>
      <c r="Z656" t="b">
        <f t="shared" si="334"/>
        <v>1</v>
      </c>
      <c r="AB656" t="b">
        <f t="shared" si="341"/>
        <v>1</v>
      </c>
      <c r="AD656">
        <f t="shared" si="342"/>
        <v>0</v>
      </c>
      <c r="AE656" t="b">
        <f t="shared" si="335"/>
        <v>0</v>
      </c>
      <c r="AG656" t="str">
        <f t="shared" si="343"/>
        <v>http://pharmacy.uc.edu/programs/continuing-education</v>
      </c>
      <c r="AH656" t="b">
        <f t="shared" si="336"/>
        <v>1</v>
      </c>
      <c r="AJ656">
        <f t="shared" si="344"/>
        <v>0</v>
      </c>
      <c r="AK656" t="b">
        <f t="shared" si="337"/>
        <v>0</v>
      </c>
      <c r="AM656" s="4" t="str">
        <f t="shared" si="355"/>
        <v>"name":"Continuing Education (PHARM)"</v>
      </c>
      <c r="AN656" s="5" t="str">
        <f t="shared" si="345"/>
        <v>,"phone":"513-558-7804"</v>
      </c>
      <c r="AO656" s="5" t="str">
        <f t="shared" si="346"/>
        <v>,"location":{</v>
      </c>
      <c r="AP656" s="5" t="str">
        <f t="shared" si="347"/>
        <v>"ML":"4"</v>
      </c>
      <c r="AQ656" s="5" t="str">
        <f t="shared" si="329"/>
        <v>,"RM":"136"</v>
      </c>
      <c r="AR656" s="5" t="str">
        <f t="shared" si="348"/>
        <v>,"building":"HPB"</v>
      </c>
      <c r="AS656" s="5" t="str">
        <f t="shared" si="357"/>
        <v>}</v>
      </c>
      <c r="AT656" s="5" t="str">
        <f t="shared" si="349"/>
        <v/>
      </c>
      <c r="AU656" s="5" t="str">
        <f t="shared" si="350"/>
        <v>,"website":"http://pharmacy.uc.edu/programs/continuing-education"</v>
      </c>
      <c r="AV656" s="10" t="str">
        <f t="shared" si="351"/>
        <v/>
      </c>
      <c r="AW656" s="6" t="str">
        <f t="shared" si="352"/>
        <v>{"name":"Continuing Education (PHARM)","phone":"513-558-7804","location":{"ML":"4","RM":"136","building":"HPB"},"website":"http://pharmacy.uc.edu/programs/continuing-education"}</v>
      </c>
      <c r="AX656" t="str">
        <f t="shared" si="353"/>
        <v>db.directory.insert({"name":"Continuing Education (PHARM)","phone":"513-558-7804","location":{"ML":"4","RM":"136","building":"HPB"},"website":"http://pharmacy.uc.edu/programs/continuing-education"})</v>
      </c>
      <c r="AY656">
        <f t="shared" si="356"/>
        <v>653</v>
      </c>
      <c r="AZ656" t="str">
        <f t="shared" si="354"/>
        <v>653 - Continuing Education (PHARM)</v>
      </c>
      <c r="BA656" t="str">
        <f t="shared" si="326"/>
        <v>{"name":"Continuing Education (PHARM)","phone":"513-558-7804","location":{"ML":"4","RM":"136","building":"HPB"},"website":"http://pharmacy.uc.edu/programs/continuing-education"},</v>
      </c>
    </row>
    <row r="657" spans="1:53" x14ac:dyDescent="0.25">
      <c r="A657" t="s">
        <v>2783</v>
      </c>
      <c r="B657" t="s">
        <v>2784</v>
      </c>
      <c r="C657" t="s">
        <v>2785</v>
      </c>
      <c r="D657">
        <v>4</v>
      </c>
      <c r="E657">
        <v>401</v>
      </c>
      <c r="F657" t="s">
        <v>92</v>
      </c>
      <c r="H657" t="s">
        <v>2786</v>
      </c>
      <c r="K657" t="s">
        <v>5264</v>
      </c>
      <c r="M657">
        <f t="shared" si="327"/>
        <v>0</v>
      </c>
      <c r="N657" t="str">
        <f t="shared" si="331"/>
        <v>Cosmetic Science Department (PHARM)</v>
      </c>
      <c r="P657" t="s">
        <v>5264</v>
      </c>
      <c r="Q657" t="str">
        <f t="shared" si="332"/>
        <v>513-558-0749</v>
      </c>
      <c r="S657" s="3">
        <f t="shared" si="330"/>
        <v>4</v>
      </c>
      <c r="T657" t="b">
        <f t="shared" si="338"/>
        <v>1</v>
      </c>
      <c r="V657" s="3">
        <f t="shared" si="339"/>
        <v>401</v>
      </c>
      <c r="W657" t="b">
        <f t="shared" si="333"/>
        <v>1</v>
      </c>
      <c r="Y657" t="str">
        <f t="shared" si="340"/>
        <v>HPB</v>
      </c>
      <c r="Z657" t="b">
        <f t="shared" si="334"/>
        <v>1</v>
      </c>
      <c r="AB657" t="b">
        <f t="shared" si="341"/>
        <v>1</v>
      </c>
      <c r="AD657">
        <f t="shared" si="342"/>
        <v>0</v>
      </c>
      <c r="AE657" t="b">
        <f t="shared" si="335"/>
        <v>0</v>
      </c>
      <c r="AG657" t="str">
        <f t="shared" si="343"/>
        <v>http://pharmacy.uc.edu/programs/online-graduate-certificate-program/cosmetic-science</v>
      </c>
      <c r="AH657" t="b">
        <f t="shared" si="336"/>
        <v>1</v>
      </c>
      <c r="AJ657">
        <f t="shared" si="344"/>
        <v>0</v>
      </c>
      <c r="AK657" t="b">
        <f t="shared" si="337"/>
        <v>0</v>
      </c>
      <c r="AM657" s="4" t="str">
        <f t="shared" si="355"/>
        <v>"name":"Cosmetic Science Department (PHARM)"</v>
      </c>
      <c r="AN657" s="5" t="str">
        <f t="shared" si="345"/>
        <v>,"phone":"513-558-0749"</v>
      </c>
      <c r="AO657" s="5" t="str">
        <f t="shared" si="346"/>
        <v>,"location":{</v>
      </c>
      <c r="AP657" s="5" t="str">
        <f t="shared" si="347"/>
        <v>"ML":"4"</v>
      </c>
      <c r="AQ657" s="5" t="str">
        <f t="shared" si="329"/>
        <v>,"RM":"401"</v>
      </c>
      <c r="AR657" s="5" t="str">
        <f t="shared" si="348"/>
        <v>,"building":"HPB"</v>
      </c>
      <c r="AS657" s="5" t="str">
        <f t="shared" si="357"/>
        <v>}</v>
      </c>
      <c r="AT657" s="5" t="str">
        <f t="shared" si="349"/>
        <v/>
      </c>
      <c r="AU657" s="5" t="str">
        <f t="shared" si="350"/>
        <v>,"website":"http://pharmacy.uc.edu/programs/online-graduate-certificate-program/cosmetic-science"</v>
      </c>
      <c r="AV657" s="10" t="str">
        <f t="shared" si="351"/>
        <v/>
      </c>
      <c r="AW657" s="6" t="str">
        <f t="shared" si="352"/>
        <v>{"name":"Cosmetic Science Department (PHARM)","phone":"513-558-0749","location":{"ML":"4","RM":"401","building":"HPB"},"website":"http://pharmacy.uc.edu/programs/online-graduate-certificate-program/cosmetic-science"}</v>
      </c>
      <c r="AX657" t="str">
        <f t="shared" si="353"/>
        <v>db.directory.insert({"name":"Cosmetic Science Department (PHARM)","phone":"513-558-0749","location":{"ML":"4","RM":"401","building":"HPB"},"website":"http://pharmacy.uc.edu/programs/online-graduate-certificate-program/cosmetic-science"})</v>
      </c>
      <c r="AY657">
        <f t="shared" si="356"/>
        <v>654</v>
      </c>
      <c r="AZ657" t="str">
        <f t="shared" si="354"/>
        <v>654 - Cosmetic Science Department (PHARM)</v>
      </c>
      <c r="BA657" t="str">
        <f t="shared" si="326"/>
        <v>{"name":"Cosmetic Science Department (PHARM)","phone":"513-558-0749","location":{"ML":"4","RM":"401","building":"HPB"},"website":"http://pharmacy.uc.edu/programs/online-graduate-certificate-program/cosmetic-science"},</v>
      </c>
    </row>
    <row r="658" spans="1:53" x14ac:dyDescent="0.25">
      <c r="A658" t="s">
        <v>2787</v>
      </c>
      <c r="B658" t="s">
        <v>2788</v>
      </c>
      <c r="C658" t="s">
        <v>720</v>
      </c>
      <c r="D658" t="s">
        <v>2789</v>
      </c>
      <c r="E658">
        <v>4</v>
      </c>
      <c r="F658">
        <v>136</v>
      </c>
      <c r="G658" t="s">
        <v>92</v>
      </c>
      <c r="H658" t="s">
        <v>367</v>
      </c>
      <c r="K658" t="s">
        <v>5264</v>
      </c>
      <c r="L658" t="b">
        <v>1</v>
      </c>
      <c r="M658">
        <f t="shared" si="327"/>
        <v>1</v>
      </c>
      <c r="N658" t="str">
        <f t="shared" si="331"/>
        <v>DEAN-PHARMACY (Neil J. MacKinnon  PhD)</v>
      </c>
      <c r="O658" t="str">
        <f t="shared" si="328"/>
        <v>DEAN-PHARMACY (Neil J. MacKinnon  PhD)</v>
      </c>
      <c r="P658" t="s">
        <v>5264</v>
      </c>
      <c r="Q658" t="str">
        <f t="shared" si="332"/>
        <v>513-558-0708</v>
      </c>
      <c r="S658" s="3">
        <f t="shared" si="330"/>
        <v>4</v>
      </c>
      <c r="T658" t="b">
        <f t="shared" si="338"/>
        <v>1</v>
      </c>
      <c r="V658" s="3">
        <f t="shared" si="339"/>
        <v>136</v>
      </c>
      <c r="W658" t="b">
        <f t="shared" si="333"/>
        <v>1</v>
      </c>
      <c r="Y658" t="str">
        <f t="shared" si="340"/>
        <v>HPB</v>
      </c>
      <c r="Z658" t="b">
        <f t="shared" si="334"/>
        <v>1</v>
      </c>
      <c r="AB658" t="b">
        <f t="shared" si="341"/>
        <v>1</v>
      </c>
      <c r="AD658" t="str">
        <f t="shared" si="342"/>
        <v>513-558-4372</v>
      </c>
      <c r="AE658" t="b">
        <f t="shared" si="335"/>
        <v>1</v>
      </c>
      <c r="AG658">
        <f t="shared" si="343"/>
        <v>0</v>
      </c>
      <c r="AH658" t="b">
        <f t="shared" si="336"/>
        <v>0</v>
      </c>
      <c r="AJ658">
        <f t="shared" si="344"/>
        <v>0</v>
      </c>
      <c r="AK658" t="b">
        <f t="shared" si="337"/>
        <v>0</v>
      </c>
      <c r="AM658" s="4" t="str">
        <f t="shared" si="355"/>
        <v>"name":"DEAN-PHARMACY (Neil J. MacKinnon PhD)"</v>
      </c>
      <c r="AN658" s="5" t="str">
        <f t="shared" si="345"/>
        <v>,"phone":"513-558-0708"</v>
      </c>
      <c r="AO658" s="5" t="str">
        <f t="shared" si="346"/>
        <v>,"location":{</v>
      </c>
      <c r="AP658" s="5" t="str">
        <f t="shared" si="347"/>
        <v>"ML":"4"</v>
      </c>
      <c r="AQ658" s="5" t="str">
        <f t="shared" si="329"/>
        <v>,"RM":"136"</v>
      </c>
      <c r="AR658" s="5" t="str">
        <f t="shared" si="348"/>
        <v>,"building":"HPB"</v>
      </c>
      <c r="AS658" s="5" t="str">
        <f t="shared" si="357"/>
        <v>}</v>
      </c>
      <c r="AT658" s="5" t="str">
        <f t="shared" si="349"/>
        <v>,"fax":"513-558-4372"</v>
      </c>
      <c r="AU658" s="5" t="str">
        <f t="shared" si="350"/>
        <v/>
      </c>
      <c r="AV658" s="10" t="str">
        <f t="shared" si="351"/>
        <v/>
      </c>
      <c r="AW658" s="6" t="str">
        <f t="shared" si="352"/>
        <v>{"name":"DEAN-PHARMACY (Neil J. MacKinnon PhD)","phone":"513-558-0708","location":{"ML":"4","RM":"136","building":"HPB"},"fax":"513-558-4372"}</v>
      </c>
      <c r="AX658" t="str">
        <f t="shared" si="353"/>
        <v>db.directory.insert({"name":"DEAN-PHARMACY (Neil J. MacKinnon PhD)","phone":"513-558-0708","location":{"ML":"4","RM":"136","building":"HPB"},"fax":"513-558-4372"})</v>
      </c>
      <c r="AY658">
        <f t="shared" si="356"/>
        <v>655</v>
      </c>
      <c r="AZ658" t="str">
        <f t="shared" si="354"/>
        <v>655 - DEAN-PHARMACY (Neil J. MacKinnon  PhD)</v>
      </c>
      <c r="BA658" t="str">
        <f t="shared" si="326"/>
        <v>{"name":"DEAN-PHARMACY (Neil J. MacKinnon PhD)","phone":"513-558-0708","location":{"ML":"4","RM":"136","building":"HPB"},"fax":"513-558-4372"},</v>
      </c>
    </row>
    <row r="659" spans="1:53" x14ac:dyDescent="0.25">
      <c r="A659" t="s">
        <v>2790</v>
      </c>
      <c r="B659" t="s">
        <v>2791</v>
      </c>
      <c r="C659" t="s">
        <v>366</v>
      </c>
      <c r="D659">
        <v>4</v>
      </c>
      <c r="E659">
        <v>136</v>
      </c>
      <c r="F659" t="s">
        <v>92</v>
      </c>
      <c r="H659" t="s">
        <v>2792</v>
      </c>
      <c r="K659" t="s">
        <v>5264</v>
      </c>
      <c r="M659">
        <f t="shared" si="327"/>
        <v>0</v>
      </c>
      <c r="N659" t="str">
        <f t="shared" si="331"/>
        <v>Drug Development (PHARM)</v>
      </c>
      <c r="P659" t="s">
        <v>5264</v>
      </c>
      <c r="Q659" t="str">
        <f t="shared" si="332"/>
        <v>513-558-3784</v>
      </c>
      <c r="S659" s="3">
        <f t="shared" si="330"/>
        <v>4</v>
      </c>
      <c r="T659" t="b">
        <f t="shared" si="338"/>
        <v>1</v>
      </c>
      <c r="V659" s="3">
        <f t="shared" si="339"/>
        <v>136</v>
      </c>
      <c r="W659" t="b">
        <f t="shared" si="333"/>
        <v>1</v>
      </c>
      <c r="Y659" t="str">
        <f t="shared" si="340"/>
        <v>HPB</v>
      </c>
      <c r="Z659" t="b">
        <f t="shared" si="334"/>
        <v>1</v>
      </c>
      <c r="AB659" t="b">
        <f t="shared" si="341"/>
        <v>1</v>
      </c>
      <c r="AD659">
        <f t="shared" si="342"/>
        <v>0</v>
      </c>
      <c r="AE659" t="b">
        <f t="shared" si="335"/>
        <v>0</v>
      </c>
      <c r="AG659" t="str">
        <f t="shared" si="343"/>
        <v>http://pharmacy.uc.edu/programs/ms-phd-degrees/full-time-ms-phd-programs/drug-development-sciences</v>
      </c>
      <c r="AH659" t="b">
        <f t="shared" si="336"/>
        <v>1</v>
      </c>
      <c r="AJ659">
        <f t="shared" si="344"/>
        <v>0</v>
      </c>
      <c r="AK659" t="b">
        <f t="shared" si="337"/>
        <v>0</v>
      </c>
      <c r="AM659" s="4" t="str">
        <f t="shared" si="355"/>
        <v>"name":"Drug Development (PHARM)"</v>
      </c>
      <c r="AN659" s="5" t="str">
        <f t="shared" si="345"/>
        <v>,"phone":"513-558-3784"</v>
      </c>
      <c r="AO659" s="5" t="str">
        <f t="shared" si="346"/>
        <v>,"location":{</v>
      </c>
      <c r="AP659" s="5" t="str">
        <f t="shared" si="347"/>
        <v>"ML":"4"</v>
      </c>
      <c r="AQ659" s="5" t="str">
        <f t="shared" si="329"/>
        <v>,"RM":"136"</v>
      </c>
      <c r="AR659" s="5" t="str">
        <f t="shared" si="348"/>
        <v>,"building":"HPB"</v>
      </c>
      <c r="AS659" s="5" t="str">
        <f t="shared" si="357"/>
        <v>}</v>
      </c>
      <c r="AT659" s="5" t="str">
        <f t="shared" si="349"/>
        <v/>
      </c>
      <c r="AU659" s="5" t="str">
        <f t="shared" si="350"/>
        <v>,"website":"http://pharmacy.uc.edu/programs/ms-phd-degrees/full-time-ms-phd-programs/drug-development-sciences"</v>
      </c>
      <c r="AV659" s="10" t="str">
        <f t="shared" si="351"/>
        <v/>
      </c>
      <c r="AW659" s="6" t="str">
        <f t="shared" si="352"/>
        <v>{"name":"Drug Development (PHARM)","phone":"513-558-3784","location":{"ML":"4","RM":"136","building":"HPB"},"website":"http://pharmacy.uc.edu/programs/ms-phd-degrees/full-time-ms-phd-programs/drug-development-sciences"}</v>
      </c>
      <c r="AX659" t="str">
        <f t="shared" si="353"/>
        <v>db.directory.insert({"name":"Drug Development (PHARM)","phone":"513-558-3784","location":{"ML":"4","RM":"136","building":"HPB"},"website":"http://pharmacy.uc.edu/programs/ms-phd-degrees/full-time-ms-phd-programs/drug-development-sciences"})</v>
      </c>
      <c r="AY659">
        <f t="shared" si="356"/>
        <v>656</v>
      </c>
      <c r="AZ659" t="str">
        <f t="shared" si="354"/>
        <v>656 - Drug Development (PHARM)</v>
      </c>
      <c r="BA659" t="str">
        <f t="shared" si="326"/>
        <v>{"name":"Drug Development (PHARM)","phone":"513-558-3784","location":{"ML":"4","RM":"136","building":"HPB"},"website":"http://pharmacy.uc.edu/programs/ms-phd-degrees/full-time-ms-phd-programs/drug-development-sciences"},</v>
      </c>
    </row>
    <row r="660" spans="1:53" x14ac:dyDescent="0.25">
      <c r="A660" t="s">
        <v>2793</v>
      </c>
      <c r="B660" t="s">
        <v>2794</v>
      </c>
      <c r="C660" t="s">
        <v>2795</v>
      </c>
      <c r="D660" t="s">
        <v>366</v>
      </c>
      <c r="E660">
        <v>4</v>
      </c>
      <c r="F660">
        <v>136</v>
      </c>
      <c r="G660" t="s">
        <v>92</v>
      </c>
      <c r="H660" t="s">
        <v>367</v>
      </c>
      <c r="I660" t="s">
        <v>2796</v>
      </c>
      <c r="K660" t="s">
        <v>5264</v>
      </c>
      <c r="L660" t="b">
        <v>1</v>
      </c>
      <c r="M660">
        <f t="shared" si="327"/>
        <v>1</v>
      </c>
      <c r="N660" t="str">
        <f t="shared" si="331"/>
        <v xml:space="preserve"> Pharmacy - COLLEGE  Winkle Colg of (See PHARMACY)</v>
      </c>
      <c r="O660" t="str">
        <f t="shared" si="328"/>
        <v xml:space="preserve"> Pharmacy - COLLEGE  Winkle Colg of (See PHARMACY)</v>
      </c>
      <c r="P660" t="s">
        <v>5264</v>
      </c>
      <c r="Q660" t="str">
        <f t="shared" si="332"/>
        <v>513-558-3784</v>
      </c>
      <c r="S660" s="3">
        <f t="shared" si="330"/>
        <v>4</v>
      </c>
      <c r="T660" t="b">
        <f t="shared" si="338"/>
        <v>1</v>
      </c>
      <c r="V660" s="3">
        <f t="shared" si="339"/>
        <v>136</v>
      </c>
      <c r="W660" t="b">
        <f t="shared" si="333"/>
        <v>1</v>
      </c>
      <c r="Y660" t="str">
        <f t="shared" si="340"/>
        <v>HPB</v>
      </c>
      <c r="Z660" t="b">
        <f t="shared" si="334"/>
        <v>1</v>
      </c>
      <c r="AB660" t="b">
        <f t="shared" si="341"/>
        <v>1</v>
      </c>
      <c r="AD660" t="str">
        <f t="shared" si="342"/>
        <v>513-558-4372</v>
      </c>
      <c r="AE660" t="b">
        <f t="shared" si="335"/>
        <v>1</v>
      </c>
      <c r="AG660" t="str">
        <f t="shared" si="343"/>
        <v>http://pharmacy.uc.edu/</v>
      </c>
      <c r="AH660" t="b">
        <f t="shared" si="336"/>
        <v>1</v>
      </c>
      <c r="AJ660">
        <f t="shared" si="344"/>
        <v>0</v>
      </c>
      <c r="AK660" t="b">
        <f t="shared" si="337"/>
        <v>0</v>
      </c>
      <c r="AM660" s="4" t="str">
        <f t="shared" si="355"/>
        <v>"name":"Pharmacy - COLLEGE Winkle Colg of (See PHARMACY)"</v>
      </c>
      <c r="AN660" s="5" t="str">
        <f t="shared" si="345"/>
        <v>,"phone":"513-558-3784"</v>
      </c>
      <c r="AO660" s="5" t="str">
        <f t="shared" si="346"/>
        <v>,"location":{</v>
      </c>
      <c r="AP660" s="5" t="str">
        <f t="shared" si="347"/>
        <v>"ML":"4"</v>
      </c>
      <c r="AQ660" s="5" t="str">
        <f t="shared" si="329"/>
        <v>,"RM":"136"</v>
      </c>
      <c r="AR660" s="5" t="str">
        <f t="shared" si="348"/>
        <v>,"building":"HPB"</v>
      </c>
      <c r="AS660" s="5" t="str">
        <f t="shared" si="357"/>
        <v>}</v>
      </c>
      <c r="AT660" s="5" t="str">
        <f t="shared" si="349"/>
        <v>,"fax":"513-558-4372"</v>
      </c>
      <c r="AU660" s="5" t="str">
        <f t="shared" si="350"/>
        <v>,"website":"http://pharmacy.uc.edu/"</v>
      </c>
      <c r="AV660" s="10" t="str">
        <f t="shared" si="351"/>
        <v/>
      </c>
      <c r="AW660" s="6" t="str">
        <f t="shared" si="352"/>
        <v>{"name":"Pharmacy - COLLEGE Winkle Colg of (See PHARMACY)","phone":"513-558-3784","location":{"ML":"4","RM":"136","building":"HPB"},"fax":"513-558-4372","website":"http://pharmacy.uc.edu/"}</v>
      </c>
      <c r="AX660" t="str">
        <f t="shared" si="353"/>
        <v>db.directory.insert({"name":"Pharmacy - COLLEGE Winkle Colg of (See PHARMACY)","phone":"513-558-3784","location":{"ML":"4","RM":"136","building":"HPB"},"fax":"513-558-4372","website":"http://pharmacy.uc.edu/"})</v>
      </c>
      <c r="AY660">
        <f t="shared" si="356"/>
        <v>657</v>
      </c>
      <c r="AZ660" t="str">
        <f t="shared" si="354"/>
        <v>657 -  Pharmacy - COLLEGE  Winkle Colg of (See PHARMACY)</v>
      </c>
      <c r="BA660" t="str">
        <f t="shared" si="326"/>
        <v>{"name":"Pharmacy - COLLEGE Winkle Colg of (See PHARMACY)","phone":"513-558-3784","location":{"ML":"4","RM":"136","building":"HPB"},"fax":"513-558-4372","website":"http://pharmacy.uc.edu/"},</v>
      </c>
    </row>
    <row r="661" spans="1:53" x14ac:dyDescent="0.25">
      <c r="A661" t="s">
        <v>2797</v>
      </c>
      <c r="B661" t="s">
        <v>2798</v>
      </c>
      <c r="C661" t="s">
        <v>36</v>
      </c>
      <c r="D661">
        <v>162</v>
      </c>
      <c r="E661">
        <v>18</v>
      </c>
      <c r="F661" t="s">
        <v>37</v>
      </c>
      <c r="G661" t="s">
        <v>38</v>
      </c>
      <c r="K661" t="s">
        <v>5264</v>
      </c>
      <c r="M661">
        <f t="shared" si="327"/>
        <v>0</v>
      </c>
      <c r="N661" t="str">
        <f t="shared" si="331"/>
        <v>Phi Theta Kappa (CLER)</v>
      </c>
      <c r="P661" t="s">
        <v>5264</v>
      </c>
      <c r="Q661" t="str">
        <f t="shared" si="332"/>
        <v>513-732-5221</v>
      </c>
      <c r="S661" s="3">
        <f t="shared" si="330"/>
        <v>162</v>
      </c>
      <c r="T661" t="b">
        <f t="shared" si="338"/>
        <v>1</v>
      </c>
      <c r="V661" s="3">
        <f t="shared" si="339"/>
        <v>18</v>
      </c>
      <c r="W661" t="b">
        <f t="shared" si="333"/>
        <v>1</v>
      </c>
      <c r="Y661" t="str">
        <f t="shared" si="340"/>
        <v>CLERJONES</v>
      </c>
      <c r="Z661" t="b">
        <f t="shared" si="334"/>
        <v>1</v>
      </c>
      <c r="AB661" t="b">
        <f t="shared" si="341"/>
        <v>1</v>
      </c>
      <c r="AD661" t="str">
        <f t="shared" si="342"/>
        <v>513-732-5303</v>
      </c>
      <c r="AE661" t="b">
        <f t="shared" si="335"/>
        <v>1</v>
      </c>
      <c r="AG661">
        <f t="shared" si="343"/>
        <v>0</v>
      </c>
      <c r="AH661" t="b">
        <f t="shared" si="336"/>
        <v>0</v>
      </c>
      <c r="AJ661">
        <f t="shared" si="344"/>
        <v>0</v>
      </c>
      <c r="AK661" t="b">
        <f t="shared" si="337"/>
        <v>0</v>
      </c>
      <c r="AM661" s="4" t="str">
        <f t="shared" si="355"/>
        <v>"name":"Phi Theta Kappa (CLER)"</v>
      </c>
      <c r="AN661" s="5" t="str">
        <f t="shared" si="345"/>
        <v>,"phone":"513-732-5221"</v>
      </c>
      <c r="AO661" s="5" t="str">
        <f t="shared" si="346"/>
        <v>,"location":{</v>
      </c>
      <c r="AP661" s="5" t="str">
        <f t="shared" si="347"/>
        <v>"ML":"162"</v>
      </c>
      <c r="AQ661" s="5" t="str">
        <f t="shared" si="329"/>
        <v>,"RM":"18"</v>
      </c>
      <c r="AR661" s="5" t="str">
        <f t="shared" si="348"/>
        <v>,"building":"CLERJONES"</v>
      </c>
      <c r="AS661" s="5" t="str">
        <f t="shared" si="357"/>
        <v>}</v>
      </c>
      <c r="AT661" s="5" t="str">
        <f t="shared" si="349"/>
        <v>,"fax":"513-732-5303"</v>
      </c>
      <c r="AU661" s="5" t="str">
        <f t="shared" si="350"/>
        <v/>
      </c>
      <c r="AV661" s="10" t="str">
        <f t="shared" si="351"/>
        <v/>
      </c>
      <c r="AW661" s="6" t="str">
        <f t="shared" si="352"/>
        <v>{"name":"Phi Theta Kappa (CLER)","phone":"513-732-5221","location":{"ML":"162","RM":"18","building":"CLERJONES"},"fax":"513-732-5303"}</v>
      </c>
      <c r="AX661" t="str">
        <f t="shared" si="353"/>
        <v>db.directory.insert({"name":"Phi Theta Kappa (CLER)","phone":"513-732-5221","location":{"ML":"162","RM":"18","building":"CLERJONES"},"fax":"513-732-5303"})</v>
      </c>
      <c r="AY661">
        <f t="shared" si="356"/>
        <v>658</v>
      </c>
      <c r="AZ661" t="str">
        <f t="shared" si="354"/>
        <v>658 - Phi Theta Kappa (CLER)</v>
      </c>
      <c r="BA661" t="str">
        <f t="shared" si="326"/>
        <v>{"name":"Phi Theta Kappa (CLER)","phone":"513-732-5221","location":{"ML":"162","RM":"18","building":"CLERJONES"},"fax":"513-732-5303"},</v>
      </c>
    </row>
    <row r="662" spans="1:53" x14ac:dyDescent="0.25">
      <c r="A662" t="s">
        <v>2799</v>
      </c>
      <c r="B662" t="s">
        <v>2800</v>
      </c>
      <c r="C662" t="s">
        <v>2801</v>
      </c>
      <c r="D662" t="s">
        <v>2802</v>
      </c>
      <c r="E662">
        <v>16</v>
      </c>
      <c r="F662">
        <v>456</v>
      </c>
      <c r="G662" t="s">
        <v>110</v>
      </c>
      <c r="H662" t="s">
        <v>176</v>
      </c>
      <c r="I662" t="s">
        <v>2803</v>
      </c>
      <c r="K662" t="s">
        <v>5264</v>
      </c>
      <c r="L662" t="b">
        <v>1</v>
      </c>
      <c r="M662">
        <f t="shared" si="327"/>
        <v>1</v>
      </c>
      <c r="N662" t="str">
        <f t="shared" si="331"/>
        <v xml:space="preserve"> Jr. Memorial Gallery - Phillip M. Meyers  The (DAAP)</v>
      </c>
      <c r="O662" t="str">
        <f t="shared" si="328"/>
        <v xml:space="preserve"> Jr. Memorial Gallery - Phillip M. Meyers  The (DAAP)</v>
      </c>
      <c r="P662" t="s">
        <v>5264</v>
      </c>
      <c r="Q662" t="str">
        <f t="shared" si="332"/>
        <v>513-556-3088</v>
      </c>
      <c r="S662" s="3">
        <f t="shared" si="330"/>
        <v>16</v>
      </c>
      <c r="T662" t="b">
        <f t="shared" si="338"/>
        <v>1</v>
      </c>
      <c r="V662" s="3">
        <f t="shared" si="339"/>
        <v>456</v>
      </c>
      <c r="W662" t="b">
        <f t="shared" si="333"/>
        <v>1</v>
      </c>
      <c r="Y662" t="str">
        <f t="shared" si="340"/>
        <v>STEGER</v>
      </c>
      <c r="Z662" t="b">
        <f t="shared" si="334"/>
        <v>1</v>
      </c>
      <c r="AB662" t="b">
        <f t="shared" si="341"/>
        <v>1</v>
      </c>
      <c r="AD662" t="str">
        <f t="shared" si="342"/>
        <v>513-556-3288</v>
      </c>
      <c r="AE662" t="b">
        <f t="shared" si="335"/>
        <v>1</v>
      </c>
      <c r="AG662" t="str">
        <f t="shared" si="343"/>
        <v>http://daap.uc.edu/galleries/meyers_gallery.html</v>
      </c>
      <c r="AH662" t="b">
        <f t="shared" si="336"/>
        <v>1</v>
      </c>
      <c r="AJ662">
        <f t="shared" si="344"/>
        <v>0</v>
      </c>
      <c r="AK662" t="b">
        <f t="shared" si="337"/>
        <v>0</v>
      </c>
      <c r="AM662" s="4" t="str">
        <f t="shared" si="355"/>
        <v>"name":"Jr. Memorial Gallery - Phillip M. Meyers The (DAAP)"</v>
      </c>
      <c r="AN662" s="5" t="str">
        <f t="shared" si="345"/>
        <v>,"phone":"513-556-3088"</v>
      </c>
      <c r="AO662" s="5" t="str">
        <f t="shared" si="346"/>
        <v>,"location":{</v>
      </c>
      <c r="AP662" s="5" t="str">
        <f t="shared" si="347"/>
        <v>"ML":"16"</v>
      </c>
      <c r="AQ662" s="5" t="str">
        <f t="shared" si="329"/>
        <v>,"RM":"456"</v>
      </c>
      <c r="AR662" s="5" t="str">
        <f t="shared" si="348"/>
        <v>,"building":"STEGER"</v>
      </c>
      <c r="AS662" s="5" t="str">
        <f t="shared" si="357"/>
        <v>}</v>
      </c>
      <c r="AT662" s="5" t="str">
        <f t="shared" si="349"/>
        <v>,"fax":"513-556-3288"</v>
      </c>
      <c r="AU662" s="5" t="str">
        <f t="shared" si="350"/>
        <v>,"website":"http://daap.uc.edu/galleries/meyers_gallery.html"</v>
      </c>
      <c r="AV662" s="10" t="str">
        <f t="shared" si="351"/>
        <v/>
      </c>
      <c r="AW662" s="6" t="str">
        <f t="shared" si="352"/>
        <v>{"name":"Jr. Memorial Gallery - Phillip M. Meyers The (DAAP)","phone":"513-556-3088","location":{"ML":"16","RM":"456","building":"STEGER"},"fax":"513-556-3288","website":"http://daap.uc.edu/galleries/meyers_gallery.html"}</v>
      </c>
      <c r="AX662" t="str">
        <f t="shared" si="353"/>
        <v>db.directory.insert({"name":"Jr. Memorial Gallery - Phillip M. Meyers The (DAAP)","phone":"513-556-3088","location":{"ML":"16","RM":"456","building":"STEGER"},"fax":"513-556-3288","website":"http://daap.uc.edu/galleries/meyers_gallery.html"})</v>
      </c>
      <c r="AY662">
        <f t="shared" si="356"/>
        <v>659</v>
      </c>
      <c r="AZ662" t="str">
        <f t="shared" si="354"/>
        <v>659 -  Jr. Memorial Gallery - Phillip M. Meyers  The (DAAP)</v>
      </c>
      <c r="BA662" t="str">
        <f t="shared" si="326"/>
        <v>{"name":"Jr. Memorial Gallery - Phillip M. Meyers The (DAAP)","phone":"513-556-3088","location":{"ML":"16","RM":"456","building":"STEGER"},"fax":"513-556-3288","website":"http://daap.uc.edu/galleries/meyers_gallery.html"},</v>
      </c>
    </row>
    <row r="663" spans="1:53" x14ac:dyDescent="0.25">
      <c r="A663" t="s">
        <v>2804</v>
      </c>
      <c r="B663" t="s">
        <v>2805</v>
      </c>
      <c r="C663" t="s">
        <v>2806</v>
      </c>
      <c r="D663">
        <v>374</v>
      </c>
      <c r="E663">
        <v>206</v>
      </c>
      <c r="F663" t="s">
        <v>899</v>
      </c>
      <c r="G663" t="s">
        <v>2807</v>
      </c>
      <c r="H663" t="s">
        <v>2808</v>
      </c>
      <c r="K663" t="s">
        <v>5264</v>
      </c>
      <c r="M663">
        <f t="shared" si="327"/>
        <v>0</v>
      </c>
      <c r="N663" t="str">
        <f t="shared" si="331"/>
        <v>Philosophy (A&amp;S)</v>
      </c>
      <c r="P663" t="s">
        <v>5264</v>
      </c>
      <c r="Q663" t="str">
        <f t="shared" si="332"/>
        <v>513-556-6324</v>
      </c>
      <c r="S663" s="3">
        <f t="shared" si="330"/>
        <v>374</v>
      </c>
      <c r="T663" t="b">
        <f t="shared" si="338"/>
        <v>1</v>
      </c>
      <c r="V663" s="3">
        <f t="shared" si="339"/>
        <v>206</v>
      </c>
      <c r="W663" t="b">
        <f t="shared" si="333"/>
        <v>1</v>
      </c>
      <c r="Y663" t="str">
        <f t="shared" si="340"/>
        <v>MCMICKEN</v>
      </c>
      <c r="Z663" t="b">
        <f t="shared" si="334"/>
        <v>1</v>
      </c>
      <c r="AB663" t="b">
        <f t="shared" si="341"/>
        <v>1</v>
      </c>
      <c r="AD663" t="str">
        <f t="shared" si="342"/>
        <v>513-556-2939</v>
      </c>
      <c r="AE663" t="b">
        <f t="shared" si="335"/>
        <v>1</v>
      </c>
      <c r="AG663" t="str">
        <f t="shared" si="343"/>
        <v>http://www.artsci.uc.edu/departments/philosophy.html</v>
      </c>
      <c r="AH663" t="b">
        <f t="shared" si="336"/>
        <v>1</v>
      </c>
      <c r="AJ663">
        <f t="shared" si="344"/>
        <v>0</v>
      </c>
      <c r="AK663" t="b">
        <f t="shared" si="337"/>
        <v>0</v>
      </c>
      <c r="AM663" s="4" t="str">
        <f t="shared" si="355"/>
        <v>"name":"Philosophy (A&amp;S)"</v>
      </c>
      <c r="AN663" s="5" t="str">
        <f t="shared" si="345"/>
        <v>,"phone":"513-556-6324"</v>
      </c>
      <c r="AO663" s="5" t="str">
        <f t="shared" si="346"/>
        <v>,"location":{</v>
      </c>
      <c r="AP663" s="5" t="str">
        <f t="shared" si="347"/>
        <v>"ML":"374"</v>
      </c>
      <c r="AQ663" s="5" t="str">
        <f t="shared" si="329"/>
        <v>,"RM":"206"</v>
      </c>
      <c r="AR663" s="5" t="str">
        <f t="shared" si="348"/>
        <v>,"building":"MCMICKEN"</v>
      </c>
      <c r="AS663" s="5" t="str">
        <f t="shared" si="357"/>
        <v>}</v>
      </c>
      <c r="AT663" s="5" t="str">
        <f t="shared" si="349"/>
        <v>,"fax":"513-556-2939"</v>
      </c>
      <c r="AU663" s="5" t="str">
        <f t="shared" si="350"/>
        <v>,"website":"http://www.artsci.uc.edu/departments/philosophy.html"</v>
      </c>
      <c r="AV663" s="10" t="str">
        <f t="shared" si="351"/>
        <v/>
      </c>
      <c r="AW663" s="6" t="str">
        <f t="shared" si="352"/>
        <v>{"name":"Philosophy (A&amp;S)","phone":"513-556-6324","location":{"ML":"374","RM":"206","building":"MCMICKEN"},"fax":"513-556-2939","website":"http://www.artsci.uc.edu/departments/philosophy.html"}</v>
      </c>
      <c r="AX663" t="str">
        <f t="shared" si="353"/>
        <v>db.directory.insert({"name":"Philosophy (A&amp;S)","phone":"513-556-6324","location":{"ML":"374","RM":"206","building":"MCMICKEN"},"fax":"513-556-2939","website":"http://www.artsci.uc.edu/departments/philosophy.html"})</v>
      </c>
      <c r="AY663">
        <f t="shared" si="356"/>
        <v>660</v>
      </c>
      <c r="AZ663" t="str">
        <f t="shared" si="354"/>
        <v>660 - Philosophy (A&amp;S)</v>
      </c>
      <c r="BA663" t="str">
        <f t="shared" si="326"/>
        <v>{"name":"Philosophy (A&amp;S)","phone":"513-556-6324","location":{"ML":"374","RM":"206","building":"MCMICKEN"},"fax":"513-556-2939","website":"http://www.artsci.uc.edu/departments/philosophy.html"},</v>
      </c>
    </row>
    <row r="664" spans="1:53" x14ac:dyDescent="0.25">
      <c r="A664" t="s">
        <v>2809</v>
      </c>
      <c r="B664" t="s">
        <v>5257</v>
      </c>
      <c r="C664" t="s">
        <v>2810</v>
      </c>
      <c r="D664">
        <v>573</v>
      </c>
      <c r="E664" t="s">
        <v>91</v>
      </c>
      <c r="F664" t="s">
        <v>92</v>
      </c>
      <c r="G664" t="s">
        <v>93</v>
      </c>
      <c r="H664" t="s">
        <v>2811</v>
      </c>
      <c r="I664" t="s">
        <v>2812</v>
      </c>
      <c r="K664" t="s">
        <v>5264</v>
      </c>
      <c r="M664">
        <f t="shared" si="327"/>
        <v>0</v>
      </c>
      <c r="N664" t="str">
        <f t="shared" si="331"/>
        <v xml:space="preserve"> Medical Photography(AHC)(Communications Services)</v>
      </c>
      <c r="P664" t="s">
        <v>5264</v>
      </c>
      <c r="Q664" t="str">
        <f t="shared" si="332"/>
        <v>513-558-1008</v>
      </c>
      <c r="S664" s="3">
        <f t="shared" si="330"/>
        <v>573</v>
      </c>
      <c r="T664" t="b">
        <f t="shared" si="338"/>
        <v>1</v>
      </c>
      <c r="V664" s="3" t="str">
        <f t="shared" si="339"/>
        <v>G-44</v>
      </c>
      <c r="W664" t="b">
        <f t="shared" si="333"/>
        <v>1</v>
      </c>
      <c r="Y664" t="str">
        <f t="shared" si="340"/>
        <v>HPB</v>
      </c>
      <c r="Z664" t="b">
        <f t="shared" si="334"/>
        <v>1</v>
      </c>
      <c r="AB664" t="b">
        <f t="shared" si="341"/>
        <v>1</v>
      </c>
      <c r="AD664" t="str">
        <f t="shared" si="342"/>
        <v>513-558-4120</v>
      </c>
      <c r="AE664" t="b">
        <f t="shared" si="335"/>
        <v>1</v>
      </c>
      <c r="AG664" t="str">
        <f t="shared" si="343"/>
        <v>http://healthnews.uc.edu/communications/photography/</v>
      </c>
      <c r="AH664" t="b">
        <f t="shared" si="336"/>
        <v>1</v>
      </c>
      <c r="AJ664" t="str">
        <f t="shared" si="344"/>
        <v>photography.services@uc.edu</v>
      </c>
      <c r="AK664" t="b">
        <f t="shared" si="337"/>
        <v>1</v>
      </c>
      <c r="AM664" s="4" t="str">
        <f t="shared" si="355"/>
        <v>"name":"Medical Photography(AHC)(Communications Services)"</v>
      </c>
      <c r="AN664" s="5" t="str">
        <f t="shared" si="345"/>
        <v>,"phone":"513-558-1008"</v>
      </c>
      <c r="AO664" s="5" t="str">
        <f t="shared" si="346"/>
        <v>,"location":{</v>
      </c>
      <c r="AP664" s="5" t="str">
        <f t="shared" si="347"/>
        <v>"ML":"573"</v>
      </c>
      <c r="AQ664" s="5" t="str">
        <f t="shared" si="329"/>
        <v>,"RM":"G-44"</v>
      </c>
      <c r="AR664" s="5" t="str">
        <f t="shared" si="348"/>
        <v>,"building":"HPB"</v>
      </c>
      <c r="AS664" s="5" t="str">
        <f t="shared" si="357"/>
        <v>}</v>
      </c>
      <c r="AT664" s="5" t="str">
        <f t="shared" si="349"/>
        <v>,"fax":"513-558-4120"</v>
      </c>
      <c r="AU664" s="5" t="str">
        <f t="shared" si="350"/>
        <v>,"website":"http://healthnews.uc.edu/communications/photography/"</v>
      </c>
      <c r="AV664" s="10" t="str">
        <f t="shared" si="351"/>
        <v>,"email":"photography.services@uc.edu"</v>
      </c>
      <c r="AW664" s="6" t="str">
        <f t="shared" si="352"/>
        <v>{"name":"Medical Photography(AHC)(Communications Services)","phone":"513-558-1008","location":{"ML":"573","RM":"G-44","building":"HPB"},"fax":"513-558-4120","website":"http://healthnews.uc.edu/communications/photography/","email":"photography.services@uc.edu"}</v>
      </c>
      <c r="AX664" t="str">
        <f t="shared" si="353"/>
        <v>db.directory.insert({"name":"Medical Photography(AHC)(Communications Services)","phone":"513-558-1008","location":{"ML":"573","RM":"G-44","building":"HPB"},"fax":"513-558-4120","website":"http://healthnews.uc.edu/communications/photography/","email":"photography.services@uc.edu"})</v>
      </c>
      <c r="AY664">
        <f t="shared" si="356"/>
        <v>661</v>
      </c>
      <c r="AZ664" t="str">
        <f t="shared" si="354"/>
        <v>661 -  Medical Photography(AHC)(Communications Services)</v>
      </c>
      <c r="BA664" t="str">
        <f t="shared" si="326"/>
        <v>{"name":"Medical Photography(AHC)(Communications Services)","phone":"513-558-1008","location":{"ML":"573","RM":"G-44","building":"HPB"},"fax":"513-558-4120","website":"http://healthnews.uc.edu/communications/photography/","email":"photography.services@uc.edu"},</v>
      </c>
    </row>
    <row r="665" spans="1:53" x14ac:dyDescent="0.25">
      <c r="A665" t="s">
        <v>2813</v>
      </c>
      <c r="B665" t="s">
        <v>2814</v>
      </c>
      <c r="C665" t="s">
        <v>2815</v>
      </c>
      <c r="D665">
        <v>16</v>
      </c>
      <c r="E665">
        <v>4445</v>
      </c>
      <c r="F665" t="s">
        <v>1125</v>
      </c>
      <c r="G665" t="s">
        <v>176</v>
      </c>
      <c r="H665" t="s">
        <v>2174</v>
      </c>
      <c r="K665" t="s">
        <v>5264</v>
      </c>
      <c r="M665">
        <f t="shared" si="327"/>
        <v>0</v>
      </c>
      <c r="N665" t="str">
        <f t="shared" si="331"/>
        <v>Photography Lab Supervisor (DAAP)</v>
      </c>
      <c r="P665" t="s">
        <v>5264</v>
      </c>
      <c r="Q665" t="str">
        <f t="shared" si="332"/>
        <v>513-556-0301</v>
      </c>
      <c r="S665" s="3">
        <f t="shared" si="330"/>
        <v>16</v>
      </c>
      <c r="T665" t="b">
        <f t="shared" si="338"/>
        <v>1</v>
      </c>
      <c r="V665" s="3">
        <f t="shared" si="339"/>
        <v>4445</v>
      </c>
      <c r="W665" t="b">
        <f t="shared" si="333"/>
        <v>1</v>
      </c>
      <c r="Y665" t="str">
        <f t="shared" si="340"/>
        <v>ARONOFF</v>
      </c>
      <c r="Z665" t="b">
        <f t="shared" si="334"/>
        <v>1</v>
      </c>
      <c r="AB665" t="b">
        <f t="shared" si="341"/>
        <v>1</v>
      </c>
      <c r="AD665" t="str">
        <f t="shared" si="342"/>
        <v>513-556-3288</v>
      </c>
      <c r="AE665" t="b">
        <f t="shared" si="335"/>
        <v>1</v>
      </c>
      <c r="AG665" t="str">
        <f t="shared" si="343"/>
        <v>http://daap.uc.edu/about/facilities/photolab.html</v>
      </c>
      <c r="AH665" t="b">
        <f t="shared" si="336"/>
        <v>1</v>
      </c>
      <c r="AJ665">
        <f t="shared" si="344"/>
        <v>0</v>
      </c>
      <c r="AK665" t="b">
        <f t="shared" si="337"/>
        <v>0</v>
      </c>
      <c r="AM665" s="4" t="str">
        <f t="shared" si="355"/>
        <v>"name":"Photography Lab Supervisor (DAAP)"</v>
      </c>
      <c r="AN665" s="5" t="str">
        <f t="shared" si="345"/>
        <v>,"phone":"513-556-0301"</v>
      </c>
      <c r="AO665" s="5" t="str">
        <f t="shared" si="346"/>
        <v>,"location":{</v>
      </c>
      <c r="AP665" s="5" t="str">
        <f t="shared" si="347"/>
        <v>"ML":"16"</v>
      </c>
      <c r="AQ665" s="5" t="str">
        <f t="shared" si="329"/>
        <v>,"RM":"4445"</v>
      </c>
      <c r="AR665" s="5" t="str">
        <f t="shared" si="348"/>
        <v>,"building":"ARONOFF"</v>
      </c>
      <c r="AS665" s="5" t="str">
        <f t="shared" si="357"/>
        <v>}</v>
      </c>
      <c r="AT665" s="5" t="str">
        <f t="shared" si="349"/>
        <v>,"fax":"513-556-3288"</v>
      </c>
      <c r="AU665" s="5" t="str">
        <f t="shared" si="350"/>
        <v>,"website":"http://daap.uc.edu/about/facilities/photolab.html"</v>
      </c>
      <c r="AV665" s="10" t="str">
        <f t="shared" si="351"/>
        <v/>
      </c>
      <c r="AW665" s="6" t="str">
        <f t="shared" si="352"/>
        <v>{"name":"Photography Lab Supervisor (DAAP)","phone":"513-556-0301","location":{"ML":"16","RM":"4445","building":"ARONOFF"},"fax":"513-556-3288","website":"http://daap.uc.edu/about/facilities/photolab.html"}</v>
      </c>
      <c r="AX665" t="str">
        <f t="shared" si="353"/>
        <v>db.directory.insert({"name":"Photography Lab Supervisor (DAAP)","phone":"513-556-0301","location":{"ML":"16","RM":"4445","building":"ARONOFF"},"fax":"513-556-3288","website":"http://daap.uc.edu/about/facilities/photolab.html"})</v>
      </c>
      <c r="AY665">
        <f t="shared" si="356"/>
        <v>662</v>
      </c>
      <c r="AZ665" t="str">
        <f t="shared" si="354"/>
        <v>662 - Photography Lab Supervisor (DAAP)</v>
      </c>
      <c r="BA665" t="str">
        <f t="shared" si="326"/>
        <v>{"name":"Photography Lab Supervisor (DAAP)","phone":"513-556-0301","location":{"ML":"16","RM":"4445","building":"ARONOFF"},"fax":"513-556-3288","website":"http://daap.uc.edu/about/facilities/photolab.html"},</v>
      </c>
    </row>
    <row r="666" spans="1:53" x14ac:dyDescent="0.25">
      <c r="A666" t="s">
        <v>2816</v>
      </c>
      <c r="B666" t="s">
        <v>1472</v>
      </c>
      <c r="C666" t="s">
        <v>2817</v>
      </c>
      <c r="D666" t="s">
        <v>1418</v>
      </c>
      <c r="E666">
        <v>55</v>
      </c>
      <c r="G666" t="s">
        <v>422</v>
      </c>
      <c r="H666" t="s">
        <v>1419</v>
      </c>
      <c r="I666" t="s">
        <v>2818</v>
      </c>
      <c r="K666" t="s">
        <v>5264</v>
      </c>
      <c r="L666" t="b">
        <v>1</v>
      </c>
      <c r="M666">
        <f t="shared" si="327"/>
        <v>1</v>
      </c>
      <c r="N666" t="str">
        <f t="shared" si="331"/>
        <v>Hoxworth  Photoperesis</v>
      </c>
      <c r="O666" t="str">
        <f t="shared" si="328"/>
        <v>Hoxworth  Photoperesis</v>
      </c>
      <c r="P666" t="s">
        <v>5264</v>
      </c>
      <c r="Q666" t="str">
        <f t="shared" si="332"/>
        <v>513-558-1200</v>
      </c>
      <c r="S666" s="3">
        <f t="shared" si="330"/>
        <v>55</v>
      </c>
      <c r="T666" t="b">
        <f t="shared" si="338"/>
        <v>1</v>
      </c>
      <c r="V666" s="3">
        <f t="shared" si="339"/>
        <v>0</v>
      </c>
      <c r="W666" t="b">
        <f t="shared" si="333"/>
        <v>0</v>
      </c>
      <c r="Y666" t="str">
        <f t="shared" si="340"/>
        <v>HOXWORTH</v>
      </c>
      <c r="Z666" t="b">
        <f t="shared" si="334"/>
        <v>1</v>
      </c>
      <c r="AB666" t="b">
        <f t="shared" si="341"/>
        <v>1</v>
      </c>
      <c r="AD666" t="str">
        <f t="shared" si="342"/>
        <v>513-558-1300</v>
      </c>
      <c r="AE666" t="b">
        <f t="shared" si="335"/>
        <v>1</v>
      </c>
      <c r="AG666" t="str">
        <f t="shared" si="343"/>
        <v>http://www.hoxworth.org/patient-services/photoperesis.html</v>
      </c>
      <c r="AH666" t="b">
        <f t="shared" si="336"/>
        <v>1</v>
      </c>
      <c r="AJ666">
        <f t="shared" si="344"/>
        <v>0</v>
      </c>
      <c r="AK666" t="b">
        <f t="shared" si="337"/>
        <v>0</v>
      </c>
      <c r="AM666" s="4" t="str">
        <f t="shared" si="355"/>
        <v>"name":"Hoxworth Photoperesis"</v>
      </c>
      <c r="AN666" s="5" t="str">
        <f t="shared" si="345"/>
        <v>,"phone":"513-558-1200"</v>
      </c>
      <c r="AO666" s="5" t="str">
        <f t="shared" si="346"/>
        <v>,"location":{</v>
      </c>
      <c r="AP666" s="5" t="str">
        <f t="shared" si="347"/>
        <v>"ML":"55"</v>
      </c>
      <c r="AQ666" s="5" t="str">
        <f t="shared" si="329"/>
        <v/>
      </c>
      <c r="AR666" s="5" t="str">
        <f t="shared" si="348"/>
        <v>,"building":"HOXWORTH"</v>
      </c>
      <c r="AS666" s="5" t="str">
        <f t="shared" si="357"/>
        <v>}</v>
      </c>
      <c r="AT666" s="5" t="str">
        <f t="shared" si="349"/>
        <v>,"fax":"513-558-1300"</v>
      </c>
      <c r="AU666" s="5" t="str">
        <f t="shared" si="350"/>
        <v>,"website":"http://www.hoxworth.org/patient-services/photoperesis.html"</v>
      </c>
      <c r="AV666" s="10" t="str">
        <f t="shared" si="351"/>
        <v/>
      </c>
      <c r="AW666" s="6" t="str">
        <f t="shared" si="352"/>
        <v>{"name":"Hoxworth Photoperesis","phone":"513-558-1200","location":{"ML":"55","building":"HOXWORTH"},"fax":"513-558-1300","website":"http://www.hoxworth.org/patient-services/photoperesis.html"}</v>
      </c>
      <c r="AX666" t="str">
        <f t="shared" si="353"/>
        <v>db.directory.insert({"name":"Hoxworth Photoperesis","phone":"513-558-1200","location":{"ML":"55","building":"HOXWORTH"},"fax":"513-558-1300","website":"http://www.hoxworth.org/patient-services/photoperesis.html"})</v>
      </c>
      <c r="AY666">
        <f t="shared" si="356"/>
        <v>663</v>
      </c>
      <c r="AZ666" t="str">
        <f t="shared" si="354"/>
        <v>663 - Hoxworth  Photoperesis</v>
      </c>
      <c r="BA666" t="str">
        <f t="shared" si="326"/>
        <v>{"name":"Hoxworth Photoperesis","phone":"513-558-1200","location":{"ML":"55","building":"HOXWORTH"},"fax":"513-558-1300","website":"http://www.hoxworth.org/patient-services/photoperesis.html"},</v>
      </c>
    </row>
    <row r="667" spans="1:53" x14ac:dyDescent="0.25">
      <c r="A667" t="s">
        <v>2819</v>
      </c>
      <c r="B667" t="s">
        <v>2820</v>
      </c>
      <c r="C667" t="s">
        <v>2821</v>
      </c>
      <c r="G667" t="s">
        <v>2822</v>
      </c>
      <c r="H667" t="s">
        <v>2445</v>
      </c>
      <c r="K667" t="s">
        <v>5264</v>
      </c>
      <c r="M667">
        <f t="shared" si="327"/>
        <v>0</v>
      </c>
      <c r="N667" t="str">
        <f t="shared" si="331"/>
        <v>Drake Center (Physical Medicine &amp; Rehabilitation)(MED)</v>
      </c>
      <c r="P667" t="s">
        <v>5264</v>
      </c>
      <c r="Q667" t="str">
        <f t="shared" si="332"/>
        <v>513-418-2500</v>
      </c>
      <c r="S667" s="3">
        <f t="shared" si="330"/>
        <v>0</v>
      </c>
      <c r="T667" t="b">
        <f t="shared" si="338"/>
        <v>0</v>
      </c>
      <c r="V667" s="3">
        <f t="shared" si="339"/>
        <v>0</v>
      </c>
      <c r="W667" t="b">
        <f t="shared" si="333"/>
        <v>0</v>
      </c>
      <c r="Y667">
        <f t="shared" si="340"/>
        <v>0</v>
      </c>
      <c r="Z667" t="b">
        <f t="shared" si="334"/>
        <v>0</v>
      </c>
      <c r="AB667" t="b">
        <f t="shared" si="341"/>
        <v>0</v>
      </c>
      <c r="AD667" t="str">
        <f t="shared" si="342"/>
        <v>513-418-2501</v>
      </c>
      <c r="AE667" t="b">
        <f t="shared" si="335"/>
        <v>1</v>
      </c>
      <c r="AG667" t="str">
        <f t="shared" si="343"/>
        <v>http://www.med.uc.edu/pmr/</v>
      </c>
      <c r="AH667" t="b">
        <f t="shared" si="336"/>
        <v>1</v>
      </c>
      <c r="AJ667">
        <f t="shared" si="344"/>
        <v>0</v>
      </c>
      <c r="AK667" t="b">
        <f t="shared" si="337"/>
        <v>0</v>
      </c>
      <c r="AM667" s="4" t="str">
        <f t="shared" si="355"/>
        <v>"name":"Drake Center (Physical Medicine &amp; Rehabilitation)(MED)"</v>
      </c>
      <c r="AN667" s="5" t="str">
        <f t="shared" si="345"/>
        <v>,"phone":"513-418-2500"</v>
      </c>
      <c r="AO667" s="5" t="str">
        <f t="shared" si="346"/>
        <v/>
      </c>
      <c r="AP667" s="5" t="str">
        <f t="shared" si="347"/>
        <v/>
      </c>
      <c r="AQ667" s="5" t="str">
        <f t="shared" si="329"/>
        <v>"RM":"0"</v>
      </c>
      <c r="AR667" s="5" t="str">
        <f t="shared" si="348"/>
        <v/>
      </c>
      <c r="AS667" s="5" t="str">
        <f t="shared" si="357"/>
        <v/>
      </c>
      <c r="AT667" s="5" t="str">
        <f t="shared" si="349"/>
        <v>,"fax":"513-418-2501"</v>
      </c>
      <c r="AU667" s="5" t="str">
        <f t="shared" si="350"/>
        <v>,"website":"http://www.med.uc.edu/pmr/"</v>
      </c>
      <c r="AV667" s="10" t="str">
        <f t="shared" si="351"/>
        <v/>
      </c>
      <c r="AW667" s="6" t="str">
        <f t="shared" si="352"/>
        <v>{"name":"Drake Center (Physical Medicine &amp; Rehabilitation)(MED)","phone":"513-418-2500""RM":"0","fax":"513-418-2501","website":"http://www.med.uc.edu/pmr/"}</v>
      </c>
      <c r="AX667" t="s">
        <v>5321</v>
      </c>
      <c r="AY667">
        <f t="shared" si="356"/>
        <v>664</v>
      </c>
      <c r="AZ667" t="str">
        <f t="shared" si="354"/>
        <v>664 - Drake Center (Physical Medicine &amp; Rehabilitation)(MED)</v>
      </c>
      <c r="BA667" t="str">
        <f t="shared" si="326"/>
        <v>{"name":"Drake Center (Physical Medicine &amp; Rehabilitation)(MED)","phone":"513-418-2500""RM":"0","fax":"513-418-2501","website":"http://www.med.uc.edu/pmr/"},</v>
      </c>
    </row>
    <row r="668" spans="1:53" x14ac:dyDescent="0.25">
      <c r="A668" t="s">
        <v>2823</v>
      </c>
      <c r="B668" t="s">
        <v>2824</v>
      </c>
      <c r="C668" t="s">
        <v>420</v>
      </c>
      <c r="D668" t="s">
        <v>2825</v>
      </c>
      <c r="E668">
        <v>55</v>
      </c>
      <c r="F668">
        <v>4053</v>
      </c>
      <c r="G668" t="s">
        <v>422</v>
      </c>
      <c r="H668" t="s">
        <v>2826</v>
      </c>
      <c r="K668" t="s">
        <v>5264</v>
      </c>
      <c r="L668" t="b">
        <v>1</v>
      </c>
      <c r="M668">
        <f t="shared" si="327"/>
        <v>1</v>
      </c>
      <c r="N668" t="str">
        <f t="shared" si="331"/>
        <v>Physical Operations  Hoxworth</v>
      </c>
      <c r="O668" t="str">
        <f t="shared" si="328"/>
        <v>Physical Operations  Hoxworth</v>
      </c>
      <c r="P668" t="s">
        <v>5264</v>
      </c>
      <c r="Q668" t="str">
        <f t="shared" si="332"/>
        <v>513-558-1222</v>
      </c>
      <c r="S668" s="3">
        <f t="shared" si="330"/>
        <v>55</v>
      </c>
      <c r="T668" t="b">
        <f t="shared" si="338"/>
        <v>1</v>
      </c>
      <c r="V668" s="3">
        <f t="shared" si="339"/>
        <v>4053</v>
      </c>
      <c r="W668" t="b">
        <f t="shared" si="333"/>
        <v>1</v>
      </c>
      <c r="Y668" t="str">
        <f t="shared" si="340"/>
        <v>HOXWORTH</v>
      </c>
      <c r="Z668" t="b">
        <f t="shared" si="334"/>
        <v>1</v>
      </c>
      <c r="AB668" t="b">
        <f t="shared" si="341"/>
        <v>1</v>
      </c>
      <c r="AD668" t="str">
        <f t="shared" si="342"/>
        <v>513-558-1611</v>
      </c>
      <c r="AE668" t="b">
        <f t="shared" si="335"/>
        <v>1</v>
      </c>
      <c r="AG668">
        <f t="shared" si="343"/>
        <v>0</v>
      </c>
      <c r="AH668" t="b">
        <f t="shared" si="336"/>
        <v>0</v>
      </c>
      <c r="AJ668">
        <f t="shared" si="344"/>
        <v>0</v>
      </c>
      <c r="AK668" t="b">
        <f t="shared" si="337"/>
        <v>0</v>
      </c>
      <c r="AM668" s="4" t="str">
        <f t="shared" si="355"/>
        <v>"name":"Physical Operations Hoxworth"</v>
      </c>
      <c r="AN668" s="5" t="str">
        <f t="shared" si="345"/>
        <v>,"phone":"513-558-1222"</v>
      </c>
      <c r="AO668" s="5" t="str">
        <f t="shared" si="346"/>
        <v>,"location":{</v>
      </c>
      <c r="AP668" s="5" t="str">
        <f t="shared" si="347"/>
        <v>"ML":"55"</v>
      </c>
      <c r="AQ668" s="5" t="str">
        <f t="shared" si="329"/>
        <v>,"RM":"4053"</v>
      </c>
      <c r="AR668" s="5" t="str">
        <f t="shared" si="348"/>
        <v>,"building":"HOXWORTH"</v>
      </c>
      <c r="AS668" s="5" t="str">
        <f t="shared" si="357"/>
        <v>}</v>
      </c>
      <c r="AT668" s="5" t="str">
        <f t="shared" si="349"/>
        <v>,"fax":"513-558-1611"</v>
      </c>
      <c r="AU668" s="5" t="str">
        <f t="shared" si="350"/>
        <v/>
      </c>
      <c r="AV668" s="10" t="str">
        <f t="shared" si="351"/>
        <v/>
      </c>
      <c r="AW668" s="6" t="str">
        <f t="shared" si="352"/>
        <v>{"name":"Physical Operations Hoxworth","phone":"513-558-1222","location":{"ML":"55","RM":"4053","building":"HOXWORTH"},"fax":"513-558-1611"}</v>
      </c>
      <c r="AX668" t="str">
        <f t="shared" si="353"/>
        <v>db.directory.insert({"name":"Physical Operations Hoxworth","phone":"513-558-1222","location":{"ML":"55","RM":"4053","building":"HOXWORTH"},"fax":"513-558-1611"})</v>
      </c>
      <c r="AY668">
        <f t="shared" si="356"/>
        <v>665</v>
      </c>
      <c r="AZ668" t="str">
        <f t="shared" si="354"/>
        <v>665 - Physical Operations  Hoxworth</v>
      </c>
      <c r="BA668" t="str">
        <f t="shared" si="326"/>
        <v>{"name":"Physical Operations Hoxworth","phone":"513-558-1222","location":{"ML":"55","RM":"4053","building":"HOXWORTH"},"fax":"513-558-1611"},</v>
      </c>
    </row>
    <row r="669" spans="1:53" x14ac:dyDescent="0.25">
      <c r="A669" t="s">
        <v>2827</v>
      </c>
      <c r="B669" t="s">
        <v>2828</v>
      </c>
      <c r="C669" t="s">
        <v>2440</v>
      </c>
      <c r="D669">
        <v>394</v>
      </c>
      <c r="E669">
        <v>313</v>
      </c>
      <c r="F669" t="s">
        <v>1518</v>
      </c>
      <c r="G669" t="s">
        <v>2441</v>
      </c>
      <c r="H669" t="s">
        <v>2829</v>
      </c>
      <c r="K669" t="s">
        <v>5264</v>
      </c>
      <c r="M669">
        <f t="shared" si="327"/>
        <v>0</v>
      </c>
      <c r="N669" t="str">
        <f t="shared" si="331"/>
        <v>Physical Therapy (CAHS)</v>
      </c>
      <c r="P669" t="s">
        <v>5264</v>
      </c>
      <c r="Q669" t="str">
        <f t="shared" si="332"/>
        <v>513-558-7477</v>
      </c>
      <c r="S669" s="3">
        <f t="shared" si="330"/>
        <v>394</v>
      </c>
      <c r="T669" t="b">
        <f t="shared" si="338"/>
        <v>1</v>
      </c>
      <c r="V669" s="3">
        <f t="shared" si="339"/>
        <v>313</v>
      </c>
      <c r="W669" t="b">
        <f t="shared" si="333"/>
        <v>1</v>
      </c>
      <c r="Y669" t="str">
        <f t="shared" si="340"/>
        <v>FRENCH-EAST</v>
      </c>
      <c r="Z669" t="b">
        <f t="shared" si="334"/>
        <v>1</v>
      </c>
      <c r="AB669" t="b">
        <f t="shared" si="341"/>
        <v>1</v>
      </c>
      <c r="AD669" t="str">
        <f t="shared" si="342"/>
        <v>513-558-7474</v>
      </c>
      <c r="AE669" t="b">
        <f t="shared" si="335"/>
        <v>1</v>
      </c>
      <c r="AG669" t="str">
        <f t="shared" si="343"/>
        <v>http://cahs.uc.edu/departments/RehabSciences/programs/pt/about.aspx</v>
      </c>
      <c r="AH669" t="b">
        <f t="shared" si="336"/>
        <v>1</v>
      </c>
      <c r="AJ669">
        <f t="shared" si="344"/>
        <v>0</v>
      </c>
      <c r="AK669" t="b">
        <f t="shared" si="337"/>
        <v>0</v>
      </c>
      <c r="AM669" s="4" t="str">
        <f t="shared" si="355"/>
        <v>"name":"Physical Therapy (CAHS)"</v>
      </c>
      <c r="AN669" s="5" t="str">
        <f t="shared" si="345"/>
        <v>,"phone":"513-558-7477"</v>
      </c>
      <c r="AO669" s="5" t="str">
        <f t="shared" si="346"/>
        <v>,"location":{</v>
      </c>
      <c r="AP669" s="5" t="str">
        <f t="shared" si="347"/>
        <v>"ML":"394"</v>
      </c>
      <c r="AQ669" s="5" t="str">
        <f t="shared" si="329"/>
        <v>,"RM":"313"</v>
      </c>
      <c r="AR669" s="5" t="str">
        <f t="shared" si="348"/>
        <v>,"building":"FRENCH-EAST"</v>
      </c>
      <c r="AS669" s="5" t="str">
        <f t="shared" si="357"/>
        <v>}</v>
      </c>
      <c r="AT669" s="5" t="str">
        <f t="shared" si="349"/>
        <v>,"fax":"513-558-7474"</v>
      </c>
      <c r="AU669" s="5" t="str">
        <f t="shared" si="350"/>
        <v>,"website":"http://cahs.uc.edu/departments/RehabSciences/programs/pt/about.aspx"</v>
      </c>
      <c r="AV669" s="10" t="str">
        <f t="shared" si="351"/>
        <v/>
      </c>
      <c r="AW669" s="6" t="str">
        <f t="shared" si="352"/>
        <v>{"name":"Physical Therapy (CAHS)","phone":"513-558-7477","location":{"ML":"394","RM":"313","building":"FRENCH-EAST"},"fax":"513-558-7474","website":"http://cahs.uc.edu/departments/RehabSciences/programs/pt/about.aspx"}</v>
      </c>
      <c r="AX669" t="str">
        <f t="shared" si="353"/>
        <v>db.directory.insert({"name":"Physical Therapy (CAHS)","phone":"513-558-7477","location":{"ML":"394","RM":"313","building":"FRENCH-EAST"},"fax":"513-558-7474","website":"http://cahs.uc.edu/departments/RehabSciences/programs/pt/about.aspx"})</v>
      </c>
      <c r="AY669">
        <f t="shared" si="356"/>
        <v>666</v>
      </c>
      <c r="AZ669" t="str">
        <f t="shared" si="354"/>
        <v>666 - Physical Therapy (CAHS)</v>
      </c>
      <c r="BA669" t="str">
        <f t="shared" si="326"/>
        <v>{"name":"Physical Therapy (CAHS)","phone":"513-558-7477","location":{"ML":"394","RM":"313","building":"FRENCH-EAST"},"fax":"513-558-7474","website":"http://cahs.uc.edu/departments/RehabSciences/programs/pt/about.aspx"},</v>
      </c>
    </row>
    <row r="670" spans="1:53" x14ac:dyDescent="0.25">
      <c r="A670" t="s">
        <v>2830</v>
      </c>
      <c r="B670" t="s">
        <v>2831</v>
      </c>
      <c r="C670" t="s">
        <v>1139</v>
      </c>
      <c r="D670" t="s">
        <v>1140</v>
      </c>
      <c r="E670">
        <v>11</v>
      </c>
      <c r="F670">
        <v>303</v>
      </c>
      <c r="G670" t="s">
        <v>1141</v>
      </c>
      <c r="H670" t="s">
        <v>1142</v>
      </c>
      <c r="I670" t="s">
        <v>2832</v>
      </c>
      <c r="K670" t="s">
        <v>5264</v>
      </c>
      <c r="L670" t="b">
        <v>1</v>
      </c>
      <c r="M670">
        <f t="shared" si="327"/>
        <v>1</v>
      </c>
      <c r="N670" t="str">
        <f t="shared" si="331"/>
        <v>Learning Center  Physics (A&amp;S)</v>
      </c>
      <c r="O670" t="str">
        <f t="shared" si="328"/>
        <v>Learning Center  Physics (A&amp;S)</v>
      </c>
      <c r="P670" t="s">
        <v>5264</v>
      </c>
      <c r="Q670" t="str">
        <f t="shared" si="332"/>
        <v>513-556-0501</v>
      </c>
      <c r="S670" s="3">
        <f t="shared" si="330"/>
        <v>11</v>
      </c>
      <c r="T670" t="b">
        <f t="shared" si="338"/>
        <v>1</v>
      </c>
      <c r="V670" s="3">
        <f t="shared" si="339"/>
        <v>303</v>
      </c>
      <c r="W670" t="b">
        <f t="shared" si="333"/>
        <v>1</v>
      </c>
      <c r="Y670" t="str">
        <f t="shared" si="340"/>
        <v>GEO-PHYS</v>
      </c>
      <c r="Z670" t="b">
        <f t="shared" si="334"/>
        <v>1</v>
      </c>
      <c r="AB670" t="b">
        <f t="shared" si="341"/>
        <v>1</v>
      </c>
      <c r="AD670" t="str">
        <f t="shared" si="342"/>
        <v>513-556-3425</v>
      </c>
      <c r="AE670" t="b">
        <f t="shared" si="335"/>
        <v>1</v>
      </c>
      <c r="AG670" t="str">
        <f t="shared" si="343"/>
        <v>http://www.artsci.uc.edu/departments/physics/resources/AcademicResources.html</v>
      </c>
      <c r="AH670" t="b">
        <f t="shared" si="336"/>
        <v>1</v>
      </c>
      <c r="AJ670">
        <f t="shared" si="344"/>
        <v>0</v>
      </c>
      <c r="AK670" t="b">
        <f t="shared" si="337"/>
        <v>0</v>
      </c>
      <c r="AM670" s="4" t="str">
        <f t="shared" si="355"/>
        <v>"name":"Learning Center Physics (A&amp;S)"</v>
      </c>
      <c r="AN670" s="5" t="str">
        <f t="shared" si="345"/>
        <v>,"phone":"513-556-0501"</v>
      </c>
      <c r="AO670" s="5" t="str">
        <f t="shared" si="346"/>
        <v>,"location":{</v>
      </c>
      <c r="AP670" s="5" t="str">
        <f t="shared" si="347"/>
        <v>"ML":"11"</v>
      </c>
      <c r="AQ670" s="5" t="str">
        <f t="shared" si="329"/>
        <v>,"RM":"303"</v>
      </c>
      <c r="AR670" s="5" t="str">
        <f t="shared" si="348"/>
        <v>,"building":"GEO-PHYS"</v>
      </c>
      <c r="AS670" s="5" t="str">
        <f t="shared" si="357"/>
        <v>}</v>
      </c>
      <c r="AT670" s="5" t="str">
        <f t="shared" si="349"/>
        <v>,"fax":"513-556-3425"</v>
      </c>
      <c r="AU670" s="5" t="str">
        <f t="shared" si="350"/>
        <v>,"website":"http://www.artsci.uc.edu/departments/physics/resources/AcademicResources.html"</v>
      </c>
      <c r="AV670" s="10" t="str">
        <f t="shared" si="351"/>
        <v/>
      </c>
      <c r="AW670" s="6" t="str">
        <f t="shared" si="352"/>
        <v>{"name":"Learning Center Physics (A&amp;S)","phone":"513-556-0501","location":{"ML":"11","RM":"303","building":"GEO-PHYS"},"fax":"513-556-3425","website":"http://www.artsci.uc.edu/departments/physics/resources/AcademicResources.html"}</v>
      </c>
      <c r="AX670" t="str">
        <f t="shared" si="353"/>
        <v>db.directory.insert({"name":"Learning Center Physics (A&amp;S)","phone":"513-556-0501","location":{"ML":"11","RM":"303","building":"GEO-PHYS"},"fax":"513-556-3425","website":"http://www.artsci.uc.edu/departments/physics/resources/AcademicResources.html"})</v>
      </c>
      <c r="AY670">
        <f t="shared" si="356"/>
        <v>667</v>
      </c>
      <c r="AZ670" t="str">
        <f t="shared" si="354"/>
        <v>667 - Learning Center  Physics (A&amp;S)</v>
      </c>
      <c r="BA670" t="str">
        <f t="shared" ref="BA670:BA733" si="358">CONCATENATE(AW670,",")</f>
        <v>{"name":"Learning Center Physics (A&amp;S)","phone":"513-556-0501","location":{"ML":"11","RM":"303","building":"GEO-PHYS"},"fax":"513-556-3425","website":"http://www.artsci.uc.edu/departments/physics/resources/AcademicResources.html"},</v>
      </c>
    </row>
    <row r="671" spans="1:53" x14ac:dyDescent="0.25">
      <c r="A671" t="s">
        <v>2833</v>
      </c>
      <c r="B671" t="s">
        <v>777</v>
      </c>
      <c r="C671" t="s">
        <v>2834</v>
      </c>
      <c r="D671" t="s">
        <v>2835</v>
      </c>
      <c r="E671">
        <v>153</v>
      </c>
      <c r="F671">
        <v>240</v>
      </c>
      <c r="G671" t="s">
        <v>1968</v>
      </c>
      <c r="I671" t="s">
        <v>2836</v>
      </c>
      <c r="K671" t="s">
        <v>5264</v>
      </c>
      <c r="L671" t="b">
        <v>1</v>
      </c>
      <c r="M671">
        <f t="shared" si="327"/>
        <v>1</v>
      </c>
      <c r="N671" t="str">
        <f t="shared" si="331"/>
        <v>Library  Geology-Mathematics-Physics</v>
      </c>
      <c r="O671" t="str">
        <f t="shared" si="328"/>
        <v>Library  Geology-Mathematics-Physics</v>
      </c>
      <c r="P671" t="s">
        <v>5264</v>
      </c>
      <c r="Q671" t="str">
        <f t="shared" si="332"/>
        <v>513-556-1324</v>
      </c>
      <c r="S671" s="3">
        <f t="shared" si="330"/>
        <v>153</v>
      </c>
      <c r="T671" t="b">
        <f t="shared" si="338"/>
        <v>1</v>
      </c>
      <c r="V671" s="3">
        <f t="shared" si="339"/>
        <v>240</v>
      </c>
      <c r="W671" t="b">
        <f t="shared" si="333"/>
        <v>1</v>
      </c>
      <c r="Y671" t="str">
        <f t="shared" si="340"/>
        <v>BRAUNSTEIN</v>
      </c>
      <c r="Z671" t="b">
        <f t="shared" si="334"/>
        <v>1</v>
      </c>
      <c r="AB671" t="b">
        <f t="shared" si="341"/>
        <v>1</v>
      </c>
      <c r="AD671">
        <f t="shared" si="342"/>
        <v>0</v>
      </c>
      <c r="AE671" t="b">
        <f t="shared" si="335"/>
        <v>0</v>
      </c>
      <c r="AG671" t="str">
        <f t="shared" si="343"/>
        <v>http://www.libraries.uc.edu/gmp</v>
      </c>
      <c r="AH671" t="b">
        <f t="shared" si="336"/>
        <v>1</v>
      </c>
      <c r="AJ671">
        <f t="shared" si="344"/>
        <v>0</v>
      </c>
      <c r="AK671" t="b">
        <f t="shared" si="337"/>
        <v>0</v>
      </c>
      <c r="AM671" s="4" t="str">
        <f t="shared" si="355"/>
        <v>"name":"Library Geology-Mathematics-Physics"</v>
      </c>
      <c r="AN671" s="5" t="str">
        <f t="shared" si="345"/>
        <v>,"phone":"513-556-1324"</v>
      </c>
      <c r="AO671" s="5" t="str">
        <f t="shared" si="346"/>
        <v>,"location":{</v>
      </c>
      <c r="AP671" s="5" t="str">
        <f t="shared" si="347"/>
        <v>"ML":"153"</v>
      </c>
      <c r="AQ671" s="5" t="str">
        <f t="shared" si="329"/>
        <v>,"RM":"240"</v>
      </c>
      <c r="AR671" s="5" t="str">
        <f t="shared" si="348"/>
        <v>,"building":"BRAUNSTEIN"</v>
      </c>
      <c r="AS671" s="5" t="str">
        <f t="shared" si="357"/>
        <v>}</v>
      </c>
      <c r="AT671" s="5" t="str">
        <f t="shared" si="349"/>
        <v/>
      </c>
      <c r="AU671" s="5" t="str">
        <f t="shared" si="350"/>
        <v>,"website":"http://www.libraries.uc.edu/gmp"</v>
      </c>
      <c r="AV671" s="10" t="str">
        <f t="shared" si="351"/>
        <v/>
      </c>
      <c r="AW671" s="6" t="str">
        <f t="shared" si="352"/>
        <v>{"name":"Library Geology-Mathematics-Physics","phone":"513-556-1324","location":{"ML":"153","RM":"240","building":"BRAUNSTEIN"},"website":"http://www.libraries.uc.edu/gmp"}</v>
      </c>
      <c r="AX671" t="str">
        <f t="shared" si="353"/>
        <v>db.directory.insert({"name":"Library Geology-Mathematics-Physics","phone":"513-556-1324","location":{"ML":"153","RM":"240","building":"BRAUNSTEIN"},"website":"http://www.libraries.uc.edu/gmp"})</v>
      </c>
      <c r="AY671">
        <f t="shared" si="356"/>
        <v>668</v>
      </c>
      <c r="AZ671" t="str">
        <f t="shared" si="354"/>
        <v>668 - Library  Geology-Mathematics-Physics</v>
      </c>
      <c r="BA671" t="str">
        <f t="shared" si="358"/>
        <v>{"name":"Library Geology-Mathematics-Physics","phone":"513-556-1324","location":{"ML":"153","RM":"240","building":"BRAUNSTEIN"},"website":"http://www.libraries.uc.edu/gmp"},</v>
      </c>
    </row>
    <row r="672" spans="1:53" x14ac:dyDescent="0.25">
      <c r="A672" t="s">
        <v>2837</v>
      </c>
      <c r="B672" t="s">
        <v>2838</v>
      </c>
      <c r="C672" t="s">
        <v>2839</v>
      </c>
      <c r="D672" t="s">
        <v>2840</v>
      </c>
      <c r="E672">
        <v>162</v>
      </c>
      <c r="F672" t="s">
        <v>2841</v>
      </c>
      <c r="G672" t="s">
        <v>478</v>
      </c>
      <c r="H672" t="s">
        <v>2842</v>
      </c>
      <c r="I672" t="s">
        <v>2843</v>
      </c>
      <c r="K672" t="s">
        <v>5264</v>
      </c>
      <c r="L672" t="b">
        <v>1</v>
      </c>
      <c r="M672">
        <f t="shared" si="327"/>
        <v>1</v>
      </c>
      <c r="N672" t="str">
        <f t="shared" si="331"/>
        <v xml:space="preserve"> Computers - Math  Geology &amp; Physics (CLER)</v>
      </c>
      <c r="O672" t="str">
        <f t="shared" si="328"/>
        <v xml:space="preserve"> Computers - Math  Geology &amp; Physics (CLER)</v>
      </c>
      <c r="P672" t="s">
        <v>5264</v>
      </c>
      <c r="Q672" t="str">
        <f t="shared" si="332"/>
        <v>513-732-5322</v>
      </c>
      <c r="S672" s="3">
        <f t="shared" si="330"/>
        <v>162</v>
      </c>
      <c r="T672" t="b">
        <f t="shared" si="338"/>
        <v>1</v>
      </c>
      <c r="V672" s="3" t="str">
        <f t="shared" si="339"/>
        <v>S-264</v>
      </c>
      <c r="W672" t="b">
        <f t="shared" si="333"/>
        <v>1</v>
      </c>
      <c r="Y672" t="str">
        <f t="shared" si="340"/>
        <v>CLERSNYDER</v>
      </c>
      <c r="Z672" t="b">
        <f t="shared" si="334"/>
        <v>1</v>
      </c>
      <c r="AB672" t="b">
        <f t="shared" si="341"/>
        <v>1</v>
      </c>
      <c r="AD672" t="str">
        <f t="shared" si="342"/>
        <v>513-732-5304</v>
      </c>
      <c r="AE672" t="b">
        <f t="shared" si="335"/>
        <v>1</v>
      </c>
      <c r="AG672" t="str">
        <f t="shared" si="343"/>
        <v>http://sme.clc.uc.edu/</v>
      </c>
      <c r="AH672" t="b">
        <f t="shared" si="336"/>
        <v>1</v>
      </c>
      <c r="AJ672">
        <f t="shared" si="344"/>
        <v>0</v>
      </c>
      <c r="AK672" t="b">
        <f t="shared" si="337"/>
        <v>0</v>
      </c>
      <c r="AM672" s="4" t="str">
        <f t="shared" si="355"/>
        <v>"name":"Computers - Math Geology &amp; Physics (CLER)"</v>
      </c>
      <c r="AN672" s="5" t="str">
        <f t="shared" si="345"/>
        <v>,"phone":"513-732-5322"</v>
      </c>
      <c r="AO672" s="5" t="str">
        <f t="shared" si="346"/>
        <v>,"location":{</v>
      </c>
      <c r="AP672" s="5" t="str">
        <f t="shared" si="347"/>
        <v>"ML":"162"</v>
      </c>
      <c r="AQ672" s="5" t="str">
        <f t="shared" si="329"/>
        <v>,"RM":"S-264"</v>
      </c>
      <c r="AR672" s="5" t="str">
        <f t="shared" si="348"/>
        <v>,"building":"CLERSNYDER"</v>
      </c>
      <c r="AS672" s="5" t="str">
        <f t="shared" si="357"/>
        <v>}</v>
      </c>
      <c r="AT672" s="5" t="str">
        <f t="shared" si="349"/>
        <v>,"fax":"513-732-5304"</v>
      </c>
      <c r="AU672" s="5" t="str">
        <f t="shared" si="350"/>
        <v>,"website":"http://sme.clc.uc.edu/"</v>
      </c>
      <c r="AV672" s="10" t="str">
        <f t="shared" si="351"/>
        <v/>
      </c>
      <c r="AW672" s="6" t="str">
        <f t="shared" si="352"/>
        <v>{"name":"Computers - Math Geology &amp; Physics (CLER)","phone":"513-732-5322","location":{"ML":"162","RM":"S-264","building":"CLERSNYDER"},"fax":"513-732-5304","website":"http://sme.clc.uc.edu/"}</v>
      </c>
      <c r="AX672" t="str">
        <f t="shared" si="353"/>
        <v>db.directory.insert({"name":"Computers - Math Geology &amp; Physics (CLER)","phone":"513-732-5322","location":{"ML":"162","RM":"S-264","building":"CLERSNYDER"},"fax":"513-732-5304","website":"http://sme.clc.uc.edu/"})</v>
      </c>
      <c r="AY672">
        <f t="shared" si="356"/>
        <v>669</v>
      </c>
      <c r="AZ672" t="str">
        <f t="shared" si="354"/>
        <v>669 -  Computers - Math  Geology &amp; Physics (CLER)</v>
      </c>
      <c r="BA672" t="str">
        <f t="shared" si="358"/>
        <v>{"name":"Computers - Math Geology &amp; Physics (CLER)","phone":"513-732-5322","location":{"ML":"162","RM":"S-264","building":"CLERSNYDER"},"fax":"513-732-5304","website":"http://sme.clc.uc.edu/"},</v>
      </c>
    </row>
    <row r="673" spans="1:53" x14ac:dyDescent="0.25">
      <c r="A673" t="s">
        <v>2844</v>
      </c>
      <c r="B673" t="s">
        <v>2845</v>
      </c>
      <c r="C673" t="s">
        <v>2846</v>
      </c>
      <c r="D673">
        <v>576</v>
      </c>
      <c r="E673">
        <v>4207</v>
      </c>
      <c r="F673" t="s">
        <v>140</v>
      </c>
      <c r="G673" t="s">
        <v>2847</v>
      </c>
      <c r="H673" t="s">
        <v>2848</v>
      </c>
      <c r="K673" t="s">
        <v>5264</v>
      </c>
      <c r="M673">
        <f t="shared" si="327"/>
        <v>0</v>
      </c>
      <c r="N673" t="str">
        <f t="shared" si="331"/>
        <v>Molecular &amp; Cellular Physiology (MED)</v>
      </c>
      <c r="P673" t="s">
        <v>5264</v>
      </c>
      <c r="Q673" t="str">
        <f t="shared" si="332"/>
        <v>513-558-5636</v>
      </c>
      <c r="S673" s="3">
        <f t="shared" si="330"/>
        <v>576</v>
      </c>
      <c r="T673" t="b">
        <f t="shared" si="338"/>
        <v>1</v>
      </c>
      <c r="V673" s="3">
        <f t="shared" si="339"/>
        <v>4207</v>
      </c>
      <c r="W673" t="b">
        <f t="shared" si="333"/>
        <v>1</v>
      </c>
      <c r="Y673" t="str">
        <f t="shared" si="340"/>
        <v>MSB</v>
      </c>
      <c r="Z673" t="b">
        <f t="shared" si="334"/>
        <v>1</v>
      </c>
      <c r="AB673" t="b">
        <f t="shared" si="341"/>
        <v>1</v>
      </c>
      <c r="AD673" t="str">
        <f t="shared" si="342"/>
        <v>513-558-5738</v>
      </c>
      <c r="AE673" t="b">
        <f t="shared" si="335"/>
        <v>1</v>
      </c>
      <c r="AG673" t="str">
        <f t="shared" si="343"/>
        <v>http://www.med.uc.edu/physiology/</v>
      </c>
      <c r="AH673" t="b">
        <f t="shared" si="336"/>
        <v>1</v>
      </c>
      <c r="AJ673">
        <f t="shared" si="344"/>
        <v>0</v>
      </c>
      <c r="AK673" t="b">
        <f t="shared" si="337"/>
        <v>0</v>
      </c>
      <c r="AM673" s="4" t="str">
        <f t="shared" si="355"/>
        <v>"name":"Molecular &amp; Cellular Physiology (MED)"</v>
      </c>
      <c r="AN673" s="5" t="str">
        <f t="shared" si="345"/>
        <v>,"phone":"513-558-5636"</v>
      </c>
      <c r="AO673" s="5" t="str">
        <f t="shared" si="346"/>
        <v>,"location":{</v>
      </c>
      <c r="AP673" s="5" t="str">
        <f t="shared" si="347"/>
        <v>"ML":"576"</v>
      </c>
      <c r="AQ673" s="5" t="str">
        <f t="shared" si="329"/>
        <v>,"RM":"4207"</v>
      </c>
      <c r="AR673" s="5" t="str">
        <f t="shared" si="348"/>
        <v>,"building":"MSB"</v>
      </c>
      <c r="AS673" s="5" t="str">
        <f t="shared" si="357"/>
        <v>}</v>
      </c>
      <c r="AT673" s="5" t="str">
        <f t="shared" si="349"/>
        <v>,"fax":"513-558-5738"</v>
      </c>
      <c r="AU673" s="5" t="str">
        <f t="shared" si="350"/>
        <v>,"website":"http://www.med.uc.edu/physiology/"</v>
      </c>
      <c r="AV673" s="10" t="str">
        <f t="shared" si="351"/>
        <v/>
      </c>
      <c r="AW673" s="6" t="str">
        <f t="shared" si="352"/>
        <v>{"name":"Molecular &amp; Cellular Physiology (MED)","phone":"513-558-5636","location":{"ML":"576","RM":"4207","building":"MSB"},"fax":"513-558-5738","website":"http://www.med.uc.edu/physiology/"}</v>
      </c>
      <c r="AX673" t="str">
        <f t="shared" si="353"/>
        <v>db.directory.insert({"name":"Molecular &amp; Cellular Physiology (MED)","phone":"513-558-5636","location":{"ML":"576","RM":"4207","building":"MSB"},"fax":"513-558-5738","website":"http://www.med.uc.edu/physiology/"})</v>
      </c>
      <c r="AY673">
        <f t="shared" si="356"/>
        <v>670</v>
      </c>
      <c r="AZ673" t="str">
        <f t="shared" si="354"/>
        <v>670 - Molecular &amp; Cellular Physiology (MED)</v>
      </c>
      <c r="BA673" t="str">
        <f t="shared" si="358"/>
        <v>{"name":"Molecular &amp; Cellular Physiology (MED)","phone":"513-558-5636","location":{"ML":"576","RM":"4207","building":"MSB"},"fax":"513-558-5738","website":"http://www.med.uc.edu/physiology/"},</v>
      </c>
    </row>
    <row r="674" spans="1:53" x14ac:dyDescent="0.25">
      <c r="A674" t="s">
        <v>2849</v>
      </c>
      <c r="B674" t="s">
        <v>2850</v>
      </c>
      <c r="C674" t="s">
        <v>2851</v>
      </c>
      <c r="D674">
        <v>3</v>
      </c>
      <c r="E674">
        <v>446</v>
      </c>
      <c r="F674" t="s">
        <v>181</v>
      </c>
      <c r="H674" t="s">
        <v>2852</v>
      </c>
      <c r="I674" t="s">
        <v>2853</v>
      </c>
      <c r="K674" t="s">
        <v>5264</v>
      </c>
      <c r="M674">
        <f t="shared" si="327"/>
        <v>0</v>
      </c>
      <c r="N674" t="str">
        <f t="shared" si="331"/>
        <v>Piano Dept (CCM)</v>
      </c>
      <c r="P674" t="s">
        <v>5264</v>
      </c>
      <c r="Q674" t="str">
        <f t="shared" si="332"/>
        <v>513-556-4041</v>
      </c>
      <c r="S674" s="3">
        <f t="shared" si="330"/>
        <v>3</v>
      </c>
      <c r="T674" t="b">
        <f t="shared" si="338"/>
        <v>1</v>
      </c>
      <c r="V674" s="3">
        <f t="shared" si="339"/>
        <v>446</v>
      </c>
      <c r="W674" t="b">
        <f t="shared" si="333"/>
        <v>1</v>
      </c>
      <c r="Y674" t="str">
        <f t="shared" si="340"/>
        <v>MEMORIAL</v>
      </c>
      <c r="Z674" t="b">
        <f t="shared" si="334"/>
        <v>1</v>
      </c>
      <c r="AB674" t="b">
        <f t="shared" si="341"/>
        <v>1</v>
      </c>
      <c r="AD674">
        <f t="shared" si="342"/>
        <v>0</v>
      </c>
      <c r="AE674" t="b">
        <f t="shared" si="335"/>
        <v>0</v>
      </c>
      <c r="AG674" t="str">
        <f t="shared" si="343"/>
        <v>http://ccm.uc.edu/music/keyboard.html</v>
      </c>
      <c r="AH674" t="b">
        <f t="shared" si="336"/>
        <v>1</v>
      </c>
      <c r="AJ674" t="str">
        <f t="shared" si="344"/>
        <v>chertoms@ucmail.uc.edu</v>
      </c>
      <c r="AK674" t="b">
        <f t="shared" si="337"/>
        <v>1</v>
      </c>
      <c r="AM674" s="4" t="str">
        <f t="shared" si="355"/>
        <v>"name":"Piano Dept (CCM)"</v>
      </c>
      <c r="AN674" s="5" t="str">
        <f t="shared" si="345"/>
        <v>,"phone":"513-556-4041"</v>
      </c>
      <c r="AO674" s="5" t="str">
        <f t="shared" si="346"/>
        <v>,"location":{</v>
      </c>
      <c r="AP674" s="5" t="str">
        <f t="shared" si="347"/>
        <v>"ML":"3"</v>
      </c>
      <c r="AQ674" s="5" t="str">
        <f t="shared" si="329"/>
        <v>,"RM":"446"</v>
      </c>
      <c r="AR674" s="5" t="str">
        <f t="shared" si="348"/>
        <v>,"building":"MEMORIAL"</v>
      </c>
      <c r="AS674" s="5" t="str">
        <f t="shared" si="357"/>
        <v>}</v>
      </c>
      <c r="AT674" s="5" t="str">
        <f t="shared" si="349"/>
        <v/>
      </c>
      <c r="AU674" s="5" t="str">
        <f t="shared" si="350"/>
        <v>,"website":"http://ccm.uc.edu/music/keyboard.html"</v>
      </c>
      <c r="AV674" s="10" t="str">
        <f t="shared" si="351"/>
        <v>,"email":"chertoms@ucmail.uc.edu"</v>
      </c>
      <c r="AW674" s="6" t="str">
        <f t="shared" si="352"/>
        <v>{"name":"Piano Dept (CCM)","phone":"513-556-4041","location":{"ML":"3","RM":"446","building":"MEMORIAL"},"website":"http://ccm.uc.edu/music/keyboard.html","email":"chertoms@ucmail.uc.edu"}</v>
      </c>
      <c r="AX674" t="str">
        <f t="shared" si="353"/>
        <v>db.directory.insert({"name":"Piano Dept (CCM)","phone":"513-556-4041","location":{"ML":"3","RM":"446","building":"MEMORIAL"},"website":"http://ccm.uc.edu/music/keyboard.html","email":"chertoms@ucmail.uc.edu"})</v>
      </c>
      <c r="AY674">
        <f t="shared" si="356"/>
        <v>671</v>
      </c>
      <c r="AZ674" t="str">
        <f t="shared" si="354"/>
        <v>671 - Piano Dept (CCM)</v>
      </c>
      <c r="BA674" t="str">
        <f t="shared" si="358"/>
        <v>{"name":"Piano Dept (CCM)","phone":"513-556-4041","location":{"ML":"3","RM":"446","building":"MEMORIAL"},"website":"http://ccm.uc.edu/music/keyboard.html","email":"chertoms@ucmail.uc.edu"},</v>
      </c>
    </row>
    <row r="675" spans="1:53" x14ac:dyDescent="0.25">
      <c r="A675" t="s">
        <v>2854</v>
      </c>
      <c r="B675" t="s">
        <v>2855</v>
      </c>
      <c r="C675" t="s">
        <v>2856</v>
      </c>
      <c r="D675">
        <v>3</v>
      </c>
      <c r="E675">
        <v>1470</v>
      </c>
      <c r="F675" t="s">
        <v>125</v>
      </c>
      <c r="G675" t="s">
        <v>126</v>
      </c>
      <c r="K675" t="s">
        <v>5264</v>
      </c>
      <c r="M675">
        <f t="shared" ref="M675:M738" si="359">IF(L675, 1,0)</f>
        <v>0</v>
      </c>
      <c r="N675" t="str">
        <f t="shared" si="331"/>
        <v>Piano Tech (CCM)</v>
      </c>
      <c r="P675" t="s">
        <v>5264</v>
      </c>
      <c r="Q675" t="str">
        <f t="shared" si="332"/>
        <v>513-556-9565</v>
      </c>
      <c r="S675" s="3">
        <f t="shared" si="330"/>
        <v>3</v>
      </c>
      <c r="T675" t="b">
        <f t="shared" si="338"/>
        <v>1</v>
      </c>
      <c r="V675" s="3">
        <f t="shared" si="339"/>
        <v>1470</v>
      </c>
      <c r="W675" t="b">
        <f t="shared" si="333"/>
        <v>1</v>
      </c>
      <c r="Y675" t="str">
        <f t="shared" si="340"/>
        <v>CORBETT</v>
      </c>
      <c r="Z675" t="b">
        <f t="shared" si="334"/>
        <v>1</v>
      </c>
      <c r="AB675" t="b">
        <f t="shared" si="341"/>
        <v>1</v>
      </c>
      <c r="AD675" t="str">
        <f t="shared" si="342"/>
        <v>513-556-3399</v>
      </c>
      <c r="AE675" t="b">
        <f t="shared" si="335"/>
        <v>1</v>
      </c>
      <c r="AG675">
        <f t="shared" si="343"/>
        <v>0</v>
      </c>
      <c r="AH675" t="b">
        <f t="shared" si="336"/>
        <v>0</v>
      </c>
      <c r="AJ675">
        <f t="shared" si="344"/>
        <v>0</v>
      </c>
      <c r="AK675" t="b">
        <f t="shared" si="337"/>
        <v>0</v>
      </c>
      <c r="AM675" s="4" t="str">
        <f t="shared" si="355"/>
        <v>"name":"Piano Tech (CCM)"</v>
      </c>
      <c r="AN675" s="5" t="str">
        <f t="shared" si="345"/>
        <v>,"phone":"513-556-9565"</v>
      </c>
      <c r="AO675" s="5" t="str">
        <f t="shared" si="346"/>
        <v>,"location":{</v>
      </c>
      <c r="AP675" s="5" t="str">
        <f t="shared" si="347"/>
        <v>"ML":"3"</v>
      </c>
      <c r="AQ675" s="5" t="str">
        <f t="shared" si="329"/>
        <v>,"RM":"1470"</v>
      </c>
      <c r="AR675" s="5" t="str">
        <f t="shared" si="348"/>
        <v>,"building":"CORBETT"</v>
      </c>
      <c r="AS675" s="5" t="str">
        <f t="shared" si="357"/>
        <v>}</v>
      </c>
      <c r="AT675" s="5" t="str">
        <f t="shared" si="349"/>
        <v>,"fax":"513-556-3399"</v>
      </c>
      <c r="AU675" s="5" t="str">
        <f t="shared" si="350"/>
        <v/>
      </c>
      <c r="AV675" s="10" t="str">
        <f t="shared" si="351"/>
        <v/>
      </c>
      <c r="AW675" s="6" t="str">
        <f t="shared" si="352"/>
        <v>{"name":"Piano Tech (CCM)","phone":"513-556-9565","location":{"ML":"3","RM":"1470","building":"CORBETT"},"fax":"513-556-3399"}</v>
      </c>
      <c r="AX675" t="str">
        <f t="shared" si="353"/>
        <v>db.directory.insert({"name":"Piano Tech (CCM)","phone":"513-556-9565","location":{"ML":"3","RM":"1470","building":"CORBETT"},"fax":"513-556-3399"})</v>
      </c>
      <c r="AY675">
        <f t="shared" si="356"/>
        <v>672</v>
      </c>
      <c r="AZ675" t="str">
        <f t="shared" si="354"/>
        <v>672 - Piano Tech (CCM)</v>
      </c>
      <c r="BA675" t="str">
        <f t="shared" si="358"/>
        <v>{"name":"Piano Tech (CCM)","phone":"513-556-9565","location":{"ML":"3","RM":"1470","building":"CORBETT"},"fax":"513-556-3399"},</v>
      </c>
    </row>
    <row r="676" spans="1:53" x14ac:dyDescent="0.25">
      <c r="A676" t="s">
        <v>2857</v>
      </c>
      <c r="B676" t="s">
        <v>2858</v>
      </c>
      <c r="C676" t="s">
        <v>2859</v>
      </c>
      <c r="D676">
        <v>3</v>
      </c>
      <c r="E676">
        <v>3235</v>
      </c>
      <c r="F676" t="s">
        <v>329</v>
      </c>
      <c r="G676" t="s">
        <v>1108</v>
      </c>
      <c r="H676" t="s">
        <v>2860</v>
      </c>
      <c r="I676" t="s">
        <v>2861</v>
      </c>
      <c r="K676" t="s">
        <v>5264</v>
      </c>
      <c r="M676">
        <f t="shared" si="359"/>
        <v>0</v>
      </c>
      <c r="N676" t="str">
        <f t="shared" si="331"/>
        <v>Career Services (CCM)</v>
      </c>
      <c r="P676" t="s">
        <v>5264</v>
      </c>
      <c r="Q676" t="str">
        <f t="shared" si="332"/>
        <v>513-556-9481</v>
      </c>
      <c r="S676" s="3">
        <f t="shared" si="330"/>
        <v>3</v>
      </c>
      <c r="T676" t="b">
        <f t="shared" si="338"/>
        <v>1</v>
      </c>
      <c r="V676" s="3">
        <f t="shared" si="339"/>
        <v>3235</v>
      </c>
      <c r="W676" t="b">
        <f t="shared" si="333"/>
        <v>1</v>
      </c>
      <c r="Y676" t="str">
        <f t="shared" si="340"/>
        <v>EMERY</v>
      </c>
      <c r="Z676" t="b">
        <f t="shared" si="334"/>
        <v>1</v>
      </c>
      <c r="AB676" t="b">
        <f t="shared" si="341"/>
        <v>1</v>
      </c>
      <c r="AD676" t="str">
        <f t="shared" si="342"/>
        <v>513-556-1028</v>
      </c>
      <c r="AE676" t="b">
        <f t="shared" si="335"/>
        <v>1</v>
      </c>
      <c r="AG676" t="str">
        <f t="shared" si="343"/>
        <v>http://ccm.uc.edu/resources/students/careerservices.html</v>
      </c>
      <c r="AH676" t="b">
        <f t="shared" si="336"/>
        <v>1</v>
      </c>
      <c r="AJ676" t="str">
        <f t="shared" si="344"/>
        <v>ccmplacement@uc.edu</v>
      </c>
      <c r="AK676" t="b">
        <f t="shared" si="337"/>
        <v>1</v>
      </c>
      <c r="AM676" s="4" t="str">
        <f t="shared" si="355"/>
        <v>"name":"Career Services (CCM)"</v>
      </c>
      <c r="AN676" s="5" t="str">
        <f t="shared" si="345"/>
        <v>,"phone":"513-556-9481"</v>
      </c>
      <c r="AO676" s="5" t="str">
        <f t="shared" si="346"/>
        <v>,"location":{</v>
      </c>
      <c r="AP676" s="5" t="str">
        <f t="shared" si="347"/>
        <v>"ML":"3"</v>
      </c>
      <c r="AQ676" s="5" t="str">
        <f t="shared" si="329"/>
        <v>,"RM":"3235"</v>
      </c>
      <c r="AR676" s="5" t="str">
        <f t="shared" si="348"/>
        <v>,"building":"EMERY"</v>
      </c>
      <c r="AS676" s="5" t="str">
        <f t="shared" si="357"/>
        <v>}</v>
      </c>
      <c r="AT676" s="5" t="str">
        <f t="shared" si="349"/>
        <v>,"fax":"513-556-1028"</v>
      </c>
      <c r="AU676" s="5" t="str">
        <f t="shared" si="350"/>
        <v>,"website":"http://ccm.uc.edu/resources/students/careerservices.html"</v>
      </c>
      <c r="AV676" s="10" t="str">
        <f t="shared" si="351"/>
        <v>,"email":"ccmplacement@uc.edu"</v>
      </c>
      <c r="AW676" s="6" t="str">
        <f t="shared" si="352"/>
        <v>{"name":"Career Services (CCM)","phone":"513-556-9481","location":{"ML":"3","RM":"3235","building":"EMERY"},"fax":"513-556-1028","website":"http://ccm.uc.edu/resources/students/careerservices.html","email":"ccmplacement@uc.edu"}</v>
      </c>
      <c r="AX676" t="str">
        <f t="shared" si="353"/>
        <v>db.directory.insert({"name":"Career Services (CCM)","phone":"513-556-9481","location":{"ML":"3","RM":"3235","building":"EMERY"},"fax":"513-556-1028","website":"http://ccm.uc.edu/resources/students/careerservices.html","email":"ccmplacement@uc.edu"})</v>
      </c>
      <c r="AY676">
        <f t="shared" si="356"/>
        <v>673</v>
      </c>
      <c r="AZ676" t="str">
        <f t="shared" si="354"/>
        <v>673 - Career Services (CCM)</v>
      </c>
      <c r="BA676" t="str">
        <f t="shared" si="358"/>
        <v>{"name":"Career Services (CCM)","phone":"513-556-9481","location":{"ML":"3","RM":"3235","building":"EMERY"},"fax":"513-556-1028","website":"http://ccm.uc.edu/resources/students/careerservices.html","email":"ccmplacement@uc.edu"},</v>
      </c>
    </row>
    <row r="677" spans="1:53" x14ac:dyDescent="0.25">
      <c r="A677" t="s">
        <v>2862</v>
      </c>
      <c r="B677" t="s">
        <v>2863</v>
      </c>
      <c r="C677" t="s">
        <v>2864</v>
      </c>
      <c r="D677" t="s">
        <v>2865</v>
      </c>
      <c r="E677">
        <v>637</v>
      </c>
      <c r="F677">
        <v>540</v>
      </c>
      <c r="G677" t="s">
        <v>68</v>
      </c>
      <c r="H677" t="s">
        <v>2866</v>
      </c>
      <c r="I677" t="s">
        <v>2867</v>
      </c>
      <c r="K677" t="s">
        <v>5264</v>
      </c>
      <c r="L677" t="b">
        <v>1</v>
      </c>
      <c r="M677">
        <f t="shared" si="359"/>
        <v>1</v>
      </c>
      <c r="N677" t="str">
        <f t="shared" si="331"/>
        <v>Controller  Office of (Finance)</v>
      </c>
      <c r="O677" t="str">
        <f t="shared" ref="O677:O730" si="360">CONCATENATE(B677," ",C677)</f>
        <v>Controller  Office of (Finance)</v>
      </c>
      <c r="P677" t="s">
        <v>5264</v>
      </c>
      <c r="Q677" t="str">
        <f t="shared" si="332"/>
        <v>513-556-3152</v>
      </c>
      <c r="S677" s="3">
        <f t="shared" si="330"/>
        <v>637</v>
      </c>
      <c r="T677" t="b">
        <f t="shared" si="338"/>
        <v>1</v>
      </c>
      <c r="V677" s="3">
        <f t="shared" si="339"/>
        <v>540</v>
      </c>
      <c r="W677" t="b">
        <f t="shared" si="333"/>
        <v>1</v>
      </c>
      <c r="Y677" t="str">
        <f t="shared" si="340"/>
        <v>UNIVHALL</v>
      </c>
      <c r="Z677" t="b">
        <f t="shared" si="334"/>
        <v>1</v>
      </c>
      <c r="AB677" t="b">
        <f t="shared" si="341"/>
        <v>1</v>
      </c>
      <c r="AD677" t="str">
        <f t="shared" si="342"/>
        <v>513-556-6370</v>
      </c>
      <c r="AE677" t="b">
        <f t="shared" si="335"/>
        <v>1</v>
      </c>
      <c r="AG677" t="str">
        <f t="shared" si="343"/>
        <v>http://www.uc.edu/af/controller.html</v>
      </c>
      <c r="AH677" t="b">
        <f t="shared" si="336"/>
        <v>1</v>
      </c>
      <c r="AJ677">
        <f t="shared" si="344"/>
        <v>0</v>
      </c>
      <c r="AK677" t="b">
        <f t="shared" si="337"/>
        <v>0</v>
      </c>
      <c r="AM677" s="4" t="str">
        <f t="shared" si="355"/>
        <v>"name":"Controller Office of (Finance)"</v>
      </c>
      <c r="AN677" s="5" t="str">
        <f t="shared" si="345"/>
        <v>,"phone":"513-556-3152"</v>
      </c>
      <c r="AO677" s="5" t="str">
        <f t="shared" si="346"/>
        <v>,"location":{</v>
      </c>
      <c r="AP677" s="5" t="str">
        <f t="shared" si="347"/>
        <v>"ML":"637"</v>
      </c>
      <c r="AQ677" s="5" t="str">
        <f t="shared" si="329"/>
        <v>,"RM":"540"</v>
      </c>
      <c r="AR677" s="5" t="str">
        <f t="shared" si="348"/>
        <v>,"building":"UNIVHALL"</v>
      </c>
      <c r="AS677" s="5" t="str">
        <f t="shared" si="357"/>
        <v>}</v>
      </c>
      <c r="AT677" s="5" t="str">
        <f t="shared" si="349"/>
        <v>,"fax":"513-556-6370"</v>
      </c>
      <c r="AU677" s="5" t="str">
        <f t="shared" si="350"/>
        <v>,"website":"http://www.uc.edu/af/controller.html"</v>
      </c>
      <c r="AV677" s="10" t="str">
        <f t="shared" si="351"/>
        <v/>
      </c>
      <c r="AW677" s="6" t="str">
        <f t="shared" si="352"/>
        <v>{"name":"Controller Office of (Finance)","phone":"513-556-3152","location":{"ML":"637","RM":"540","building":"UNIVHALL"},"fax":"513-556-6370","website":"http://www.uc.edu/af/controller.html"}</v>
      </c>
      <c r="AX677" t="str">
        <f t="shared" si="353"/>
        <v>db.directory.insert({"name":"Controller Office of (Finance)","phone":"513-556-3152","location":{"ML":"637","RM":"540","building":"UNIVHALL"},"fax":"513-556-6370","website":"http://www.uc.edu/af/controller.html"})</v>
      </c>
      <c r="AY677">
        <f t="shared" si="356"/>
        <v>674</v>
      </c>
      <c r="AZ677" t="str">
        <f t="shared" si="354"/>
        <v>674 - Controller  Office of (Finance)</v>
      </c>
      <c r="BA677" t="str">
        <f t="shared" si="358"/>
        <v>{"name":"Controller Office of (Finance)","phone":"513-556-3152","location":{"ML":"637","RM":"540","building":"UNIVHALL"},"fax":"513-556-6370","website":"http://www.uc.edu/af/controller.html"},</v>
      </c>
    </row>
    <row r="678" spans="1:53" x14ac:dyDescent="0.25">
      <c r="A678" t="s">
        <v>2868</v>
      </c>
      <c r="B678" t="s">
        <v>2869</v>
      </c>
      <c r="C678" t="s">
        <v>1215</v>
      </c>
      <c r="D678" t="s">
        <v>2870</v>
      </c>
      <c r="E678">
        <v>33</v>
      </c>
      <c r="F678">
        <v>646</v>
      </c>
      <c r="G678" t="s">
        <v>868</v>
      </c>
      <c r="H678" t="s">
        <v>2760</v>
      </c>
      <c r="I678" t="s">
        <v>2871</v>
      </c>
      <c r="K678" t="s">
        <v>5264</v>
      </c>
      <c r="L678" t="b">
        <v>1</v>
      </c>
      <c r="M678">
        <f t="shared" si="359"/>
        <v>1</v>
      </c>
      <c r="N678" t="str">
        <f t="shared" si="331"/>
        <v>Elliston Poetry Room  Langsam Library</v>
      </c>
      <c r="O678" t="str">
        <f t="shared" si="360"/>
        <v>Elliston Poetry Room  Langsam Library</v>
      </c>
      <c r="P678" t="s">
        <v>5264</v>
      </c>
      <c r="Q678" t="str">
        <f t="shared" si="332"/>
        <v>513-556-1570</v>
      </c>
      <c r="S678" s="3">
        <f t="shared" si="330"/>
        <v>33</v>
      </c>
      <c r="T678" t="b">
        <f t="shared" si="338"/>
        <v>1</v>
      </c>
      <c r="V678" s="3">
        <f t="shared" si="339"/>
        <v>646</v>
      </c>
      <c r="W678" t="b">
        <f t="shared" si="333"/>
        <v>1</v>
      </c>
      <c r="Y678" t="str">
        <f t="shared" si="340"/>
        <v>LANGSAM</v>
      </c>
      <c r="Z678" t="b">
        <f t="shared" si="334"/>
        <v>1</v>
      </c>
      <c r="AB678" t="b">
        <f t="shared" si="341"/>
        <v>1</v>
      </c>
      <c r="AD678" t="str">
        <f t="shared" si="342"/>
        <v>513-556-0325</v>
      </c>
      <c r="AE678" t="b">
        <f t="shared" si="335"/>
        <v>1</v>
      </c>
      <c r="AG678" t="str">
        <f t="shared" si="343"/>
        <v>http://libraries.uc.edu/elliston/</v>
      </c>
      <c r="AH678" t="b">
        <f t="shared" si="336"/>
        <v>1</v>
      </c>
      <c r="AJ678">
        <f t="shared" si="344"/>
        <v>0</v>
      </c>
      <c r="AK678" t="b">
        <f t="shared" si="337"/>
        <v>0</v>
      </c>
      <c r="AM678" s="4" t="str">
        <f t="shared" si="355"/>
        <v>"name":"Elliston Poetry Room Langsam Library"</v>
      </c>
      <c r="AN678" s="5" t="str">
        <f t="shared" si="345"/>
        <v>,"phone":"513-556-1570"</v>
      </c>
      <c r="AO678" s="5" t="str">
        <f t="shared" si="346"/>
        <v>,"location":{</v>
      </c>
      <c r="AP678" s="5" t="str">
        <f t="shared" si="347"/>
        <v>"ML":"33"</v>
      </c>
      <c r="AQ678" s="5" t="str">
        <f t="shared" si="329"/>
        <v>,"RM":"646"</v>
      </c>
      <c r="AR678" s="5" t="str">
        <f t="shared" si="348"/>
        <v>,"building":"LANGSAM"</v>
      </c>
      <c r="AS678" s="5" t="str">
        <f t="shared" si="357"/>
        <v>}</v>
      </c>
      <c r="AT678" s="5" t="str">
        <f t="shared" si="349"/>
        <v>,"fax":"513-556-0325"</v>
      </c>
      <c r="AU678" s="5" t="str">
        <f t="shared" si="350"/>
        <v>,"website":"http://libraries.uc.edu/elliston/"</v>
      </c>
      <c r="AV678" s="10" t="str">
        <f t="shared" si="351"/>
        <v/>
      </c>
      <c r="AW678" s="6" t="str">
        <f t="shared" si="352"/>
        <v>{"name":"Elliston Poetry Room Langsam Library","phone":"513-556-1570","location":{"ML":"33","RM":"646","building":"LANGSAM"},"fax":"513-556-0325","website":"http://libraries.uc.edu/elliston/"}</v>
      </c>
      <c r="AX678" t="str">
        <f t="shared" si="353"/>
        <v>db.directory.insert({"name":"Elliston Poetry Room Langsam Library","phone":"513-556-1570","location":{"ML":"33","RM":"646","building":"LANGSAM"},"fax":"513-556-0325","website":"http://libraries.uc.edu/elliston/"})</v>
      </c>
      <c r="AY678">
        <f t="shared" si="356"/>
        <v>675</v>
      </c>
      <c r="AZ678" t="str">
        <f t="shared" si="354"/>
        <v>675 - Elliston Poetry Room  Langsam Library</v>
      </c>
      <c r="BA678" t="str">
        <f t="shared" si="358"/>
        <v>{"name":"Elliston Poetry Room Langsam Library","phone":"513-556-1570","location":{"ML":"33","RM":"646","building":"LANGSAM"},"fax":"513-556-0325","website":"http://libraries.uc.edu/elliston/"},</v>
      </c>
    </row>
    <row r="679" spans="1:53" x14ac:dyDescent="0.25">
      <c r="A679" t="s">
        <v>2872</v>
      </c>
      <c r="B679" t="s">
        <v>2873</v>
      </c>
      <c r="C679" t="s">
        <v>2874</v>
      </c>
      <c r="D679">
        <v>162</v>
      </c>
      <c r="E679">
        <v>208</v>
      </c>
      <c r="F679" t="s">
        <v>37</v>
      </c>
      <c r="G679" t="s">
        <v>2875</v>
      </c>
      <c r="H679" t="s">
        <v>2876</v>
      </c>
      <c r="K679" t="s">
        <v>5264</v>
      </c>
      <c r="M679">
        <f t="shared" si="359"/>
        <v>0</v>
      </c>
      <c r="N679" t="str">
        <f t="shared" si="331"/>
        <v>Police Academy (CLER)</v>
      </c>
      <c r="P679" t="s">
        <v>5264</v>
      </c>
      <c r="Q679" t="str">
        <f t="shared" si="332"/>
        <v>513-558-7408</v>
      </c>
      <c r="S679" s="3">
        <f t="shared" si="330"/>
        <v>162</v>
      </c>
      <c r="T679" t="b">
        <f t="shared" si="338"/>
        <v>1</v>
      </c>
      <c r="V679" s="3">
        <f t="shared" si="339"/>
        <v>208</v>
      </c>
      <c r="W679" t="b">
        <f t="shared" si="333"/>
        <v>1</v>
      </c>
      <c r="Y679" t="str">
        <f t="shared" si="340"/>
        <v>CLERJONES</v>
      </c>
      <c r="Z679" t="b">
        <f t="shared" si="334"/>
        <v>1</v>
      </c>
      <c r="AB679" t="b">
        <f t="shared" si="341"/>
        <v>1</v>
      </c>
      <c r="AD679" t="str">
        <f t="shared" si="342"/>
        <v>513-732-5247</v>
      </c>
      <c r="AE679" t="b">
        <f t="shared" si="335"/>
        <v>1</v>
      </c>
      <c r="AG679" t="str">
        <f t="shared" si="343"/>
        <v>http://www.ucclermont.edu/academics/police_academy.html</v>
      </c>
      <c r="AH679" t="b">
        <f t="shared" si="336"/>
        <v>1</v>
      </c>
      <c r="AJ679">
        <f t="shared" si="344"/>
        <v>0</v>
      </c>
      <c r="AK679" t="b">
        <f t="shared" si="337"/>
        <v>0</v>
      </c>
      <c r="AM679" s="4" t="str">
        <f t="shared" si="355"/>
        <v>"name":"Police Academy (CLER)"</v>
      </c>
      <c r="AN679" s="5" t="str">
        <f t="shared" si="345"/>
        <v>,"phone":"513-558-7408"</v>
      </c>
      <c r="AO679" s="5" t="str">
        <f t="shared" si="346"/>
        <v>,"location":{</v>
      </c>
      <c r="AP679" s="5" t="str">
        <f t="shared" si="347"/>
        <v>"ML":"162"</v>
      </c>
      <c r="AQ679" s="5" t="str">
        <f t="shared" si="329"/>
        <v>,"RM":"208"</v>
      </c>
      <c r="AR679" s="5" t="str">
        <f t="shared" si="348"/>
        <v>,"building":"CLERJONES"</v>
      </c>
      <c r="AS679" s="5" t="str">
        <f t="shared" si="357"/>
        <v>}</v>
      </c>
      <c r="AT679" s="5" t="str">
        <f t="shared" si="349"/>
        <v>,"fax":"513-732-5247"</v>
      </c>
      <c r="AU679" s="5" t="str">
        <f t="shared" si="350"/>
        <v>,"website":"http://www.ucclermont.edu/academics/police_academy.html"</v>
      </c>
      <c r="AV679" s="10" t="str">
        <f t="shared" si="351"/>
        <v/>
      </c>
      <c r="AW679" s="6" t="str">
        <f t="shared" si="352"/>
        <v>{"name":"Police Academy (CLER)","phone":"513-558-7408","location":{"ML":"162","RM":"208","building":"CLERJONES"},"fax":"513-732-5247","website":"http://www.ucclermont.edu/academics/police_academy.html"}</v>
      </c>
      <c r="AX679" t="str">
        <f t="shared" si="353"/>
        <v>db.directory.insert({"name":"Police Academy (CLER)","phone":"513-558-7408","location":{"ML":"162","RM":"208","building":"CLERJONES"},"fax":"513-732-5247","website":"http://www.ucclermont.edu/academics/police_academy.html"})</v>
      </c>
      <c r="AY679">
        <f t="shared" si="356"/>
        <v>676</v>
      </c>
      <c r="AZ679" t="str">
        <f t="shared" si="354"/>
        <v>676 - Police Academy (CLER)</v>
      </c>
      <c r="BA679" t="str">
        <f t="shared" si="358"/>
        <v>{"name":"Police Academy (CLER)","phone":"513-558-7408","location":{"ML":"162","RM":"208","building":"CLERJONES"},"fax":"513-732-5247","website":"http://www.ucclermont.edu/academics/police_academy.html"},</v>
      </c>
    </row>
    <row r="680" spans="1:53" x14ac:dyDescent="0.25">
      <c r="A680" t="s">
        <v>2877</v>
      </c>
      <c r="B680" t="s">
        <v>2878</v>
      </c>
      <c r="C680" t="s">
        <v>1631</v>
      </c>
      <c r="D680">
        <v>215</v>
      </c>
      <c r="F680" t="s">
        <v>593</v>
      </c>
      <c r="G680" t="s">
        <v>1834</v>
      </c>
      <c r="H680" t="s">
        <v>595</v>
      </c>
      <c r="K680" t="s">
        <v>5264</v>
      </c>
      <c r="M680">
        <f t="shared" si="359"/>
        <v>0</v>
      </c>
      <c r="N680" t="str">
        <f t="shared" si="331"/>
        <v>Police Administration (Public Safety)</v>
      </c>
      <c r="P680" t="s">
        <v>5264</v>
      </c>
      <c r="Q680" t="str">
        <f t="shared" si="332"/>
        <v>513-556-4900</v>
      </c>
      <c r="S680" s="3">
        <f t="shared" si="330"/>
        <v>215</v>
      </c>
      <c r="T680" t="b">
        <f t="shared" si="338"/>
        <v>1</v>
      </c>
      <c r="V680" s="3">
        <f t="shared" si="339"/>
        <v>0</v>
      </c>
      <c r="W680" t="b">
        <f t="shared" si="333"/>
        <v>0</v>
      </c>
      <c r="Y680" t="str">
        <f t="shared" si="340"/>
        <v>EDWARDS3</v>
      </c>
      <c r="Z680" t="b">
        <f t="shared" si="334"/>
        <v>1</v>
      </c>
      <c r="AB680" t="b">
        <f t="shared" si="341"/>
        <v>1</v>
      </c>
      <c r="AD680" t="str">
        <f t="shared" si="342"/>
        <v>513-556-4910</v>
      </c>
      <c r="AE680" t="b">
        <f t="shared" si="335"/>
        <v>1</v>
      </c>
      <c r="AG680" t="str">
        <f t="shared" si="343"/>
        <v>http://www.uc.edu/publicsafety/about/police.html</v>
      </c>
      <c r="AH680" t="b">
        <f t="shared" si="336"/>
        <v>1</v>
      </c>
      <c r="AJ680">
        <f t="shared" si="344"/>
        <v>0</v>
      </c>
      <c r="AK680" t="b">
        <f t="shared" si="337"/>
        <v>0</v>
      </c>
      <c r="AM680" s="4" t="str">
        <f t="shared" si="355"/>
        <v>"name":"Police Administration (Public Safety)"</v>
      </c>
      <c r="AN680" s="5" t="str">
        <f t="shared" si="345"/>
        <v>,"phone":"513-556-4900"</v>
      </c>
      <c r="AO680" s="5" t="str">
        <f t="shared" si="346"/>
        <v>,"location":{</v>
      </c>
      <c r="AP680" s="5" t="str">
        <f t="shared" si="347"/>
        <v>"ML":"215"</v>
      </c>
      <c r="AQ680" s="5" t="str">
        <f t="shared" si="329"/>
        <v/>
      </c>
      <c r="AR680" s="5" t="str">
        <f t="shared" si="348"/>
        <v>,"building":"EDWARDS3"</v>
      </c>
      <c r="AS680" s="5" t="str">
        <f t="shared" si="357"/>
        <v>}</v>
      </c>
      <c r="AT680" s="5" t="str">
        <f t="shared" si="349"/>
        <v>,"fax":"513-556-4910"</v>
      </c>
      <c r="AU680" s="5" t="str">
        <f t="shared" si="350"/>
        <v>,"website":"http://www.uc.edu/publicsafety/about/police.html"</v>
      </c>
      <c r="AV680" s="10" t="str">
        <f t="shared" si="351"/>
        <v/>
      </c>
      <c r="AW680" s="6" t="str">
        <f t="shared" si="352"/>
        <v>{"name":"Police Administration (Public Safety)","phone":"513-556-4900","location":{"ML":"215","building":"EDWARDS3"},"fax":"513-556-4910","website":"http://www.uc.edu/publicsafety/about/police.html"}</v>
      </c>
      <c r="AX680" t="str">
        <f t="shared" si="353"/>
        <v>db.directory.insert({"name":"Police Administration (Public Safety)","phone":"513-556-4900","location":{"ML":"215","building":"EDWARDS3"},"fax":"513-556-4910","website":"http://www.uc.edu/publicsafety/about/police.html"})</v>
      </c>
      <c r="AY680">
        <f t="shared" si="356"/>
        <v>677</v>
      </c>
      <c r="AZ680" t="str">
        <f t="shared" si="354"/>
        <v>677 - Police Administration (Public Safety)</v>
      </c>
      <c r="BA680" t="str">
        <f t="shared" si="358"/>
        <v>{"name":"Police Administration (Public Safety)","phone":"513-556-4900","location":{"ML":"215","building":"EDWARDS3"},"fax":"513-556-4910","website":"http://www.uc.edu/publicsafety/about/police.html"},</v>
      </c>
    </row>
    <row r="681" spans="1:53" x14ac:dyDescent="0.25">
      <c r="A681" t="s">
        <v>2879</v>
      </c>
      <c r="B681" t="s">
        <v>5286</v>
      </c>
      <c r="C681">
        <v>911</v>
      </c>
      <c r="F681" t="s">
        <v>593</v>
      </c>
      <c r="K681" t="s">
        <v>5264</v>
      </c>
      <c r="M681">
        <f t="shared" si="359"/>
        <v>0</v>
      </c>
      <c r="N681" t="str">
        <f t="shared" si="331"/>
        <v>Emergency - Police Fire</v>
      </c>
      <c r="O681" t="str">
        <f t="shared" si="360"/>
        <v>Emergency - Police Fire 911</v>
      </c>
      <c r="P681" t="s">
        <v>5264</v>
      </c>
      <c r="Q681">
        <f>IF(L681,D681,C681)</f>
        <v>911</v>
      </c>
      <c r="S681" s="3">
        <f t="shared" si="330"/>
        <v>0</v>
      </c>
      <c r="T681" t="b">
        <f t="shared" si="338"/>
        <v>0</v>
      </c>
      <c r="V681" s="3">
        <f t="shared" si="339"/>
        <v>0</v>
      </c>
      <c r="W681" t="b">
        <f t="shared" si="333"/>
        <v>0</v>
      </c>
      <c r="Y681" t="str">
        <f t="shared" si="340"/>
        <v>EDWARDS3</v>
      </c>
      <c r="Z681" t="b">
        <f t="shared" si="334"/>
        <v>1</v>
      </c>
      <c r="AB681" t="b">
        <f t="shared" si="341"/>
        <v>1</v>
      </c>
      <c r="AD681">
        <f t="shared" si="342"/>
        <v>0</v>
      </c>
      <c r="AE681" t="b">
        <f t="shared" si="335"/>
        <v>0</v>
      </c>
      <c r="AG681">
        <f t="shared" si="343"/>
        <v>0</v>
      </c>
      <c r="AH681" t="b">
        <f t="shared" si="336"/>
        <v>0</v>
      </c>
      <c r="AJ681">
        <f t="shared" si="344"/>
        <v>0</v>
      </c>
      <c r="AK681" t="b">
        <f t="shared" si="337"/>
        <v>0</v>
      </c>
      <c r="AM681" s="4" t="str">
        <f t="shared" si="355"/>
        <v>"name":"Emergency - Police Fire"</v>
      </c>
      <c r="AN681" s="5" t="str">
        <f t="shared" si="345"/>
        <v>,"phone":"911"</v>
      </c>
      <c r="AO681" s="5" t="str">
        <f t="shared" si="346"/>
        <v>,"location":{</v>
      </c>
      <c r="AP681" s="5" t="str">
        <f t="shared" si="347"/>
        <v/>
      </c>
      <c r="AQ681" s="5" t="str">
        <f t="shared" si="329"/>
        <v>"RM":"0"</v>
      </c>
      <c r="AR681" s="5" t="str">
        <f t="shared" si="348"/>
        <v>,"building":"EDWARDS3"</v>
      </c>
      <c r="AS681" s="5" t="str">
        <f t="shared" si="357"/>
        <v>}</v>
      </c>
      <c r="AT681" s="5" t="str">
        <f t="shared" si="349"/>
        <v/>
      </c>
      <c r="AU681" s="5" t="str">
        <f t="shared" si="350"/>
        <v/>
      </c>
      <c r="AV681" s="10" t="str">
        <f t="shared" si="351"/>
        <v/>
      </c>
      <c r="AW681" s="6" t="str">
        <f t="shared" si="352"/>
        <v>{"name":"Emergency - Police Fire","phone":"911","location":{"RM":"0","building":"EDWARDS3"}}</v>
      </c>
      <c r="AX681" t="str">
        <f t="shared" si="353"/>
        <v>db.directory.insert({"name":"Emergency - Police Fire","phone":"911","location":{"RM":"0","building":"EDWARDS3"}})</v>
      </c>
      <c r="AY681">
        <f t="shared" si="356"/>
        <v>678</v>
      </c>
      <c r="AZ681" t="str">
        <f t="shared" si="354"/>
        <v>678 - Emergency - Police Fire</v>
      </c>
      <c r="BA681" t="str">
        <f t="shared" si="358"/>
        <v>{"name":"Emergency - Police Fire","phone":"911","location":{"RM":"0","building":"EDWARDS3"}},</v>
      </c>
    </row>
    <row r="682" spans="1:53" x14ac:dyDescent="0.25">
      <c r="A682" t="s">
        <v>2880</v>
      </c>
      <c r="B682" t="s">
        <v>2881</v>
      </c>
      <c r="C682" t="s">
        <v>2882</v>
      </c>
      <c r="D682">
        <v>375</v>
      </c>
      <c r="E682">
        <v>1110</v>
      </c>
      <c r="F682" t="s">
        <v>56</v>
      </c>
      <c r="G682" t="s">
        <v>2883</v>
      </c>
      <c r="H682" t="s">
        <v>2884</v>
      </c>
      <c r="K682" t="s">
        <v>5264</v>
      </c>
      <c r="M682">
        <f t="shared" si="359"/>
        <v>0</v>
      </c>
      <c r="N682" t="str">
        <f t="shared" si="331"/>
        <v>Political Science (A&amp;S)</v>
      </c>
      <c r="P682" t="s">
        <v>5264</v>
      </c>
      <c r="Q682" t="str">
        <f t="shared" si="332"/>
        <v>513-556-3300</v>
      </c>
      <c r="S682" s="3">
        <f t="shared" si="330"/>
        <v>375</v>
      </c>
      <c r="T682" t="b">
        <f t="shared" si="338"/>
        <v>1</v>
      </c>
      <c r="V682" s="3">
        <f t="shared" si="339"/>
        <v>1110</v>
      </c>
      <c r="W682" t="b">
        <f t="shared" si="333"/>
        <v>1</v>
      </c>
      <c r="Y682" t="str">
        <f t="shared" si="340"/>
        <v>CROSLEY</v>
      </c>
      <c r="Z682" t="b">
        <f t="shared" si="334"/>
        <v>1</v>
      </c>
      <c r="AB682" t="b">
        <f t="shared" si="341"/>
        <v>1</v>
      </c>
      <c r="AD682" t="str">
        <f t="shared" si="342"/>
        <v>513-556-2314</v>
      </c>
      <c r="AE682" t="b">
        <f t="shared" si="335"/>
        <v>1</v>
      </c>
      <c r="AG682" t="str">
        <f t="shared" si="343"/>
        <v>http://www.artsci.uc.edu/departments/polisci.html</v>
      </c>
      <c r="AH682" t="b">
        <f t="shared" si="336"/>
        <v>1</v>
      </c>
      <c r="AJ682">
        <f t="shared" si="344"/>
        <v>0</v>
      </c>
      <c r="AK682" t="b">
        <f t="shared" si="337"/>
        <v>0</v>
      </c>
      <c r="AM682" s="4" t="str">
        <f t="shared" si="355"/>
        <v>"name":"Political Science (A&amp;S)"</v>
      </c>
      <c r="AN682" s="5" t="str">
        <f t="shared" si="345"/>
        <v>,"phone":"513-556-3300"</v>
      </c>
      <c r="AO682" s="5" t="str">
        <f t="shared" si="346"/>
        <v>,"location":{</v>
      </c>
      <c r="AP682" s="5" t="str">
        <f t="shared" si="347"/>
        <v>"ML":"375"</v>
      </c>
      <c r="AQ682" s="5" t="str">
        <f t="shared" si="329"/>
        <v>,"RM":"1110"</v>
      </c>
      <c r="AR682" s="5" t="str">
        <f t="shared" si="348"/>
        <v>,"building":"CROSLEY"</v>
      </c>
      <c r="AS682" s="5" t="str">
        <f t="shared" si="357"/>
        <v>}</v>
      </c>
      <c r="AT682" s="5" t="str">
        <f t="shared" si="349"/>
        <v>,"fax":"513-556-2314"</v>
      </c>
      <c r="AU682" s="5" t="str">
        <f t="shared" si="350"/>
        <v>,"website":"http://www.artsci.uc.edu/departments/polisci.html"</v>
      </c>
      <c r="AV682" s="10" t="str">
        <f t="shared" si="351"/>
        <v/>
      </c>
      <c r="AW682" s="6" t="str">
        <f t="shared" si="352"/>
        <v>{"name":"Political Science (A&amp;S)","phone":"513-556-3300","location":{"ML":"375","RM":"1110","building":"CROSLEY"},"fax":"513-556-2314","website":"http://www.artsci.uc.edu/departments/polisci.html"}</v>
      </c>
      <c r="AX682" t="str">
        <f t="shared" si="353"/>
        <v>db.directory.insert({"name":"Political Science (A&amp;S)","phone":"513-556-3300","location":{"ML":"375","RM":"1110","building":"CROSLEY"},"fax":"513-556-2314","website":"http://www.artsci.uc.edu/departments/polisci.html"})</v>
      </c>
      <c r="AY682">
        <f t="shared" si="356"/>
        <v>679</v>
      </c>
      <c r="AZ682" t="str">
        <f t="shared" si="354"/>
        <v>679 - Political Science (A&amp;S)</v>
      </c>
      <c r="BA682" t="str">
        <f t="shared" si="358"/>
        <v>{"name":"Political Science (A&amp;S)","phone":"513-556-3300","location":{"ML":"375","RM":"1110","building":"CROSLEY"},"fax":"513-556-2314","website":"http://www.artsci.uc.edu/departments/polisci.html"},</v>
      </c>
    </row>
    <row r="683" spans="1:53" x14ac:dyDescent="0.25">
      <c r="A683" t="s">
        <v>2885</v>
      </c>
      <c r="B683" t="s">
        <v>2886</v>
      </c>
      <c r="C683" t="s">
        <v>2887</v>
      </c>
      <c r="D683">
        <v>12</v>
      </c>
      <c r="E683">
        <v>498</v>
      </c>
      <c r="F683" t="s">
        <v>121</v>
      </c>
      <c r="K683" t="s">
        <v>5264</v>
      </c>
      <c r="M683">
        <f t="shared" si="359"/>
        <v>0</v>
      </c>
      <c r="N683" t="str">
        <f t="shared" si="331"/>
        <v>Polymer Research Center (CEAS)</v>
      </c>
      <c r="P683" t="s">
        <v>5264</v>
      </c>
      <c r="Q683" t="str">
        <f t="shared" si="332"/>
        <v>513-556-3115</v>
      </c>
      <c r="S683" s="3">
        <f t="shared" si="330"/>
        <v>12</v>
      </c>
      <c r="T683" t="b">
        <f t="shared" si="338"/>
        <v>1</v>
      </c>
      <c r="V683" s="3">
        <f t="shared" si="339"/>
        <v>498</v>
      </c>
      <c r="W683" t="b">
        <f t="shared" si="333"/>
        <v>1</v>
      </c>
      <c r="Y683" t="str">
        <f t="shared" si="340"/>
        <v>RHODES</v>
      </c>
      <c r="Z683" t="b">
        <f t="shared" si="334"/>
        <v>1</v>
      </c>
      <c r="AB683" t="b">
        <f t="shared" si="341"/>
        <v>1</v>
      </c>
      <c r="AD683">
        <f t="shared" si="342"/>
        <v>0</v>
      </c>
      <c r="AE683" t="b">
        <f t="shared" si="335"/>
        <v>0</v>
      </c>
      <c r="AG683">
        <f t="shared" si="343"/>
        <v>0</v>
      </c>
      <c r="AH683" t="b">
        <f t="shared" si="336"/>
        <v>0</v>
      </c>
      <c r="AJ683">
        <f t="shared" si="344"/>
        <v>0</v>
      </c>
      <c r="AK683" t="b">
        <f t="shared" si="337"/>
        <v>0</v>
      </c>
      <c r="AM683" s="4" t="str">
        <f t="shared" si="355"/>
        <v>"name":"Polymer Research Center (CEAS)"</v>
      </c>
      <c r="AN683" s="5" t="str">
        <f t="shared" si="345"/>
        <v>,"phone":"513-556-3115"</v>
      </c>
      <c r="AO683" s="5" t="str">
        <f t="shared" si="346"/>
        <v>,"location":{</v>
      </c>
      <c r="AP683" s="5" t="str">
        <f t="shared" si="347"/>
        <v>"ML":"12"</v>
      </c>
      <c r="AQ683" s="5" t="str">
        <f t="shared" si="329"/>
        <v>,"RM":"498"</v>
      </c>
      <c r="AR683" s="5" t="str">
        <f t="shared" si="348"/>
        <v>,"building":"RHODES"</v>
      </c>
      <c r="AS683" s="5" t="str">
        <f t="shared" si="357"/>
        <v>}</v>
      </c>
      <c r="AT683" s="5" t="str">
        <f t="shared" si="349"/>
        <v/>
      </c>
      <c r="AU683" s="5" t="str">
        <f t="shared" si="350"/>
        <v/>
      </c>
      <c r="AV683" s="10" t="str">
        <f t="shared" si="351"/>
        <v/>
      </c>
      <c r="AW683" s="6" t="str">
        <f t="shared" si="352"/>
        <v>{"name":"Polymer Research Center (CEAS)","phone":"513-556-3115","location":{"ML":"12","RM":"498","building":"RHODES"}}</v>
      </c>
      <c r="AX683" t="str">
        <f t="shared" si="353"/>
        <v>db.directory.insert({"name":"Polymer Research Center (CEAS)","phone":"513-556-3115","location":{"ML":"12","RM":"498","building":"RHODES"}})</v>
      </c>
      <c r="AY683">
        <f t="shared" si="356"/>
        <v>680</v>
      </c>
      <c r="AZ683" t="str">
        <f t="shared" si="354"/>
        <v>680 - Polymer Research Center (CEAS)</v>
      </c>
      <c r="BA683" t="str">
        <f t="shared" si="358"/>
        <v>{"name":"Polymer Research Center (CEAS)","phone":"513-556-3115","location":{"ML":"12","RM":"498","building":"RHODES"}},</v>
      </c>
    </row>
    <row r="684" spans="1:53" x14ac:dyDescent="0.25">
      <c r="A684" t="s">
        <v>2888</v>
      </c>
      <c r="B684" t="s">
        <v>2889</v>
      </c>
      <c r="C684" t="s">
        <v>2890</v>
      </c>
      <c r="D684">
        <v>192</v>
      </c>
      <c r="F684" t="s">
        <v>1855</v>
      </c>
      <c r="G684" t="s">
        <v>2891</v>
      </c>
      <c r="H684" t="s">
        <v>2892</v>
      </c>
      <c r="I684" t="s">
        <v>1858</v>
      </c>
      <c r="K684" t="s">
        <v>5264</v>
      </c>
      <c r="M684">
        <f t="shared" si="359"/>
        <v>0</v>
      </c>
      <c r="N684" t="str">
        <f t="shared" si="331"/>
        <v>Mail Services (Facilities Management)</v>
      </c>
      <c r="P684" t="s">
        <v>5264</v>
      </c>
      <c r="Q684" t="str">
        <f t="shared" si="332"/>
        <v>513-556-3525</v>
      </c>
      <c r="S684" s="3">
        <f t="shared" si="330"/>
        <v>192</v>
      </c>
      <c r="T684" t="b">
        <f t="shared" si="338"/>
        <v>1</v>
      </c>
      <c r="V684" s="3">
        <f t="shared" si="339"/>
        <v>0</v>
      </c>
      <c r="W684" t="b">
        <f t="shared" si="333"/>
        <v>0</v>
      </c>
      <c r="Y684" t="str">
        <f t="shared" si="340"/>
        <v>CENTREC</v>
      </c>
      <c r="Z684" t="b">
        <f t="shared" si="334"/>
        <v>1</v>
      </c>
      <c r="AB684" t="b">
        <f t="shared" si="341"/>
        <v>1</v>
      </c>
      <c r="AD684" t="str">
        <f t="shared" si="342"/>
        <v>513-556-3408</v>
      </c>
      <c r="AE684" t="b">
        <f t="shared" si="335"/>
        <v>1</v>
      </c>
      <c r="AG684" t="str">
        <f t="shared" si="343"/>
        <v>http://www.uc.edu/af/facilities/services/mail.html</v>
      </c>
      <c r="AH684" t="b">
        <f t="shared" si="336"/>
        <v>1</v>
      </c>
      <c r="AJ684" t="str">
        <f t="shared" si="344"/>
        <v>david.breen@uc.edu</v>
      </c>
      <c r="AK684" t="b">
        <f t="shared" si="337"/>
        <v>1</v>
      </c>
      <c r="AM684" s="4" t="str">
        <f t="shared" si="355"/>
        <v>"name":"Mail Services (Facilities Management)"</v>
      </c>
      <c r="AN684" s="5" t="str">
        <f t="shared" si="345"/>
        <v>,"phone":"513-556-3525"</v>
      </c>
      <c r="AO684" s="5" t="str">
        <f t="shared" si="346"/>
        <v>,"location":{</v>
      </c>
      <c r="AP684" s="5" t="str">
        <f t="shared" si="347"/>
        <v>"ML":"192"</v>
      </c>
      <c r="AQ684" s="5" t="str">
        <f t="shared" si="329"/>
        <v/>
      </c>
      <c r="AR684" s="5" t="str">
        <f t="shared" si="348"/>
        <v>,"building":"CENTREC"</v>
      </c>
      <c r="AS684" s="5" t="str">
        <f t="shared" si="357"/>
        <v>}</v>
      </c>
      <c r="AT684" s="5" t="str">
        <f t="shared" si="349"/>
        <v>,"fax":"513-556-3408"</v>
      </c>
      <c r="AU684" s="5" t="str">
        <f t="shared" si="350"/>
        <v>,"website":"http://www.uc.edu/af/facilities/services/mail.html"</v>
      </c>
      <c r="AV684" s="10" t="str">
        <f t="shared" si="351"/>
        <v>,"email":"david.breen@uc.edu"</v>
      </c>
      <c r="AW684" s="6" t="str">
        <f t="shared" si="352"/>
        <v>{"name":"Mail Services (Facilities Management)","phone":"513-556-3525","location":{"ML":"192","building":"CENTREC"},"fax":"513-556-3408","website":"http://www.uc.edu/af/facilities/services/mail.html","email":"david.breen@uc.edu"}</v>
      </c>
      <c r="AX684" t="str">
        <f t="shared" si="353"/>
        <v>db.directory.insert({"name":"Mail Services (Facilities Management)","phone":"513-556-3525","location":{"ML":"192","building":"CENTREC"},"fax":"513-556-3408","website":"http://www.uc.edu/af/facilities/services/mail.html","email":"david.breen@uc.edu"})</v>
      </c>
      <c r="AY684">
        <f t="shared" si="356"/>
        <v>681</v>
      </c>
      <c r="AZ684" t="str">
        <f t="shared" si="354"/>
        <v>681 - Mail Services (Facilities Management)</v>
      </c>
      <c r="BA684" t="str">
        <f t="shared" si="358"/>
        <v>{"name":"Mail Services (Facilities Management)","phone":"513-556-3525","location":{"ML":"192","building":"CENTREC"},"fax":"513-556-3408","website":"http://www.uc.edu/af/facilities/services/mail.html","email":"david.breen@uc.edu"},</v>
      </c>
    </row>
    <row r="685" spans="1:53" x14ac:dyDescent="0.25">
      <c r="A685" t="s">
        <v>2893</v>
      </c>
      <c r="B685" t="s">
        <v>2894</v>
      </c>
      <c r="C685" t="s">
        <v>2895</v>
      </c>
      <c r="D685">
        <v>90</v>
      </c>
      <c r="E685">
        <v>120</v>
      </c>
      <c r="F685" t="s">
        <v>23</v>
      </c>
      <c r="G685" t="s">
        <v>2160</v>
      </c>
      <c r="H685" t="s">
        <v>2896</v>
      </c>
      <c r="I685" t="s">
        <v>2897</v>
      </c>
      <c r="K685" t="s">
        <v>5264</v>
      </c>
      <c r="M685">
        <f t="shared" si="359"/>
        <v>0</v>
      </c>
      <c r="N685" t="str">
        <f t="shared" si="331"/>
        <v>Pre-Professional Advising Ctr (PPAC) (Enrollment Mgmt)</v>
      </c>
      <c r="P685" t="s">
        <v>5264</v>
      </c>
      <c r="Q685" t="str">
        <f t="shared" si="332"/>
        <v>513-556-2166</v>
      </c>
      <c r="S685" s="3">
        <f t="shared" si="330"/>
        <v>90</v>
      </c>
      <c r="T685" t="b">
        <f t="shared" si="338"/>
        <v>1</v>
      </c>
      <c r="V685" s="3">
        <f t="shared" si="339"/>
        <v>120</v>
      </c>
      <c r="W685" t="b">
        <f t="shared" si="333"/>
        <v>1</v>
      </c>
      <c r="Y685" t="str">
        <f t="shared" si="340"/>
        <v>UNIVPAV</v>
      </c>
      <c r="Z685" t="b">
        <f t="shared" si="334"/>
        <v>1</v>
      </c>
      <c r="AB685" t="b">
        <f t="shared" si="341"/>
        <v>1</v>
      </c>
      <c r="AD685" t="str">
        <f t="shared" si="342"/>
        <v>513-556-3728</v>
      </c>
      <c r="AE685" t="b">
        <f t="shared" si="335"/>
        <v>1</v>
      </c>
      <c r="AG685" t="str">
        <f t="shared" si="343"/>
        <v>http://www.uc.edu/preproadvising</v>
      </c>
      <c r="AH685" t="b">
        <f t="shared" si="336"/>
        <v>1</v>
      </c>
      <c r="AJ685" t="str">
        <f t="shared" si="344"/>
        <v>preproadv@uc.edu</v>
      </c>
      <c r="AK685" t="b">
        <f t="shared" si="337"/>
        <v>1</v>
      </c>
      <c r="AM685" s="4" t="str">
        <f t="shared" si="355"/>
        <v>"name":"Pre-Professional Advising Ctr (PPAC) (Enrollment Mgmt)"</v>
      </c>
      <c r="AN685" s="5" t="str">
        <f t="shared" si="345"/>
        <v>,"phone":"513-556-2166"</v>
      </c>
      <c r="AO685" s="5" t="str">
        <f t="shared" si="346"/>
        <v>,"location":{</v>
      </c>
      <c r="AP685" s="5" t="str">
        <f t="shared" si="347"/>
        <v>"ML":"90"</v>
      </c>
      <c r="AQ685" s="5" t="str">
        <f t="shared" si="329"/>
        <v>,"RM":"120"</v>
      </c>
      <c r="AR685" s="5" t="str">
        <f t="shared" si="348"/>
        <v>,"building":"UNIVPAV"</v>
      </c>
      <c r="AS685" s="5" t="str">
        <f t="shared" si="357"/>
        <v>}</v>
      </c>
      <c r="AT685" s="5" t="str">
        <f t="shared" si="349"/>
        <v>,"fax":"513-556-3728"</v>
      </c>
      <c r="AU685" s="5" t="str">
        <f t="shared" si="350"/>
        <v>,"website":"http://www.uc.edu/preproadvising"</v>
      </c>
      <c r="AV685" s="10" t="str">
        <f t="shared" si="351"/>
        <v>,"email":"preproadv@uc.edu"</v>
      </c>
      <c r="AW685" s="6" t="str">
        <f t="shared" si="352"/>
        <v>{"name":"Pre-Professional Advising Ctr (PPAC) (Enrollment Mgmt)","phone":"513-556-2166","location":{"ML":"90","RM":"120","building":"UNIVPAV"},"fax":"513-556-3728","website":"http://www.uc.edu/preproadvising","email":"preproadv@uc.edu"}</v>
      </c>
      <c r="AX685" t="str">
        <f t="shared" si="353"/>
        <v>db.directory.insert({"name":"Pre-Professional Advising Ctr (PPAC) (Enrollment Mgmt)","phone":"513-556-2166","location":{"ML":"90","RM":"120","building":"UNIVPAV"},"fax":"513-556-3728","website":"http://www.uc.edu/preproadvising","email":"preproadv@uc.edu"})</v>
      </c>
      <c r="AY685">
        <f t="shared" si="356"/>
        <v>682</v>
      </c>
      <c r="AZ685" t="str">
        <f t="shared" si="354"/>
        <v>682 - Pre-Professional Advising Ctr (PPAC) (Enrollment Mgmt)</v>
      </c>
      <c r="BA685" t="str">
        <f t="shared" si="358"/>
        <v>{"name":"Pre-Professional Advising Ctr (PPAC) (Enrollment Mgmt)","phone":"513-556-2166","location":{"ML":"90","RM":"120","building":"UNIVPAV"},"fax":"513-556-3728","website":"http://www.uc.edu/preproadvising","email":"preproadv@uc.edu"},</v>
      </c>
    </row>
    <row r="686" spans="1:53" x14ac:dyDescent="0.25">
      <c r="A686" t="s">
        <v>2898</v>
      </c>
      <c r="B686" t="s">
        <v>2899</v>
      </c>
      <c r="C686" t="s">
        <v>2900</v>
      </c>
      <c r="D686" t="s">
        <v>2901</v>
      </c>
      <c r="E686">
        <v>40</v>
      </c>
      <c r="F686">
        <v>415</v>
      </c>
      <c r="G686" t="s">
        <v>79</v>
      </c>
      <c r="H686" t="s">
        <v>80</v>
      </c>
      <c r="I686" t="s">
        <v>2902</v>
      </c>
      <c r="K686" t="s">
        <v>5264</v>
      </c>
      <c r="L686" t="b">
        <v>1</v>
      </c>
      <c r="M686">
        <f t="shared" si="359"/>
        <v>1</v>
      </c>
      <c r="N686" t="str">
        <f t="shared" si="331"/>
        <v>Practice  Center for (LAW)</v>
      </c>
      <c r="O686" t="str">
        <f t="shared" si="360"/>
        <v>Practice  Center for (LAW)</v>
      </c>
      <c r="P686" t="s">
        <v>5264</v>
      </c>
      <c r="Q686" t="str">
        <f t="shared" si="332"/>
        <v>513-556-0114</v>
      </c>
      <c r="S686" s="3">
        <f t="shared" si="330"/>
        <v>40</v>
      </c>
      <c r="T686" t="b">
        <f t="shared" si="338"/>
        <v>1</v>
      </c>
      <c r="V686" s="3">
        <f t="shared" si="339"/>
        <v>415</v>
      </c>
      <c r="W686" t="b">
        <f t="shared" si="333"/>
        <v>1</v>
      </c>
      <c r="Y686" t="str">
        <f t="shared" si="340"/>
        <v>LAW</v>
      </c>
      <c r="Z686" t="b">
        <f t="shared" si="334"/>
        <v>1</v>
      </c>
      <c r="AB686" t="b">
        <f t="shared" si="341"/>
        <v>1</v>
      </c>
      <c r="AD686" t="str">
        <f t="shared" si="342"/>
        <v>513-556-1236</v>
      </c>
      <c r="AE686" t="b">
        <f t="shared" si="335"/>
        <v>1</v>
      </c>
      <c r="AG686" t="str">
        <f t="shared" si="343"/>
        <v>http://www.law.uc.edu/center-for-practice</v>
      </c>
      <c r="AH686" t="b">
        <f t="shared" si="336"/>
        <v>1</v>
      </c>
      <c r="AJ686">
        <f t="shared" si="344"/>
        <v>0</v>
      </c>
      <c r="AK686" t="b">
        <f t="shared" si="337"/>
        <v>0</v>
      </c>
      <c r="AM686" s="4" t="str">
        <f t="shared" si="355"/>
        <v>"name":"Practice Center for (LAW)"</v>
      </c>
      <c r="AN686" s="5" t="str">
        <f t="shared" si="345"/>
        <v>,"phone":"513-556-0114"</v>
      </c>
      <c r="AO686" s="5" t="str">
        <f t="shared" si="346"/>
        <v>,"location":{</v>
      </c>
      <c r="AP686" s="5" t="str">
        <f t="shared" si="347"/>
        <v>"ML":"40"</v>
      </c>
      <c r="AQ686" s="5" t="str">
        <f t="shared" si="329"/>
        <v>,"RM":"415"</v>
      </c>
      <c r="AR686" s="5" t="str">
        <f t="shared" si="348"/>
        <v>,"building":"LAW"</v>
      </c>
      <c r="AS686" s="5" t="str">
        <f t="shared" si="357"/>
        <v>}</v>
      </c>
      <c r="AT686" s="5" t="str">
        <f t="shared" si="349"/>
        <v>,"fax":"513-556-1236"</v>
      </c>
      <c r="AU686" s="5" t="str">
        <f t="shared" si="350"/>
        <v>,"website":"http://www.law.uc.edu/center-for-practice"</v>
      </c>
      <c r="AV686" s="10" t="str">
        <f t="shared" si="351"/>
        <v/>
      </c>
      <c r="AW686" s="6" t="str">
        <f t="shared" si="352"/>
        <v>{"name":"Practice Center for (LAW)","phone":"513-556-0114","location":{"ML":"40","RM":"415","building":"LAW"},"fax":"513-556-1236","website":"http://www.law.uc.edu/center-for-practice"}</v>
      </c>
      <c r="AX686" t="str">
        <f t="shared" si="353"/>
        <v>db.directory.insert({"name":"Practice Center for (LAW)","phone":"513-556-0114","location":{"ML":"40","RM":"415","building":"LAW"},"fax":"513-556-1236","website":"http://www.law.uc.edu/center-for-practice"})</v>
      </c>
      <c r="AY686">
        <f t="shared" si="356"/>
        <v>683</v>
      </c>
      <c r="AZ686" t="str">
        <f t="shared" si="354"/>
        <v>683 - Practice  Center for (LAW)</v>
      </c>
      <c r="BA686" t="str">
        <f t="shared" si="358"/>
        <v>{"name":"Practice Center for (LAW)","phone":"513-556-0114","location":{"ML":"40","RM":"415","building":"LAW"},"fax":"513-556-1236","website":"http://www.law.uc.edu/center-for-practice"},</v>
      </c>
    </row>
    <row r="687" spans="1:53" x14ac:dyDescent="0.25">
      <c r="A687" t="s">
        <v>2903</v>
      </c>
      <c r="B687" t="s">
        <v>2904</v>
      </c>
      <c r="C687" t="s">
        <v>2905</v>
      </c>
      <c r="D687">
        <v>3</v>
      </c>
      <c r="E687">
        <v>3860</v>
      </c>
      <c r="F687" t="s">
        <v>125</v>
      </c>
      <c r="G687" t="s">
        <v>1446</v>
      </c>
      <c r="H687" t="s">
        <v>2906</v>
      </c>
      <c r="K687" t="s">
        <v>5264</v>
      </c>
      <c r="M687">
        <f t="shared" si="359"/>
        <v>0</v>
      </c>
      <c r="N687" t="str">
        <f t="shared" si="331"/>
        <v>Preparatory Department (CCM)</v>
      </c>
      <c r="P687" t="s">
        <v>5264</v>
      </c>
      <c r="Q687" t="str">
        <f t="shared" si="332"/>
        <v>513-556-2595</v>
      </c>
      <c r="S687" s="3">
        <f t="shared" si="330"/>
        <v>3</v>
      </c>
      <c r="T687" t="b">
        <f t="shared" si="338"/>
        <v>1</v>
      </c>
      <c r="V687" s="3">
        <f t="shared" si="339"/>
        <v>3860</v>
      </c>
      <c r="W687" t="b">
        <f t="shared" si="333"/>
        <v>1</v>
      </c>
      <c r="Y687" t="str">
        <f t="shared" si="340"/>
        <v>CORBETT</v>
      </c>
      <c r="Z687" t="b">
        <f t="shared" si="334"/>
        <v>1</v>
      </c>
      <c r="AB687" t="b">
        <f t="shared" si="341"/>
        <v>1</v>
      </c>
      <c r="AD687" t="str">
        <f t="shared" si="342"/>
        <v>513-556-9988</v>
      </c>
      <c r="AE687" t="b">
        <f t="shared" si="335"/>
        <v>1</v>
      </c>
      <c r="AG687" t="str">
        <f t="shared" si="343"/>
        <v>http://ccm.uc.edu/prep.html</v>
      </c>
      <c r="AH687" t="b">
        <f t="shared" si="336"/>
        <v>1</v>
      </c>
      <c r="AJ687">
        <f t="shared" si="344"/>
        <v>0</v>
      </c>
      <c r="AK687" t="b">
        <f t="shared" si="337"/>
        <v>0</v>
      </c>
      <c r="AM687" s="4" t="str">
        <f t="shared" si="355"/>
        <v>"name":"Preparatory Department (CCM)"</v>
      </c>
      <c r="AN687" s="5" t="str">
        <f t="shared" si="345"/>
        <v>,"phone":"513-556-2595"</v>
      </c>
      <c r="AO687" s="5" t="str">
        <f t="shared" si="346"/>
        <v>,"location":{</v>
      </c>
      <c r="AP687" s="5" t="str">
        <f t="shared" si="347"/>
        <v>"ML":"3"</v>
      </c>
      <c r="AQ687" s="5" t="str">
        <f t="shared" si="329"/>
        <v>,"RM":"3860"</v>
      </c>
      <c r="AR687" s="5" t="str">
        <f t="shared" si="348"/>
        <v>,"building":"CORBETT"</v>
      </c>
      <c r="AS687" s="5" t="str">
        <f t="shared" si="357"/>
        <v>}</v>
      </c>
      <c r="AT687" s="5" t="str">
        <f t="shared" si="349"/>
        <v>,"fax":"513-556-9988"</v>
      </c>
      <c r="AU687" s="5" t="str">
        <f t="shared" si="350"/>
        <v>,"website":"http://ccm.uc.edu/prep.html"</v>
      </c>
      <c r="AV687" s="10" t="str">
        <f t="shared" si="351"/>
        <v/>
      </c>
      <c r="AW687" s="6" t="str">
        <f t="shared" si="352"/>
        <v>{"name":"Preparatory Department (CCM)","phone":"513-556-2595","location":{"ML":"3","RM":"3860","building":"CORBETT"},"fax":"513-556-9988","website":"http://ccm.uc.edu/prep.html"}</v>
      </c>
      <c r="AX687" t="str">
        <f t="shared" si="353"/>
        <v>db.directory.insert({"name":"Preparatory Department (CCM)","phone":"513-556-2595","location":{"ML":"3","RM":"3860","building":"CORBETT"},"fax":"513-556-9988","website":"http://ccm.uc.edu/prep.html"})</v>
      </c>
      <c r="AY687">
        <f t="shared" si="356"/>
        <v>684</v>
      </c>
      <c r="AZ687" t="str">
        <f t="shared" si="354"/>
        <v>684 - Preparatory Department (CCM)</v>
      </c>
      <c r="BA687" t="str">
        <f t="shared" si="358"/>
        <v>{"name":"Preparatory Department (CCM)","phone":"513-556-2595","location":{"ML":"3","RM":"3860","building":"CORBETT"},"fax":"513-556-9988","website":"http://ccm.uc.edu/prep.html"},</v>
      </c>
    </row>
    <row r="688" spans="1:53" x14ac:dyDescent="0.25">
      <c r="A688" t="s">
        <v>2907</v>
      </c>
      <c r="B688" t="s">
        <v>2412</v>
      </c>
      <c r="C688" t="s">
        <v>2908</v>
      </c>
      <c r="D688" t="s">
        <v>2909</v>
      </c>
      <c r="E688">
        <v>574</v>
      </c>
      <c r="F688" t="s">
        <v>2618</v>
      </c>
      <c r="G688" t="s">
        <v>140</v>
      </c>
      <c r="H688" t="s">
        <v>141</v>
      </c>
      <c r="I688" t="s">
        <v>2910</v>
      </c>
      <c r="K688" t="s">
        <v>5264</v>
      </c>
      <c r="L688" t="b">
        <v>1</v>
      </c>
      <c r="M688">
        <f t="shared" si="359"/>
        <v>1</v>
      </c>
      <c r="N688" t="str">
        <f t="shared" si="331"/>
        <v>Health Sciences Library  Audio/Visual Services</v>
      </c>
      <c r="O688" t="str">
        <f t="shared" si="360"/>
        <v>Health Sciences Library  Audio/Visual Services</v>
      </c>
      <c r="P688" t="s">
        <v>5264</v>
      </c>
      <c r="Q688" t="str">
        <f t="shared" si="332"/>
        <v>513-558-4173</v>
      </c>
      <c r="S688" s="3">
        <f t="shared" si="330"/>
        <v>574</v>
      </c>
      <c r="T688" t="b">
        <f t="shared" si="338"/>
        <v>1</v>
      </c>
      <c r="V688" s="3" t="str">
        <f t="shared" si="339"/>
        <v>E005L</v>
      </c>
      <c r="W688" t="b">
        <f t="shared" si="333"/>
        <v>1</v>
      </c>
      <c r="Y688" t="str">
        <f t="shared" si="340"/>
        <v>MSB</v>
      </c>
      <c r="Z688" t="b">
        <f t="shared" si="334"/>
        <v>1</v>
      </c>
      <c r="AB688" t="b">
        <f t="shared" si="341"/>
        <v>1</v>
      </c>
      <c r="AD688" t="str">
        <f t="shared" si="342"/>
        <v>513-558-2199</v>
      </c>
      <c r="AE688" t="b">
        <f t="shared" si="335"/>
        <v>1</v>
      </c>
      <c r="AG688" t="str">
        <f t="shared" si="343"/>
        <v>http://www.libraries.uc.edu/hsl/</v>
      </c>
      <c r="AH688" t="b">
        <f t="shared" si="336"/>
        <v>1</v>
      </c>
      <c r="AJ688">
        <f t="shared" si="344"/>
        <v>0</v>
      </c>
      <c r="AK688" t="b">
        <f t="shared" si="337"/>
        <v>0</v>
      </c>
      <c r="AM688" s="4" t="str">
        <f t="shared" si="355"/>
        <v>"name":"Health Sciences Library Audio/Visual Services"</v>
      </c>
      <c r="AN688" s="5" t="str">
        <f t="shared" si="345"/>
        <v>,"phone":"513-558-4173"</v>
      </c>
      <c r="AO688" s="5" t="str">
        <f t="shared" si="346"/>
        <v>,"location":{</v>
      </c>
      <c r="AP688" s="5" t="str">
        <f t="shared" si="347"/>
        <v>"ML":"574"</v>
      </c>
      <c r="AQ688" s="5" t="str">
        <f t="shared" si="329"/>
        <v>,"RM":"E005L"</v>
      </c>
      <c r="AR688" s="5" t="str">
        <f t="shared" si="348"/>
        <v>,"building":"MSB"</v>
      </c>
      <c r="AS688" s="5" t="str">
        <f t="shared" si="357"/>
        <v>}</v>
      </c>
      <c r="AT688" s="5" t="str">
        <f t="shared" si="349"/>
        <v>,"fax":"513-558-2199"</v>
      </c>
      <c r="AU688" s="5" t="str">
        <f t="shared" si="350"/>
        <v>,"website":"http://www.libraries.uc.edu/hsl/"</v>
      </c>
      <c r="AV688" s="10" t="str">
        <f t="shared" si="351"/>
        <v/>
      </c>
      <c r="AW688" s="6" t="str">
        <f t="shared" si="352"/>
        <v>{"name":"Health Sciences Library Audio/Visual Services","phone":"513-558-4173","location":{"ML":"574","RM":"E005L","building":"MSB"},"fax":"513-558-2199","website":"http://www.libraries.uc.edu/hsl/"}</v>
      </c>
      <c r="AX688" t="str">
        <f t="shared" si="353"/>
        <v>db.directory.insert({"name":"Health Sciences Library Audio/Visual Services","phone":"513-558-4173","location":{"ML":"574","RM":"E005L","building":"MSB"},"fax":"513-558-2199","website":"http://www.libraries.uc.edu/hsl/"})</v>
      </c>
      <c r="AY688">
        <f t="shared" si="356"/>
        <v>685</v>
      </c>
      <c r="AZ688" t="str">
        <f t="shared" si="354"/>
        <v>685 - Health Sciences Library  Audio/Visual Services</v>
      </c>
      <c r="BA688" t="str">
        <f t="shared" si="358"/>
        <v>{"name":"Health Sciences Library Audio/Visual Services","phone":"513-558-4173","location":{"ML":"574","RM":"E005L","building":"MSB"},"fax":"513-558-2199","website":"http://www.libraries.uc.edu/hsl/"},</v>
      </c>
    </row>
    <row r="689" spans="1:53" x14ac:dyDescent="0.25">
      <c r="A689" t="s">
        <v>2911</v>
      </c>
      <c r="B689" t="s">
        <v>2912</v>
      </c>
      <c r="C689" t="s">
        <v>1339</v>
      </c>
      <c r="D689" t="s">
        <v>2913</v>
      </c>
      <c r="E689">
        <v>142</v>
      </c>
      <c r="F689" t="s">
        <v>1341</v>
      </c>
      <c r="G689" t="s">
        <v>79</v>
      </c>
      <c r="H689" t="s">
        <v>1342</v>
      </c>
      <c r="I689" t="s">
        <v>1343</v>
      </c>
      <c r="K689" t="s">
        <v>5264</v>
      </c>
      <c r="L689" t="b">
        <v>1</v>
      </c>
      <c r="M689">
        <f t="shared" si="359"/>
        <v>1</v>
      </c>
      <c r="N689" t="str">
        <f t="shared" si="331"/>
        <v>Preservation &amp; Archives  Law Library</v>
      </c>
      <c r="O689" t="str">
        <f t="shared" si="360"/>
        <v>Preservation &amp; Archives  Law Library</v>
      </c>
      <c r="P689" t="s">
        <v>5264</v>
      </c>
      <c r="Q689" t="str">
        <f t="shared" si="332"/>
        <v>513-556-0165</v>
      </c>
      <c r="S689" s="3">
        <f t="shared" si="330"/>
        <v>142</v>
      </c>
      <c r="T689" t="b">
        <f t="shared" si="338"/>
        <v>1</v>
      </c>
      <c r="V689" s="3" t="str">
        <f t="shared" si="339"/>
        <v>3rdFl.</v>
      </c>
      <c r="W689" t="b">
        <f t="shared" si="333"/>
        <v>1</v>
      </c>
      <c r="Y689" t="str">
        <f t="shared" si="340"/>
        <v>LAW</v>
      </c>
      <c r="Z689" t="b">
        <f t="shared" si="334"/>
        <v>1</v>
      </c>
      <c r="AB689" t="b">
        <f t="shared" si="341"/>
        <v>1</v>
      </c>
      <c r="AD689" t="str">
        <f t="shared" si="342"/>
        <v>513-556-6265</v>
      </c>
      <c r="AE689" t="b">
        <f t="shared" si="335"/>
        <v>1</v>
      </c>
      <c r="AG689" t="str">
        <f t="shared" si="343"/>
        <v>http://www.law.uc.edu/library/</v>
      </c>
      <c r="AH689" t="b">
        <f t="shared" si="336"/>
        <v>1</v>
      </c>
      <c r="AJ689">
        <f t="shared" si="344"/>
        <v>0</v>
      </c>
      <c r="AK689" t="b">
        <f t="shared" si="337"/>
        <v>0</v>
      </c>
      <c r="AM689" s="4" t="str">
        <f t="shared" si="355"/>
        <v>"name":"Preservation &amp; Archives Law Library"</v>
      </c>
      <c r="AN689" s="5" t="str">
        <f t="shared" si="345"/>
        <v>,"phone":"513-556-0165"</v>
      </c>
      <c r="AO689" s="5" t="str">
        <f t="shared" si="346"/>
        <v>,"location":{</v>
      </c>
      <c r="AP689" s="5" t="str">
        <f t="shared" si="347"/>
        <v>"ML":"142"</v>
      </c>
      <c r="AQ689" s="5" t="str">
        <f t="shared" ref="AQ689:AQ752" si="361">IF(AND(W689=TRUE,T689=TRUE),CONCATENATE(",""RM"":""",TRIM(V689),""""),IF(AND(W689=FALSE, T689=FALSE),CONCATENATE("""RM"":""",TRIM(V689),""""),""))</f>
        <v>,"RM":"3rdFl."</v>
      </c>
      <c r="AR689" s="5" t="str">
        <f t="shared" si="348"/>
        <v>,"building":"LAW"</v>
      </c>
      <c r="AS689" s="5" t="str">
        <f t="shared" si="357"/>
        <v>}</v>
      </c>
      <c r="AT689" s="5" t="str">
        <f t="shared" si="349"/>
        <v>,"fax":"513-556-6265"</v>
      </c>
      <c r="AU689" s="5" t="str">
        <f t="shared" si="350"/>
        <v>,"website":"http://www.law.uc.edu/library/"</v>
      </c>
      <c r="AV689" s="10" t="str">
        <f t="shared" si="351"/>
        <v/>
      </c>
      <c r="AW689" s="6" t="str">
        <f t="shared" si="352"/>
        <v>{"name":"Preservation &amp; Archives Law Library","phone":"513-556-0165","location":{"ML":"142","RM":"3rdFl.","building":"LAW"},"fax":"513-556-6265","website":"http://www.law.uc.edu/library/"}</v>
      </c>
      <c r="AX689" t="str">
        <f t="shared" si="353"/>
        <v>db.directory.insert({"name":"Preservation &amp; Archives Law Library","phone":"513-556-0165","location":{"ML":"142","RM":"3rdFl.","building":"LAW"},"fax":"513-556-6265","website":"http://www.law.uc.edu/library/"})</v>
      </c>
      <c r="AY689">
        <f t="shared" si="356"/>
        <v>686</v>
      </c>
      <c r="AZ689" t="str">
        <f t="shared" si="354"/>
        <v>686 - Preservation &amp; Archives  Law Library</v>
      </c>
      <c r="BA689" t="str">
        <f t="shared" si="358"/>
        <v>{"name":"Preservation &amp; Archives Law Library","phone":"513-556-0165","location":{"ML":"142","RM":"3rdFl.","building":"LAW"},"fax":"513-556-6265","website":"http://www.law.uc.edu/library/"},</v>
      </c>
    </row>
    <row r="690" spans="1:53" x14ac:dyDescent="0.25">
      <c r="A690" t="s">
        <v>2914</v>
      </c>
      <c r="B690" t="s">
        <v>2915</v>
      </c>
      <c r="C690" t="s">
        <v>1215</v>
      </c>
      <c r="D690" t="s">
        <v>2916</v>
      </c>
      <c r="E690">
        <v>33</v>
      </c>
      <c r="F690">
        <v>300</v>
      </c>
      <c r="G690" t="s">
        <v>868</v>
      </c>
      <c r="I690" t="s">
        <v>2917</v>
      </c>
      <c r="K690" t="s">
        <v>5264</v>
      </c>
      <c r="L690" t="b">
        <v>1</v>
      </c>
      <c r="M690">
        <f t="shared" si="359"/>
        <v>1</v>
      </c>
      <c r="N690" t="str">
        <f t="shared" si="331"/>
        <v>Preservation Services  Langsam Library</v>
      </c>
      <c r="O690" t="str">
        <f t="shared" si="360"/>
        <v>Preservation Services  Langsam Library</v>
      </c>
      <c r="P690" t="s">
        <v>5264</v>
      </c>
      <c r="Q690" t="str">
        <f t="shared" si="332"/>
        <v>513-556-1876</v>
      </c>
      <c r="S690" s="3">
        <f t="shared" si="330"/>
        <v>33</v>
      </c>
      <c r="T690" t="b">
        <f t="shared" si="338"/>
        <v>1</v>
      </c>
      <c r="V690" s="3">
        <f t="shared" si="339"/>
        <v>300</v>
      </c>
      <c r="W690" t="b">
        <f t="shared" si="333"/>
        <v>1</v>
      </c>
      <c r="Y690" t="str">
        <f t="shared" si="340"/>
        <v>LANGSAM</v>
      </c>
      <c r="Z690" t="b">
        <f t="shared" si="334"/>
        <v>1</v>
      </c>
      <c r="AB690" t="b">
        <f t="shared" si="341"/>
        <v>1</v>
      </c>
      <c r="AD690">
        <f t="shared" si="342"/>
        <v>0</v>
      </c>
      <c r="AE690" t="b">
        <f t="shared" si="335"/>
        <v>0</v>
      </c>
      <c r="AG690" t="str">
        <f t="shared" si="343"/>
        <v>http://thepreservationlab.org</v>
      </c>
      <c r="AH690" t="b">
        <f t="shared" si="336"/>
        <v>1</v>
      </c>
      <c r="AJ690">
        <f t="shared" si="344"/>
        <v>0</v>
      </c>
      <c r="AK690" t="b">
        <f t="shared" si="337"/>
        <v>0</v>
      </c>
      <c r="AM690" s="4" t="str">
        <f t="shared" si="355"/>
        <v>"name":"Preservation Services Langsam Library"</v>
      </c>
      <c r="AN690" s="5" t="str">
        <f t="shared" si="345"/>
        <v>,"phone":"513-556-1876"</v>
      </c>
      <c r="AO690" s="5" t="str">
        <f t="shared" si="346"/>
        <v>,"location":{</v>
      </c>
      <c r="AP690" s="5" t="str">
        <f t="shared" si="347"/>
        <v>"ML":"33"</v>
      </c>
      <c r="AQ690" s="5" t="str">
        <f t="shared" si="361"/>
        <v>,"RM":"300"</v>
      </c>
      <c r="AR690" s="5" t="str">
        <f t="shared" si="348"/>
        <v>,"building":"LANGSAM"</v>
      </c>
      <c r="AS690" s="5" t="str">
        <f t="shared" si="357"/>
        <v>}</v>
      </c>
      <c r="AT690" s="5" t="str">
        <f t="shared" si="349"/>
        <v/>
      </c>
      <c r="AU690" s="5" t="str">
        <f t="shared" si="350"/>
        <v>,"website":"http://thepreservationlab.org"</v>
      </c>
      <c r="AV690" s="10" t="str">
        <f t="shared" si="351"/>
        <v/>
      </c>
      <c r="AW690" s="6" t="str">
        <f t="shared" si="352"/>
        <v>{"name":"Preservation Services Langsam Library","phone":"513-556-1876","location":{"ML":"33","RM":"300","building":"LANGSAM"},"website":"http://thepreservationlab.org"}</v>
      </c>
      <c r="AX690" t="str">
        <f t="shared" si="353"/>
        <v>db.directory.insert({"name":"Preservation Services Langsam Library","phone":"513-556-1876","location":{"ML":"33","RM":"300","building":"LANGSAM"},"website":"http://thepreservationlab.org"})</v>
      </c>
      <c r="AY690">
        <f t="shared" si="356"/>
        <v>687</v>
      </c>
      <c r="AZ690" t="str">
        <f t="shared" si="354"/>
        <v>687 - Preservation Services  Langsam Library</v>
      </c>
      <c r="BA690" t="str">
        <f t="shared" si="358"/>
        <v>{"name":"Preservation Services Langsam Library","phone":"513-556-1876","location":{"ML":"33","RM":"300","building":"LANGSAM"},"website":"http://thepreservationlab.org"},</v>
      </c>
    </row>
    <row r="691" spans="1:53" x14ac:dyDescent="0.25">
      <c r="A691" t="s">
        <v>2918</v>
      </c>
      <c r="B691" t="s">
        <v>2919</v>
      </c>
      <c r="C691" t="s">
        <v>2920</v>
      </c>
      <c r="D691">
        <v>63</v>
      </c>
      <c r="E691">
        <v>625</v>
      </c>
      <c r="F691" t="s">
        <v>23</v>
      </c>
      <c r="G691" t="s">
        <v>2921</v>
      </c>
      <c r="H691" t="s">
        <v>2922</v>
      </c>
      <c r="I691" t="s">
        <v>2923</v>
      </c>
      <c r="K691" t="s">
        <v>5264</v>
      </c>
      <c r="M691">
        <f t="shared" si="359"/>
        <v>0</v>
      </c>
      <c r="N691" t="str">
        <f t="shared" si="331"/>
        <v>President's Office</v>
      </c>
      <c r="P691" t="s">
        <v>5264</v>
      </c>
      <c r="Q691" t="str">
        <f t="shared" si="332"/>
        <v>513-556-2201</v>
      </c>
      <c r="S691" s="3">
        <f t="shared" si="330"/>
        <v>63</v>
      </c>
      <c r="T691" t="b">
        <f t="shared" si="338"/>
        <v>1</v>
      </c>
      <c r="V691" s="3">
        <f t="shared" si="339"/>
        <v>625</v>
      </c>
      <c r="W691" t="b">
        <f t="shared" si="333"/>
        <v>1</v>
      </c>
      <c r="Y691" t="str">
        <f t="shared" si="340"/>
        <v>UNIVPAV</v>
      </c>
      <c r="Z691" t="b">
        <f t="shared" si="334"/>
        <v>1</v>
      </c>
      <c r="AB691" t="b">
        <f t="shared" si="341"/>
        <v>1</v>
      </c>
      <c r="AD691" t="str">
        <f t="shared" si="342"/>
        <v>513-556-3010</v>
      </c>
      <c r="AE691" t="b">
        <f t="shared" si="335"/>
        <v>1</v>
      </c>
      <c r="AG691" t="str">
        <f t="shared" si="343"/>
        <v>http://www.uc.edu/president/</v>
      </c>
      <c r="AH691" t="b">
        <f t="shared" si="336"/>
        <v>1</v>
      </c>
      <c r="AJ691" t="str">
        <f t="shared" si="344"/>
        <v>president@uc.edu</v>
      </c>
      <c r="AK691" t="b">
        <f t="shared" si="337"/>
        <v>1</v>
      </c>
      <c r="AM691" s="4" t="str">
        <f t="shared" si="355"/>
        <v>"name":"President's Office"</v>
      </c>
      <c r="AN691" s="5" t="str">
        <f t="shared" si="345"/>
        <v>,"phone":"513-556-2201"</v>
      </c>
      <c r="AO691" s="5" t="str">
        <f t="shared" si="346"/>
        <v>,"location":{</v>
      </c>
      <c r="AP691" s="5" t="str">
        <f t="shared" si="347"/>
        <v>"ML":"63"</v>
      </c>
      <c r="AQ691" s="5" t="str">
        <f t="shared" si="361"/>
        <v>,"RM":"625"</v>
      </c>
      <c r="AR691" s="5" t="str">
        <f t="shared" si="348"/>
        <v>,"building":"UNIVPAV"</v>
      </c>
      <c r="AS691" s="5" t="str">
        <f t="shared" si="357"/>
        <v>}</v>
      </c>
      <c r="AT691" s="5" t="str">
        <f t="shared" si="349"/>
        <v>,"fax":"513-556-3010"</v>
      </c>
      <c r="AU691" s="5" t="str">
        <f t="shared" si="350"/>
        <v>,"website":"http://www.uc.edu/president/"</v>
      </c>
      <c r="AV691" s="10" t="str">
        <f t="shared" si="351"/>
        <v>,"email":"president@uc.edu"</v>
      </c>
      <c r="AW691" s="6" t="str">
        <f t="shared" si="352"/>
        <v>{"name":"President's Office","phone":"513-556-2201","location":{"ML":"63","RM":"625","building":"UNIVPAV"},"fax":"513-556-3010","website":"http://www.uc.edu/president/","email":"president@uc.edu"}</v>
      </c>
      <c r="AX691" t="str">
        <f t="shared" si="353"/>
        <v>db.directory.insert({"name":"President's Office","phone":"513-556-2201","location":{"ML":"63","RM":"625","building":"UNIVPAV"},"fax":"513-556-3010","website":"http://www.uc.edu/president/","email":"president@uc.edu"})</v>
      </c>
      <c r="AY691">
        <f t="shared" si="356"/>
        <v>688</v>
      </c>
      <c r="AZ691" t="str">
        <f t="shared" si="354"/>
        <v>688 - President's Office</v>
      </c>
      <c r="BA691" t="str">
        <f t="shared" si="358"/>
        <v>{"name":"President's Office","phone":"513-556-2201","location":{"ML":"63","RM":"625","building":"UNIVPAV"},"fax":"513-556-3010","website":"http://www.uc.edu/president/","email":"president@uc.edu"},</v>
      </c>
    </row>
    <row r="692" spans="1:53" x14ac:dyDescent="0.25">
      <c r="A692" t="s">
        <v>2924</v>
      </c>
      <c r="B692" t="s">
        <v>2925</v>
      </c>
      <c r="C692" t="s">
        <v>2926</v>
      </c>
      <c r="D692">
        <v>215</v>
      </c>
      <c r="F692" t="s">
        <v>593</v>
      </c>
      <c r="H692" t="s">
        <v>2927</v>
      </c>
      <c r="K692" t="s">
        <v>5264</v>
      </c>
      <c r="M692">
        <f t="shared" si="359"/>
        <v>0</v>
      </c>
      <c r="N692" t="str">
        <f t="shared" si="331"/>
        <v>Prevention Through Intervention (Public Safety)</v>
      </c>
      <c r="P692" t="s">
        <v>5264</v>
      </c>
      <c r="Q692" t="str">
        <f t="shared" si="332"/>
        <v>513-556-4909</v>
      </c>
      <c r="S692" s="3">
        <f t="shared" si="330"/>
        <v>215</v>
      </c>
      <c r="T692" t="b">
        <f t="shared" si="338"/>
        <v>1</v>
      </c>
      <c r="V692" s="3">
        <f t="shared" si="339"/>
        <v>0</v>
      </c>
      <c r="W692" t="b">
        <f t="shared" si="333"/>
        <v>0</v>
      </c>
      <c r="Y692" t="str">
        <f t="shared" si="340"/>
        <v>EDWARDS3</v>
      </c>
      <c r="Z692" t="b">
        <f t="shared" si="334"/>
        <v>1</v>
      </c>
      <c r="AB692" t="b">
        <f t="shared" si="341"/>
        <v>1</v>
      </c>
      <c r="AD692">
        <f t="shared" si="342"/>
        <v>0</v>
      </c>
      <c r="AE692" t="b">
        <f t="shared" si="335"/>
        <v>0</v>
      </c>
      <c r="AG692" t="str">
        <f t="shared" si="343"/>
        <v>http://www.uc.edu/publicsafety/staying-safe/tips.html</v>
      </c>
      <c r="AH692" t="b">
        <f t="shared" si="336"/>
        <v>1</v>
      </c>
      <c r="AJ692">
        <f t="shared" si="344"/>
        <v>0</v>
      </c>
      <c r="AK692" t="b">
        <f t="shared" si="337"/>
        <v>0</v>
      </c>
      <c r="AM692" s="4" t="str">
        <f t="shared" si="355"/>
        <v>"name":"Prevention Through Intervention (Public Safety)"</v>
      </c>
      <c r="AN692" s="5" t="str">
        <f t="shared" si="345"/>
        <v>,"phone":"513-556-4909"</v>
      </c>
      <c r="AO692" s="5" t="str">
        <f t="shared" si="346"/>
        <v>,"location":{</v>
      </c>
      <c r="AP692" s="5" t="str">
        <f t="shared" si="347"/>
        <v>"ML":"215"</v>
      </c>
      <c r="AQ692" s="5" t="str">
        <f t="shared" si="361"/>
        <v/>
      </c>
      <c r="AR692" s="5" t="str">
        <f t="shared" si="348"/>
        <v>,"building":"EDWARDS3"</v>
      </c>
      <c r="AS692" s="5" t="str">
        <f t="shared" si="357"/>
        <v>}</v>
      </c>
      <c r="AT692" s="5" t="str">
        <f t="shared" si="349"/>
        <v/>
      </c>
      <c r="AU692" s="5" t="str">
        <f t="shared" si="350"/>
        <v>,"website":"http://www.uc.edu/publicsafety/staying-safe/tips.html"</v>
      </c>
      <c r="AV692" s="10" t="str">
        <f t="shared" si="351"/>
        <v/>
      </c>
      <c r="AW692" s="6" t="str">
        <f t="shared" si="352"/>
        <v>{"name":"Prevention Through Intervention (Public Safety)","phone":"513-556-4909","location":{"ML":"215","building":"EDWARDS3"},"website":"http://www.uc.edu/publicsafety/staying-safe/tips.html"}</v>
      </c>
      <c r="AX692" t="str">
        <f t="shared" si="353"/>
        <v>db.directory.insert({"name":"Prevention Through Intervention (Public Safety)","phone":"513-556-4909","location":{"ML":"215","building":"EDWARDS3"},"website":"http://www.uc.edu/publicsafety/staying-safe/tips.html"})</v>
      </c>
      <c r="AY692">
        <f t="shared" si="356"/>
        <v>689</v>
      </c>
      <c r="AZ692" t="str">
        <f t="shared" si="354"/>
        <v>689 - Prevention Through Intervention (Public Safety)</v>
      </c>
      <c r="BA692" t="str">
        <f t="shared" si="358"/>
        <v>{"name":"Prevention Through Intervention (Public Safety)","phone":"513-556-4909","location":{"ML":"215","building":"EDWARDS3"},"website":"http://www.uc.edu/publicsafety/staying-safe/tips.html"},</v>
      </c>
    </row>
    <row r="693" spans="1:53" x14ac:dyDescent="0.25">
      <c r="A693" t="s">
        <v>2928</v>
      </c>
      <c r="B693" t="s">
        <v>2929</v>
      </c>
      <c r="C693" t="s">
        <v>2930</v>
      </c>
      <c r="D693">
        <v>559</v>
      </c>
      <c r="E693">
        <v>3200</v>
      </c>
      <c r="F693" t="s">
        <v>62</v>
      </c>
      <c r="H693" t="s">
        <v>2931</v>
      </c>
      <c r="K693" t="s">
        <v>5264</v>
      </c>
      <c r="M693">
        <f t="shared" si="359"/>
        <v>0</v>
      </c>
      <c r="N693" t="str">
        <f t="shared" si="331"/>
        <v>Primary Care Research Program (Psychiatry)(MED)</v>
      </c>
      <c r="P693" t="s">
        <v>5264</v>
      </c>
      <c r="Q693" t="str">
        <f t="shared" si="332"/>
        <v>513-558-5192</v>
      </c>
      <c r="S693" s="3">
        <f t="shared" si="330"/>
        <v>559</v>
      </c>
      <c r="T693" t="b">
        <f t="shared" si="338"/>
        <v>1</v>
      </c>
      <c r="V693" s="3">
        <f t="shared" si="339"/>
        <v>3200</v>
      </c>
      <c r="W693" t="b">
        <f t="shared" si="333"/>
        <v>1</v>
      </c>
      <c r="Y693" t="str">
        <f t="shared" si="340"/>
        <v>STETSON</v>
      </c>
      <c r="Z693" t="b">
        <f t="shared" si="334"/>
        <v>1</v>
      </c>
      <c r="AB693" t="b">
        <f t="shared" si="341"/>
        <v>1</v>
      </c>
      <c r="AD693">
        <f t="shared" si="342"/>
        <v>0</v>
      </c>
      <c r="AE693" t="b">
        <f t="shared" si="335"/>
        <v>0</v>
      </c>
      <c r="AG693" t="str">
        <f t="shared" si="343"/>
        <v>http://www.psychiatry.uc.edu/research/clinical/primarycare.aspx</v>
      </c>
      <c r="AH693" t="b">
        <f t="shared" si="336"/>
        <v>1</v>
      </c>
      <c r="AJ693">
        <f t="shared" si="344"/>
        <v>0</v>
      </c>
      <c r="AK693" t="b">
        <f t="shared" si="337"/>
        <v>0</v>
      </c>
      <c r="AM693" s="4" t="str">
        <f t="shared" si="355"/>
        <v>"name":"Primary Care Research Program (Psychiatry)(MED)"</v>
      </c>
      <c r="AN693" s="5" t="str">
        <f t="shared" si="345"/>
        <v>,"phone":"513-558-5192"</v>
      </c>
      <c r="AO693" s="5" t="str">
        <f t="shared" si="346"/>
        <v>,"location":{</v>
      </c>
      <c r="AP693" s="5" t="str">
        <f t="shared" si="347"/>
        <v>"ML":"559"</v>
      </c>
      <c r="AQ693" s="5" t="str">
        <f t="shared" si="361"/>
        <v>,"RM":"3200"</v>
      </c>
      <c r="AR693" s="5" t="str">
        <f t="shared" si="348"/>
        <v>,"building":"STETSON"</v>
      </c>
      <c r="AS693" s="5" t="str">
        <f t="shared" si="357"/>
        <v>}</v>
      </c>
      <c r="AT693" s="5" t="str">
        <f t="shared" si="349"/>
        <v/>
      </c>
      <c r="AU693" s="5" t="str">
        <f t="shared" si="350"/>
        <v>,"website":"http://www.psychiatry.uc.edu/research/clinical/primarycare.aspx"</v>
      </c>
      <c r="AV693" s="10" t="str">
        <f t="shared" si="351"/>
        <v/>
      </c>
      <c r="AW693" s="6" t="str">
        <f t="shared" si="352"/>
        <v>{"name":"Primary Care Research Program (Psychiatry)(MED)","phone":"513-558-5192","location":{"ML":"559","RM":"3200","building":"STETSON"},"website":"http://www.psychiatry.uc.edu/research/clinical/primarycare.aspx"}</v>
      </c>
      <c r="AX693" t="str">
        <f t="shared" si="353"/>
        <v>db.directory.insert({"name":"Primary Care Research Program (Psychiatry)(MED)","phone":"513-558-5192","location":{"ML":"559","RM":"3200","building":"STETSON"},"website":"http://www.psychiatry.uc.edu/research/clinical/primarycare.aspx"})</v>
      </c>
      <c r="AY693">
        <f t="shared" si="356"/>
        <v>690</v>
      </c>
      <c r="AZ693" t="str">
        <f t="shared" si="354"/>
        <v>690 - Primary Care Research Program (Psychiatry)(MED)</v>
      </c>
      <c r="BA693" t="str">
        <f t="shared" si="358"/>
        <v>{"name":"Primary Care Research Program (Psychiatry)(MED)","phone":"513-558-5192","location":{"ML":"559","RM":"3200","building":"STETSON"},"website":"http://www.psychiatry.uc.edu/research/clinical/primarycare.aspx"},</v>
      </c>
    </row>
    <row r="694" spans="1:53" x14ac:dyDescent="0.25">
      <c r="A694" t="s">
        <v>2932</v>
      </c>
      <c r="B694" t="s">
        <v>2933</v>
      </c>
      <c r="C694" t="s">
        <v>420</v>
      </c>
      <c r="D694" t="s">
        <v>2934</v>
      </c>
      <c r="E694">
        <v>55</v>
      </c>
      <c r="F694">
        <v>5026</v>
      </c>
      <c r="G694" t="s">
        <v>422</v>
      </c>
      <c r="H694" t="s">
        <v>2935</v>
      </c>
      <c r="K694" t="s">
        <v>5264</v>
      </c>
      <c r="L694" t="b">
        <v>1</v>
      </c>
      <c r="M694">
        <f t="shared" si="359"/>
        <v>1</v>
      </c>
      <c r="N694" t="str">
        <f t="shared" si="331"/>
        <v>Product Management  Hoxworth</v>
      </c>
      <c r="O694" t="str">
        <f t="shared" si="360"/>
        <v>Product Management  Hoxworth</v>
      </c>
      <c r="P694" t="s">
        <v>5264</v>
      </c>
      <c r="Q694" t="str">
        <f t="shared" si="332"/>
        <v>513-558-1539</v>
      </c>
      <c r="S694" s="3">
        <f t="shared" si="330"/>
        <v>55</v>
      </c>
      <c r="T694" t="b">
        <f t="shared" si="338"/>
        <v>1</v>
      </c>
      <c r="V694" s="3">
        <f t="shared" si="339"/>
        <v>5026</v>
      </c>
      <c r="W694" t="b">
        <f t="shared" si="333"/>
        <v>1</v>
      </c>
      <c r="Y694" t="str">
        <f t="shared" si="340"/>
        <v>HOXWORTH</v>
      </c>
      <c r="Z694" t="b">
        <f t="shared" si="334"/>
        <v>1</v>
      </c>
      <c r="AB694" t="b">
        <f t="shared" si="341"/>
        <v>1</v>
      </c>
      <c r="AD694" t="str">
        <f t="shared" si="342"/>
        <v>513-558-1534</v>
      </c>
      <c r="AE694" t="b">
        <f t="shared" si="335"/>
        <v>1</v>
      </c>
      <c r="AG694">
        <f t="shared" si="343"/>
        <v>0</v>
      </c>
      <c r="AH694" t="b">
        <f t="shared" si="336"/>
        <v>0</v>
      </c>
      <c r="AJ694">
        <f t="shared" si="344"/>
        <v>0</v>
      </c>
      <c r="AK694" t="b">
        <f t="shared" si="337"/>
        <v>0</v>
      </c>
      <c r="AM694" s="4" t="str">
        <f t="shared" si="355"/>
        <v>"name":"Product Management Hoxworth"</v>
      </c>
      <c r="AN694" s="5" t="str">
        <f t="shared" si="345"/>
        <v>,"phone":"513-558-1539"</v>
      </c>
      <c r="AO694" s="5" t="str">
        <f t="shared" si="346"/>
        <v>,"location":{</v>
      </c>
      <c r="AP694" s="5" t="str">
        <f t="shared" si="347"/>
        <v>"ML":"55"</v>
      </c>
      <c r="AQ694" s="5" t="str">
        <f t="shared" si="361"/>
        <v>,"RM":"5026"</v>
      </c>
      <c r="AR694" s="5" t="str">
        <f t="shared" si="348"/>
        <v>,"building":"HOXWORTH"</v>
      </c>
      <c r="AS694" s="5" t="str">
        <f t="shared" si="357"/>
        <v>}</v>
      </c>
      <c r="AT694" s="5" t="str">
        <f t="shared" si="349"/>
        <v>,"fax":"513-558-1534"</v>
      </c>
      <c r="AU694" s="5" t="str">
        <f t="shared" si="350"/>
        <v/>
      </c>
      <c r="AV694" s="10" t="str">
        <f t="shared" si="351"/>
        <v/>
      </c>
      <c r="AW694" s="6" t="str">
        <f t="shared" si="352"/>
        <v>{"name":"Product Management Hoxworth","phone":"513-558-1539","location":{"ML":"55","RM":"5026","building":"HOXWORTH"},"fax":"513-558-1534"}</v>
      </c>
      <c r="AX694" t="str">
        <f t="shared" si="353"/>
        <v>db.directory.insert({"name":"Product Management Hoxworth","phone":"513-558-1539","location":{"ML":"55","RM":"5026","building":"HOXWORTH"},"fax":"513-558-1534"})</v>
      </c>
      <c r="AY694">
        <f t="shared" si="356"/>
        <v>691</v>
      </c>
      <c r="AZ694" t="str">
        <f t="shared" si="354"/>
        <v>691 - Product Management  Hoxworth</v>
      </c>
      <c r="BA694" t="str">
        <f t="shared" si="358"/>
        <v>{"name":"Product Management Hoxworth","phone":"513-558-1539","location":{"ML":"55","RM":"5026","building":"HOXWORTH"},"fax":"513-558-1534"},</v>
      </c>
    </row>
    <row r="695" spans="1:53" x14ac:dyDescent="0.25">
      <c r="A695" t="s">
        <v>2936</v>
      </c>
      <c r="B695" t="s">
        <v>2937</v>
      </c>
      <c r="C695" t="s">
        <v>2900</v>
      </c>
      <c r="D695" t="s">
        <v>2938</v>
      </c>
      <c r="E695">
        <v>40</v>
      </c>
      <c r="F695" t="s">
        <v>2939</v>
      </c>
      <c r="G695" t="s">
        <v>79</v>
      </c>
      <c r="H695" t="s">
        <v>1244</v>
      </c>
      <c r="I695" t="s">
        <v>2940</v>
      </c>
      <c r="K695" t="s">
        <v>5264</v>
      </c>
      <c r="L695" t="b">
        <v>1</v>
      </c>
      <c r="M695">
        <f t="shared" si="359"/>
        <v>1</v>
      </c>
      <c r="N695" t="str">
        <f t="shared" si="331"/>
        <v>Professional Development  Center for (LAW)</v>
      </c>
      <c r="O695" t="str">
        <f t="shared" si="360"/>
        <v>Professional Development  Center for (LAW)</v>
      </c>
      <c r="P695" t="s">
        <v>5264</v>
      </c>
      <c r="Q695" t="str">
        <f t="shared" si="332"/>
        <v>513-556-6810</v>
      </c>
      <c r="S695" s="3">
        <f t="shared" si="330"/>
        <v>40</v>
      </c>
      <c r="T695" t="b">
        <f t="shared" si="338"/>
        <v>1</v>
      </c>
      <c r="V695" s="3" t="str">
        <f t="shared" si="339"/>
        <v>201-G</v>
      </c>
      <c r="W695" t="b">
        <f t="shared" si="333"/>
        <v>1</v>
      </c>
      <c r="Y695" t="str">
        <f t="shared" si="340"/>
        <v>LAW</v>
      </c>
      <c r="Z695" t="b">
        <f t="shared" si="334"/>
        <v>1</v>
      </c>
      <c r="AB695" t="b">
        <f t="shared" si="341"/>
        <v>1</v>
      </c>
      <c r="AD695" t="str">
        <f t="shared" si="342"/>
        <v>513-556-2391</v>
      </c>
      <c r="AE695" t="b">
        <f t="shared" si="335"/>
        <v>1</v>
      </c>
      <c r="AG695" t="str">
        <f t="shared" si="343"/>
        <v>http://www.law.uc.edu/career</v>
      </c>
      <c r="AH695" t="b">
        <f t="shared" si="336"/>
        <v>1</v>
      </c>
      <c r="AJ695">
        <f t="shared" si="344"/>
        <v>0</v>
      </c>
      <c r="AK695" t="b">
        <f t="shared" si="337"/>
        <v>0</v>
      </c>
      <c r="AM695" s="4" t="str">
        <f t="shared" si="355"/>
        <v>"name":"Professional Development Center for (LAW)"</v>
      </c>
      <c r="AN695" s="5" t="str">
        <f t="shared" si="345"/>
        <v>,"phone":"513-556-6810"</v>
      </c>
      <c r="AO695" s="5" t="str">
        <f t="shared" si="346"/>
        <v>,"location":{</v>
      </c>
      <c r="AP695" s="5" t="str">
        <f t="shared" si="347"/>
        <v>"ML":"40"</v>
      </c>
      <c r="AQ695" s="5" t="str">
        <f t="shared" si="361"/>
        <v>,"RM":"201-G"</v>
      </c>
      <c r="AR695" s="5" t="str">
        <f t="shared" si="348"/>
        <v>,"building":"LAW"</v>
      </c>
      <c r="AS695" s="5" t="str">
        <f t="shared" si="357"/>
        <v>}</v>
      </c>
      <c r="AT695" s="5" t="str">
        <f t="shared" si="349"/>
        <v>,"fax":"513-556-2391"</v>
      </c>
      <c r="AU695" s="5" t="str">
        <f t="shared" si="350"/>
        <v>,"website":"http://www.law.uc.edu/career"</v>
      </c>
      <c r="AV695" s="10" t="str">
        <f t="shared" si="351"/>
        <v/>
      </c>
      <c r="AW695" s="6" t="str">
        <f t="shared" si="352"/>
        <v>{"name":"Professional Development Center for (LAW)","phone":"513-556-6810","location":{"ML":"40","RM":"201-G","building":"LAW"},"fax":"513-556-2391","website":"http://www.law.uc.edu/career"}</v>
      </c>
      <c r="AX695" t="str">
        <f t="shared" si="353"/>
        <v>db.directory.insert({"name":"Professional Development Center for (LAW)","phone":"513-556-6810","location":{"ML":"40","RM":"201-G","building":"LAW"},"fax":"513-556-2391","website":"http://www.law.uc.edu/career"})</v>
      </c>
      <c r="AY695">
        <f t="shared" si="356"/>
        <v>692</v>
      </c>
      <c r="AZ695" t="str">
        <f t="shared" si="354"/>
        <v>692 - Professional Development  Center for (LAW)</v>
      </c>
      <c r="BA695" t="str">
        <f t="shared" si="358"/>
        <v>{"name":"Professional Development Center for (LAW)","phone":"513-556-6810","location":{"ML":"40","RM":"201-G","building":"LAW"},"fax":"513-556-2391","website":"http://www.law.uc.edu/career"},</v>
      </c>
    </row>
    <row r="696" spans="1:53" x14ac:dyDescent="0.25">
      <c r="A696" t="s">
        <v>2941</v>
      </c>
      <c r="B696" t="s">
        <v>2942</v>
      </c>
      <c r="C696" t="s">
        <v>2943</v>
      </c>
      <c r="D696">
        <v>115</v>
      </c>
      <c r="E696" t="s">
        <v>2944</v>
      </c>
      <c r="F696" t="s">
        <v>110</v>
      </c>
      <c r="G696" t="s">
        <v>1845</v>
      </c>
      <c r="H696" t="s">
        <v>2945</v>
      </c>
      <c r="I696" t="s">
        <v>2946</v>
      </c>
      <c r="K696" t="s">
        <v>5264</v>
      </c>
      <c r="M696">
        <f t="shared" si="359"/>
        <v>0</v>
      </c>
      <c r="N696" t="str">
        <f t="shared" si="331"/>
        <v>Professional Practice (Employers)</v>
      </c>
      <c r="P696" t="s">
        <v>5264</v>
      </c>
      <c r="Q696" t="str">
        <f t="shared" si="332"/>
        <v>513-556-4632</v>
      </c>
      <c r="S696" s="3">
        <f t="shared" si="330"/>
        <v>115</v>
      </c>
      <c r="T696" t="b">
        <f t="shared" si="338"/>
        <v>1</v>
      </c>
      <c r="V696" s="3" t="str">
        <f t="shared" si="339"/>
        <v>8thFL</v>
      </c>
      <c r="W696" t="b">
        <f t="shared" si="333"/>
        <v>1</v>
      </c>
      <c r="Y696" t="str">
        <f t="shared" si="340"/>
        <v>STEGER</v>
      </c>
      <c r="Z696" t="b">
        <f t="shared" si="334"/>
        <v>1</v>
      </c>
      <c r="AB696" t="b">
        <f t="shared" si="341"/>
        <v>1</v>
      </c>
      <c r="AD696" t="str">
        <f t="shared" si="342"/>
        <v>513-556-5061</v>
      </c>
      <c r="AE696" t="b">
        <f t="shared" si="335"/>
        <v>1</v>
      </c>
      <c r="AG696" t="str">
        <f t="shared" si="343"/>
        <v>http://www.uc.edu/propractice/</v>
      </c>
      <c r="AH696" t="b">
        <f t="shared" si="336"/>
        <v>1</v>
      </c>
      <c r="AJ696" t="str">
        <f t="shared" si="344"/>
        <v>propel@uc.edu</v>
      </c>
      <c r="AK696" t="b">
        <f t="shared" si="337"/>
        <v>1</v>
      </c>
      <c r="AM696" s="4" t="str">
        <f t="shared" si="355"/>
        <v>"name":"Professional Practice (Employers)"</v>
      </c>
      <c r="AN696" s="5" t="str">
        <f t="shared" si="345"/>
        <v>,"phone":"513-556-4632"</v>
      </c>
      <c r="AO696" s="5" t="str">
        <f t="shared" si="346"/>
        <v>,"location":{</v>
      </c>
      <c r="AP696" s="5" t="str">
        <f t="shared" si="347"/>
        <v>"ML":"115"</v>
      </c>
      <c r="AQ696" s="5" t="str">
        <f t="shared" si="361"/>
        <v>,"RM":"8thFL"</v>
      </c>
      <c r="AR696" s="5" t="str">
        <f t="shared" si="348"/>
        <v>,"building":"STEGER"</v>
      </c>
      <c r="AS696" s="5" t="str">
        <f t="shared" si="357"/>
        <v>}</v>
      </c>
      <c r="AT696" s="5" t="str">
        <f t="shared" si="349"/>
        <v>,"fax":"513-556-5061"</v>
      </c>
      <c r="AU696" s="5" t="str">
        <f t="shared" si="350"/>
        <v>,"website":"http://www.uc.edu/propractice/"</v>
      </c>
      <c r="AV696" s="10" t="str">
        <f t="shared" si="351"/>
        <v>,"email":"propel@uc.edu"</v>
      </c>
      <c r="AW696" s="6" t="str">
        <f t="shared" si="352"/>
        <v>{"name":"Professional Practice (Employers)","phone":"513-556-4632","location":{"ML":"115","RM":"8thFL","building":"STEGER"},"fax":"513-556-5061","website":"http://www.uc.edu/propractice/","email":"propel@uc.edu"}</v>
      </c>
      <c r="AX696" t="str">
        <f t="shared" si="353"/>
        <v>db.directory.insert({"name":"Professional Practice (Employers)","phone":"513-556-4632","location":{"ML":"115","RM":"8thFL","building":"STEGER"},"fax":"513-556-5061","website":"http://www.uc.edu/propractice/","email":"propel@uc.edu"})</v>
      </c>
      <c r="AY696">
        <f t="shared" si="356"/>
        <v>693</v>
      </c>
      <c r="AZ696" t="str">
        <f t="shared" si="354"/>
        <v>693 - Professional Practice (Employers)</v>
      </c>
      <c r="BA696" t="str">
        <f t="shared" si="358"/>
        <v>{"name":"Professional Practice (Employers)","phone":"513-556-4632","location":{"ML":"115","RM":"8thFL","building":"STEGER"},"fax":"513-556-5061","website":"http://www.uc.edu/propractice/","email":"propel@uc.edu"},</v>
      </c>
    </row>
    <row r="697" spans="1:53" x14ac:dyDescent="0.25">
      <c r="A697" t="s">
        <v>2947</v>
      </c>
      <c r="B697" t="s">
        <v>2948</v>
      </c>
      <c r="C697" t="s">
        <v>2644</v>
      </c>
      <c r="D697">
        <v>115</v>
      </c>
      <c r="E697" t="s">
        <v>2944</v>
      </c>
      <c r="F697" t="s">
        <v>110</v>
      </c>
      <c r="G697" t="s">
        <v>1845</v>
      </c>
      <c r="H697" t="s">
        <v>2945</v>
      </c>
      <c r="I697" t="s">
        <v>2946</v>
      </c>
      <c r="K697" t="s">
        <v>5264</v>
      </c>
      <c r="M697">
        <f t="shared" si="359"/>
        <v>0</v>
      </c>
      <c r="N697" t="str">
        <f t="shared" si="331"/>
        <v>Cooperative Education (Professional Practice)</v>
      </c>
      <c r="P697" t="s">
        <v>5264</v>
      </c>
      <c r="Q697" t="str">
        <f t="shared" si="332"/>
        <v>513-556-2667</v>
      </c>
      <c r="S697" s="3">
        <f t="shared" si="330"/>
        <v>115</v>
      </c>
      <c r="T697" t="b">
        <f t="shared" si="338"/>
        <v>1</v>
      </c>
      <c r="V697" s="3" t="str">
        <f t="shared" si="339"/>
        <v>8thFL</v>
      </c>
      <c r="W697" t="b">
        <f t="shared" si="333"/>
        <v>1</v>
      </c>
      <c r="Y697" t="str">
        <f t="shared" si="340"/>
        <v>STEGER</v>
      </c>
      <c r="Z697" t="b">
        <f t="shared" si="334"/>
        <v>1</v>
      </c>
      <c r="AB697" t="b">
        <f t="shared" si="341"/>
        <v>1</v>
      </c>
      <c r="AD697" t="str">
        <f t="shared" si="342"/>
        <v>513-556-5061</v>
      </c>
      <c r="AE697" t="b">
        <f t="shared" si="335"/>
        <v>1</v>
      </c>
      <c r="AG697" t="str">
        <f t="shared" si="343"/>
        <v>http://www.uc.edu/propractice/</v>
      </c>
      <c r="AH697" t="b">
        <f t="shared" si="336"/>
        <v>1</v>
      </c>
      <c r="AJ697" t="str">
        <f t="shared" si="344"/>
        <v>propel@uc.edu</v>
      </c>
      <c r="AK697" t="b">
        <f t="shared" si="337"/>
        <v>1</v>
      </c>
      <c r="AM697" s="4" t="str">
        <f t="shared" si="355"/>
        <v>"name":"Cooperative Education (Professional Practice)"</v>
      </c>
      <c r="AN697" s="5" t="str">
        <f t="shared" si="345"/>
        <v>,"phone":"513-556-2667"</v>
      </c>
      <c r="AO697" s="5" t="str">
        <f t="shared" si="346"/>
        <v>,"location":{</v>
      </c>
      <c r="AP697" s="5" t="str">
        <f t="shared" si="347"/>
        <v>"ML":"115"</v>
      </c>
      <c r="AQ697" s="5" t="str">
        <f t="shared" si="361"/>
        <v>,"RM":"8thFL"</v>
      </c>
      <c r="AR697" s="5" t="str">
        <f t="shared" si="348"/>
        <v>,"building":"STEGER"</v>
      </c>
      <c r="AS697" s="5" t="str">
        <f t="shared" si="357"/>
        <v>}</v>
      </c>
      <c r="AT697" s="5" t="str">
        <f t="shared" si="349"/>
        <v>,"fax":"513-556-5061"</v>
      </c>
      <c r="AU697" s="5" t="str">
        <f t="shared" si="350"/>
        <v>,"website":"http://www.uc.edu/propractice/"</v>
      </c>
      <c r="AV697" s="10" t="str">
        <f t="shared" si="351"/>
        <v>,"email":"propel@uc.edu"</v>
      </c>
      <c r="AW697" s="6" t="str">
        <f t="shared" si="352"/>
        <v>{"name":"Cooperative Education (Professional Practice)","phone":"513-556-2667","location":{"ML":"115","RM":"8thFL","building":"STEGER"},"fax":"513-556-5061","website":"http://www.uc.edu/propractice/","email":"propel@uc.edu"}</v>
      </c>
      <c r="AX697" t="str">
        <f t="shared" si="353"/>
        <v>db.directory.insert({"name":"Cooperative Education (Professional Practice)","phone":"513-556-2667","location":{"ML":"115","RM":"8thFL","building":"STEGER"},"fax":"513-556-5061","website":"http://www.uc.edu/propractice/","email":"propel@uc.edu"})</v>
      </c>
      <c r="AY697">
        <f t="shared" si="356"/>
        <v>694</v>
      </c>
      <c r="AZ697" t="str">
        <f t="shared" si="354"/>
        <v>694 - Cooperative Education (Professional Practice)</v>
      </c>
      <c r="BA697" t="str">
        <f t="shared" si="358"/>
        <v>{"name":"Cooperative Education (Professional Practice)","phone":"513-556-2667","location":{"ML":"115","RM":"8thFL","building":"STEGER"},"fax":"513-556-5061","website":"http://www.uc.edu/propractice/","email":"propel@uc.edu"},</v>
      </c>
    </row>
    <row r="698" spans="1:53" x14ac:dyDescent="0.25">
      <c r="A698" t="s">
        <v>2949</v>
      </c>
      <c r="B698" t="s">
        <v>2950</v>
      </c>
      <c r="C698" t="s">
        <v>2951</v>
      </c>
      <c r="D698">
        <v>115</v>
      </c>
      <c r="E698" t="s">
        <v>1844</v>
      </c>
      <c r="F698" t="s">
        <v>110</v>
      </c>
      <c r="G698" t="s">
        <v>1845</v>
      </c>
      <c r="H698" t="s">
        <v>2952</v>
      </c>
      <c r="I698" t="s">
        <v>2946</v>
      </c>
      <c r="K698" t="s">
        <v>5264</v>
      </c>
      <c r="M698">
        <f t="shared" si="359"/>
        <v>0</v>
      </c>
      <c r="N698" t="str">
        <f t="shared" si="331"/>
        <v>Academic Internship Program (Professional Practice)</v>
      </c>
      <c r="P698" t="s">
        <v>5264</v>
      </c>
      <c r="Q698" t="str">
        <f t="shared" si="332"/>
        <v>513-556-4535</v>
      </c>
      <c r="S698" s="3">
        <f t="shared" si="330"/>
        <v>115</v>
      </c>
      <c r="T698" t="b">
        <f t="shared" si="338"/>
        <v>1</v>
      </c>
      <c r="V698" s="3" t="str">
        <f t="shared" si="339"/>
        <v>8thFl</v>
      </c>
      <c r="W698" t="b">
        <f t="shared" si="333"/>
        <v>1</v>
      </c>
      <c r="Y698" t="str">
        <f t="shared" si="340"/>
        <v>STEGER</v>
      </c>
      <c r="Z698" t="b">
        <f t="shared" si="334"/>
        <v>1</v>
      </c>
      <c r="AB698" t="b">
        <f t="shared" si="341"/>
        <v>1</v>
      </c>
      <c r="AD698" t="str">
        <f t="shared" si="342"/>
        <v>513-556-5061</v>
      </c>
      <c r="AE698" t="b">
        <f t="shared" si="335"/>
        <v>1</v>
      </c>
      <c r="AG698" t="str">
        <f t="shared" si="343"/>
        <v>http://www.uc.edu/propractice/intern.html</v>
      </c>
      <c r="AH698" t="b">
        <f t="shared" si="336"/>
        <v>1</v>
      </c>
      <c r="AJ698" t="str">
        <f t="shared" si="344"/>
        <v>propel@uc.edu</v>
      </c>
      <c r="AK698" t="b">
        <f t="shared" si="337"/>
        <v>1</v>
      </c>
      <c r="AM698" s="4" t="str">
        <f t="shared" si="355"/>
        <v>"name":"Academic Internship Program (Professional Practice)"</v>
      </c>
      <c r="AN698" s="5" t="str">
        <f t="shared" si="345"/>
        <v>,"phone":"513-556-4535"</v>
      </c>
      <c r="AO698" s="5" t="str">
        <f t="shared" si="346"/>
        <v>,"location":{</v>
      </c>
      <c r="AP698" s="5" t="str">
        <f t="shared" si="347"/>
        <v>"ML":"115"</v>
      </c>
      <c r="AQ698" s="5" t="str">
        <f t="shared" si="361"/>
        <v>,"RM":"8thFl"</v>
      </c>
      <c r="AR698" s="5" t="str">
        <f t="shared" si="348"/>
        <v>,"building":"STEGER"</v>
      </c>
      <c r="AS698" s="5" t="str">
        <f t="shared" si="357"/>
        <v>}</v>
      </c>
      <c r="AT698" s="5" t="str">
        <f t="shared" si="349"/>
        <v>,"fax":"513-556-5061"</v>
      </c>
      <c r="AU698" s="5" t="str">
        <f t="shared" si="350"/>
        <v>,"website":"http://www.uc.edu/propractice/intern.html"</v>
      </c>
      <c r="AV698" s="10" t="str">
        <f t="shared" si="351"/>
        <v>,"email":"propel@uc.edu"</v>
      </c>
      <c r="AW698" s="6" t="str">
        <f t="shared" si="352"/>
        <v>{"name":"Academic Internship Program (Professional Practice)","phone":"513-556-4535","location":{"ML":"115","RM":"8thFl","building":"STEGER"},"fax":"513-556-5061","website":"http://www.uc.edu/propractice/intern.html","email":"propel@uc.edu"}</v>
      </c>
      <c r="AX698" t="str">
        <f t="shared" si="353"/>
        <v>db.directory.insert({"name":"Academic Internship Program (Professional Practice)","phone":"513-556-4535","location":{"ML":"115","RM":"8thFl","building":"STEGER"},"fax":"513-556-5061","website":"http://www.uc.edu/propractice/intern.html","email":"propel@uc.edu"})</v>
      </c>
      <c r="AY698">
        <f t="shared" si="356"/>
        <v>695</v>
      </c>
      <c r="AZ698" t="str">
        <f t="shared" si="354"/>
        <v>695 - Academic Internship Program (Professional Practice)</v>
      </c>
      <c r="BA698" t="str">
        <f t="shared" si="358"/>
        <v>{"name":"Academic Internship Program (Professional Practice)","phone":"513-556-4535","location":{"ML":"115","RM":"8thFl","building":"STEGER"},"fax":"513-556-5061","website":"http://www.uc.edu/propractice/intern.html","email":"propel@uc.edu"},</v>
      </c>
    </row>
    <row r="699" spans="1:53" x14ac:dyDescent="0.25">
      <c r="A699" t="s">
        <v>2953</v>
      </c>
      <c r="B699" t="s">
        <v>2954</v>
      </c>
      <c r="C699" t="s">
        <v>1845</v>
      </c>
      <c r="D699">
        <v>115</v>
      </c>
      <c r="E699" t="s">
        <v>2944</v>
      </c>
      <c r="F699" t="s">
        <v>110</v>
      </c>
      <c r="H699" t="s">
        <v>2955</v>
      </c>
      <c r="I699" t="s">
        <v>2956</v>
      </c>
      <c r="K699" t="s">
        <v>5264</v>
      </c>
      <c r="M699">
        <f t="shared" si="359"/>
        <v>0</v>
      </c>
      <c r="N699" t="str">
        <f t="shared" si="331"/>
        <v xml:space="preserve"> Center for Coop Education Research &amp; Innovation (CERI) - Professional Practice</v>
      </c>
      <c r="P699" t="s">
        <v>5264</v>
      </c>
      <c r="Q699" t="str">
        <f t="shared" si="332"/>
        <v>513-556-5061</v>
      </c>
      <c r="S699" s="3">
        <f t="shared" si="330"/>
        <v>115</v>
      </c>
      <c r="T699" t="b">
        <f t="shared" si="338"/>
        <v>1</v>
      </c>
      <c r="V699" s="3" t="str">
        <f t="shared" si="339"/>
        <v>8thFL</v>
      </c>
      <c r="W699" t="b">
        <f t="shared" si="333"/>
        <v>1</v>
      </c>
      <c r="Y699" t="str">
        <f t="shared" si="340"/>
        <v>STEGER</v>
      </c>
      <c r="Z699" t="b">
        <f t="shared" si="334"/>
        <v>1</v>
      </c>
      <c r="AB699" t="b">
        <f t="shared" si="341"/>
        <v>1</v>
      </c>
      <c r="AD699">
        <f t="shared" si="342"/>
        <v>0</v>
      </c>
      <c r="AE699" t="b">
        <f t="shared" si="335"/>
        <v>0</v>
      </c>
      <c r="AG699" t="str">
        <f t="shared" si="343"/>
        <v>http://www.uc.edu/propractice/ceri</v>
      </c>
      <c r="AH699" t="b">
        <f t="shared" si="336"/>
        <v>1</v>
      </c>
      <c r="AJ699" t="str">
        <f t="shared" si="344"/>
        <v>darnice.langford@uc.edu</v>
      </c>
      <c r="AK699" t="b">
        <f t="shared" si="337"/>
        <v>1</v>
      </c>
      <c r="AM699" s="4" t="str">
        <f t="shared" si="355"/>
        <v>"name":"Center for Coop Education Research &amp; Innovation (CERI) - Professional Practice"</v>
      </c>
      <c r="AN699" s="5" t="str">
        <f t="shared" si="345"/>
        <v>,"phone":"513-556-5061"</v>
      </c>
      <c r="AO699" s="5" t="str">
        <f t="shared" si="346"/>
        <v>,"location":{</v>
      </c>
      <c r="AP699" s="5" t="str">
        <f t="shared" si="347"/>
        <v>"ML":"115"</v>
      </c>
      <c r="AQ699" s="5" t="str">
        <f t="shared" si="361"/>
        <v>,"RM":"8thFL"</v>
      </c>
      <c r="AR699" s="5" t="str">
        <f t="shared" si="348"/>
        <v>,"building":"STEGER"</v>
      </c>
      <c r="AS699" s="5" t="str">
        <f t="shared" si="357"/>
        <v>}</v>
      </c>
      <c r="AT699" s="5" t="str">
        <f t="shared" si="349"/>
        <v/>
      </c>
      <c r="AU699" s="5" t="str">
        <f t="shared" si="350"/>
        <v>,"website":"http://www.uc.edu/propractice/ceri"</v>
      </c>
      <c r="AV699" s="10" t="str">
        <f t="shared" si="351"/>
        <v>,"email":"darnice.langford@uc.edu"</v>
      </c>
      <c r="AW699" s="6" t="str">
        <f t="shared" si="352"/>
        <v>{"name":"Center for Coop Education Research &amp; Innovation (CERI) - Professional Practice","phone":"513-556-5061","location":{"ML":"115","RM":"8thFL","building":"STEGER"},"website":"http://www.uc.edu/propractice/ceri","email":"darnice.langford@uc.edu"}</v>
      </c>
      <c r="AX699" t="str">
        <f t="shared" si="353"/>
        <v>db.directory.insert({"name":"Center for Coop Education Research &amp; Innovation (CERI) - Professional Practice","phone":"513-556-5061","location":{"ML":"115","RM":"8thFL","building":"STEGER"},"website":"http://www.uc.edu/propractice/ceri","email":"darnice.langford@uc.edu"})</v>
      </c>
      <c r="AY699">
        <f t="shared" si="356"/>
        <v>696</v>
      </c>
      <c r="AZ699" t="str">
        <f t="shared" si="354"/>
        <v>696 -  Center for Coop Education Research &amp; Innovation (CERI) - Professional Practice</v>
      </c>
      <c r="BA699" t="str">
        <f t="shared" si="358"/>
        <v>{"name":"Center for Coop Education Research &amp; Innovation (CERI) - Professional Practice","phone":"513-556-5061","location":{"ML":"115","RM":"8thFL","building":"STEGER"},"website":"http://www.uc.edu/propractice/ceri","email":"darnice.langford@uc.edu"},</v>
      </c>
    </row>
    <row r="700" spans="1:53" x14ac:dyDescent="0.25">
      <c r="A700" t="s">
        <v>2957</v>
      </c>
      <c r="B700" t="s">
        <v>2958</v>
      </c>
      <c r="C700" t="s">
        <v>2959</v>
      </c>
      <c r="D700">
        <v>627</v>
      </c>
      <c r="E700">
        <v>110</v>
      </c>
      <c r="F700" t="s">
        <v>16</v>
      </c>
      <c r="G700" t="s">
        <v>17</v>
      </c>
      <c r="H700" t="s">
        <v>2960</v>
      </c>
      <c r="I700" t="s">
        <v>2961</v>
      </c>
      <c r="K700" t="s">
        <v>5264</v>
      </c>
      <c r="M700">
        <f t="shared" si="359"/>
        <v>0</v>
      </c>
      <c r="N700" t="str">
        <f t="shared" si="331"/>
        <v>Graduate Programs</v>
      </c>
      <c r="P700" t="s">
        <v>5264</v>
      </c>
      <c r="Q700" t="str">
        <f t="shared" si="332"/>
        <v>513-556-4335</v>
      </c>
      <c r="S700" s="3">
        <f t="shared" si="330"/>
        <v>627</v>
      </c>
      <c r="T700" t="b">
        <f t="shared" si="338"/>
        <v>1</v>
      </c>
      <c r="V700" s="3">
        <f t="shared" si="339"/>
        <v>110</v>
      </c>
      <c r="W700" t="b">
        <f t="shared" si="333"/>
        <v>1</v>
      </c>
      <c r="Y700" t="str">
        <f t="shared" si="340"/>
        <v>VANWORMR</v>
      </c>
      <c r="Z700" t="b">
        <f t="shared" si="334"/>
        <v>1</v>
      </c>
      <c r="AB700" t="b">
        <f t="shared" si="341"/>
        <v>1</v>
      </c>
      <c r="AD700" t="str">
        <f t="shared" si="342"/>
        <v>513-556-0128</v>
      </c>
      <c r="AE700" t="b">
        <f t="shared" si="335"/>
        <v>1</v>
      </c>
      <c r="AG700" t="str">
        <f t="shared" si="343"/>
        <v>https://webapps.uc.edu/DegreePrograms/SearchPrograms.aspx?Level=G</v>
      </c>
      <c r="AH700" t="b">
        <f t="shared" si="336"/>
        <v>1</v>
      </c>
      <c r="AJ700" t="str">
        <f t="shared" si="344"/>
        <v>grad.info@uc.edu</v>
      </c>
      <c r="AK700" t="b">
        <f t="shared" si="337"/>
        <v>1</v>
      </c>
      <c r="AM700" s="4" t="str">
        <f t="shared" si="355"/>
        <v>"name":"Graduate Programs"</v>
      </c>
      <c r="AN700" s="5" t="str">
        <f t="shared" si="345"/>
        <v>,"phone":"513-556-4335"</v>
      </c>
      <c r="AO700" s="5" t="str">
        <f t="shared" si="346"/>
        <v>,"location":{</v>
      </c>
      <c r="AP700" s="5" t="str">
        <f t="shared" si="347"/>
        <v>"ML":"627"</v>
      </c>
      <c r="AQ700" s="5" t="str">
        <f t="shared" si="361"/>
        <v>,"RM":"110"</v>
      </c>
      <c r="AR700" s="5" t="str">
        <f t="shared" si="348"/>
        <v>,"building":"VANWORMR"</v>
      </c>
      <c r="AS700" s="5" t="str">
        <f t="shared" si="357"/>
        <v>}</v>
      </c>
      <c r="AT700" s="5" t="str">
        <f t="shared" si="349"/>
        <v>,"fax":"513-556-0128"</v>
      </c>
      <c r="AU700" s="5" t="str">
        <f t="shared" si="350"/>
        <v>,"website":"https://webapps.uc.edu/DegreePrograms/SearchPrograms.aspx?Level=G"</v>
      </c>
      <c r="AV700" s="10" t="str">
        <f t="shared" si="351"/>
        <v>,"email":"grad.info@uc.edu"</v>
      </c>
      <c r="AW700" s="6" t="str">
        <f t="shared" si="352"/>
        <v>{"name":"Graduate Programs","phone":"513-556-4335","location":{"ML":"627","RM":"110","building":"VANWORMR"},"fax":"513-556-0128","website":"https://webapps.uc.edu/DegreePrograms/SearchPrograms.aspx?Level=G","email":"grad.info@uc.edu"}</v>
      </c>
      <c r="AX700" t="str">
        <f t="shared" si="353"/>
        <v>db.directory.insert({"name":"Graduate Programs","phone":"513-556-4335","location":{"ML":"627","RM":"110","building":"VANWORMR"},"fax":"513-556-0128","website":"https://webapps.uc.edu/DegreePrograms/SearchPrograms.aspx?Level=G","email":"grad.info@uc.edu"})</v>
      </c>
      <c r="AY700">
        <f t="shared" si="356"/>
        <v>697</v>
      </c>
      <c r="AZ700" t="str">
        <f t="shared" si="354"/>
        <v>697 - Graduate Programs</v>
      </c>
      <c r="BA700" t="str">
        <f t="shared" si="358"/>
        <v>{"name":"Graduate Programs","phone":"513-556-4335","location":{"ML":"627","RM":"110","building":"VANWORMR"},"fax":"513-556-0128","website":"https://webapps.uc.edu/DegreePrograms/SearchPrograms.aspx?Level=G","email":"grad.info@uc.edu"},</v>
      </c>
    </row>
    <row r="701" spans="1:53" x14ac:dyDescent="0.25">
      <c r="A701" t="s">
        <v>2962</v>
      </c>
      <c r="B701" t="s">
        <v>2963</v>
      </c>
      <c r="C701" t="s">
        <v>191</v>
      </c>
      <c r="D701" t="s">
        <v>2964</v>
      </c>
      <c r="E701">
        <v>36</v>
      </c>
      <c r="F701" t="s">
        <v>2965</v>
      </c>
      <c r="G701" t="s">
        <v>433</v>
      </c>
      <c r="H701" t="s">
        <v>2966</v>
      </c>
      <c r="I701" t="s">
        <v>2967</v>
      </c>
      <c r="K701" t="s">
        <v>5264</v>
      </c>
      <c r="L701" t="b">
        <v>1</v>
      </c>
      <c r="M701">
        <f t="shared" si="359"/>
        <v>1</v>
      </c>
      <c r="N701" t="str">
        <f t="shared" si="331"/>
        <v>Project Services  Facilities Management</v>
      </c>
      <c r="O701" t="str">
        <f t="shared" si="360"/>
        <v>Project Services  Facilities Management</v>
      </c>
      <c r="P701" t="s">
        <v>5264</v>
      </c>
      <c r="Q701" t="str">
        <f t="shared" si="332"/>
        <v>513-556-1131</v>
      </c>
      <c r="S701" s="3">
        <f t="shared" si="330"/>
        <v>36</v>
      </c>
      <c r="T701" t="b">
        <f t="shared" si="338"/>
        <v>1</v>
      </c>
      <c r="V701" s="3" t="str">
        <f t="shared" si="339"/>
        <v>P4270</v>
      </c>
      <c r="W701" t="b">
        <f t="shared" si="333"/>
        <v>1</v>
      </c>
      <c r="Y701" t="str">
        <f t="shared" si="340"/>
        <v>CALHONGR</v>
      </c>
      <c r="Z701" t="b">
        <f t="shared" si="334"/>
        <v>1</v>
      </c>
      <c r="AB701" t="b">
        <f t="shared" si="341"/>
        <v>1</v>
      </c>
      <c r="AD701" t="str">
        <f t="shared" si="342"/>
        <v>513-556-0877</v>
      </c>
      <c r="AE701" t="b">
        <f t="shared" si="335"/>
        <v>1</v>
      </c>
      <c r="AG701" t="str">
        <f t="shared" si="343"/>
        <v>http://www.uc.edu/af/facilities/services/project.html</v>
      </c>
      <c r="AH701" t="b">
        <f t="shared" si="336"/>
        <v>1</v>
      </c>
      <c r="AJ701">
        <f t="shared" si="344"/>
        <v>0</v>
      </c>
      <c r="AK701" t="b">
        <f t="shared" si="337"/>
        <v>0</v>
      </c>
      <c r="AM701" s="4" t="str">
        <f t="shared" si="355"/>
        <v>"name":"Project Services Facilities Management"</v>
      </c>
      <c r="AN701" s="5" t="str">
        <f t="shared" si="345"/>
        <v>,"phone":"513-556-1131"</v>
      </c>
      <c r="AO701" s="5" t="str">
        <f t="shared" si="346"/>
        <v>,"location":{</v>
      </c>
      <c r="AP701" s="5" t="str">
        <f t="shared" si="347"/>
        <v>"ML":"36"</v>
      </c>
      <c r="AQ701" s="5" t="str">
        <f t="shared" si="361"/>
        <v>,"RM":"P4270"</v>
      </c>
      <c r="AR701" s="5" t="str">
        <f t="shared" si="348"/>
        <v>,"building":"CALHONGR"</v>
      </c>
      <c r="AS701" s="5" t="str">
        <f t="shared" si="357"/>
        <v>}</v>
      </c>
      <c r="AT701" s="5" t="str">
        <f t="shared" si="349"/>
        <v>,"fax":"513-556-0877"</v>
      </c>
      <c r="AU701" s="5" t="str">
        <f t="shared" si="350"/>
        <v>,"website":"http://www.uc.edu/af/facilities/services/project.html"</v>
      </c>
      <c r="AV701" s="10" t="str">
        <f t="shared" si="351"/>
        <v/>
      </c>
      <c r="AW701" s="6" t="str">
        <f t="shared" si="352"/>
        <v>{"name":"Project Services Facilities Management","phone":"513-556-1131","location":{"ML":"36","RM":"P4270","building":"CALHONGR"},"fax":"513-556-0877","website":"http://www.uc.edu/af/facilities/services/project.html"}</v>
      </c>
      <c r="AX701" t="str">
        <f t="shared" si="353"/>
        <v>db.directory.insert({"name":"Project Services Facilities Management","phone":"513-556-1131","location":{"ML":"36","RM":"P4270","building":"CALHONGR"},"fax":"513-556-0877","website":"http://www.uc.edu/af/facilities/services/project.html"})</v>
      </c>
      <c r="AY701">
        <f t="shared" si="356"/>
        <v>698</v>
      </c>
      <c r="AZ701" t="str">
        <f t="shared" si="354"/>
        <v>698 - Project Services  Facilities Management</v>
      </c>
      <c r="BA701" t="str">
        <f t="shared" si="358"/>
        <v>{"name":"Project Services Facilities Management","phone":"513-556-1131","location":{"ML":"36","RM":"P4270","building":"CALHONGR"},"fax":"513-556-0877","website":"http://www.uc.edu/af/facilities/services/project.html"},</v>
      </c>
    </row>
    <row r="702" spans="1:53" x14ac:dyDescent="0.25">
      <c r="A702" t="s">
        <v>2968</v>
      </c>
      <c r="B702" t="s">
        <v>2969</v>
      </c>
      <c r="C702" t="s">
        <v>412</v>
      </c>
      <c r="D702" t="s">
        <v>2970</v>
      </c>
      <c r="E702">
        <v>21</v>
      </c>
      <c r="F702">
        <v>864</v>
      </c>
      <c r="G702" t="s">
        <v>50</v>
      </c>
      <c r="H702" t="s">
        <v>2020</v>
      </c>
      <c r="K702" t="s">
        <v>5264</v>
      </c>
      <c r="L702" t="b">
        <v>1</v>
      </c>
      <c r="M702">
        <f t="shared" si="359"/>
        <v>1</v>
      </c>
      <c r="N702" t="str">
        <f t="shared" si="331"/>
        <v>Marketing &amp; Promotions  Athletics</v>
      </c>
      <c r="O702" t="str">
        <f t="shared" si="360"/>
        <v>Marketing &amp; Promotions  Athletics</v>
      </c>
      <c r="P702" t="s">
        <v>5264</v>
      </c>
      <c r="Q702" t="str">
        <f t="shared" si="332"/>
        <v>513-556-0838</v>
      </c>
      <c r="S702" s="3">
        <f t="shared" si="330"/>
        <v>21</v>
      </c>
      <c r="T702" t="b">
        <f t="shared" si="338"/>
        <v>1</v>
      </c>
      <c r="V702" s="3">
        <f t="shared" si="339"/>
        <v>864</v>
      </c>
      <c r="W702" t="b">
        <f t="shared" si="333"/>
        <v>1</v>
      </c>
      <c r="Y702" t="str">
        <f t="shared" si="340"/>
        <v>LNDNRCTR</v>
      </c>
      <c r="Z702" t="b">
        <f t="shared" si="334"/>
        <v>1</v>
      </c>
      <c r="AB702" t="b">
        <f t="shared" si="341"/>
        <v>1</v>
      </c>
      <c r="AD702" t="str">
        <f t="shared" si="342"/>
        <v>513-556-0619</v>
      </c>
      <c r="AE702" t="b">
        <f t="shared" si="335"/>
        <v>1</v>
      </c>
      <c r="AG702">
        <f t="shared" si="343"/>
        <v>0</v>
      </c>
      <c r="AH702" t="b">
        <f t="shared" si="336"/>
        <v>0</v>
      </c>
      <c r="AJ702">
        <f t="shared" si="344"/>
        <v>0</v>
      </c>
      <c r="AK702" t="b">
        <f t="shared" si="337"/>
        <v>0</v>
      </c>
      <c r="AM702" s="4" t="str">
        <f t="shared" si="355"/>
        <v>"name":"Marketing &amp; Promotions Athletics"</v>
      </c>
      <c r="AN702" s="5" t="str">
        <f t="shared" si="345"/>
        <v>,"phone":"513-556-0838"</v>
      </c>
      <c r="AO702" s="5" t="str">
        <f t="shared" si="346"/>
        <v>,"location":{</v>
      </c>
      <c r="AP702" s="5" t="str">
        <f t="shared" si="347"/>
        <v>"ML":"21"</v>
      </c>
      <c r="AQ702" s="5" t="str">
        <f t="shared" si="361"/>
        <v>,"RM":"864"</v>
      </c>
      <c r="AR702" s="5" t="str">
        <f t="shared" si="348"/>
        <v>,"building":"LNDNRCTR"</v>
      </c>
      <c r="AS702" s="5" t="str">
        <f t="shared" si="357"/>
        <v>}</v>
      </c>
      <c r="AT702" s="5" t="str">
        <f t="shared" si="349"/>
        <v>,"fax":"513-556-0619"</v>
      </c>
      <c r="AU702" s="5" t="str">
        <f t="shared" si="350"/>
        <v/>
      </c>
      <c r="AV702" s="10" t="str">
        <f t="shared" si="351"/>
        <v/>
      </c>
      <c r="AW702" s="6" t="str">
        <f t="shared" si="352"/>
        <v>{"name":"Marketing &amp; Promotions Athletics","phone":"513-556-0838","location":{"ML":"21","RM":"864","building":"LNDNRCTR"},"fax":"513-556-0619"}</v>
      </c>
      <c r="AX702" t="str">
        <f t="shared" si="353"/>
        <v>db.directory.insert({"name":"Marketing &amp; Promotions Athletics","phone":"513-556-0838","location":{"ML":"21","RM":"864","building":"LNDNRCTR"},"fax":"513-556-0619"})</v>
      </c>
      <c r="AY702">
        <f t="shared" si="356"/>
        <v>699</v>
      </c>
      <c r="AZ702" t="str">
        <f t="shared" si="354"/>
        <v>699 - Marketing &amp; Promotions  Athletics</v>
      </c>
      <c r="BA702" t="str">
        <f t="shared" si="358"/>
        <v>{"name":"Marketing &amp; Promotions Athletics","phone":"513-556-0838","location":{"ML":"21","RM":"864","building":"LNDNRCTR"},"fax":"513-556-0619"},</v>
      </c>
    </row>
    <row r="703" spans="1:53" x14ac:dyDescent="0.25">
      <c r="A703" t="s">
        <v>2971</v>
      </c>
      <c r="B703" t="s">
        <v>2972</v>
      </c>
      <c r="C703" t="s">
        <v>2973</v>
      </c>
      <c r="D703">
        <v>70</v>
      </c>
      <c r="E703">
        <v>813</v>
      </c>
      <c r="F703" t="s">
        <v>2028</v>
      </c>
      <c r="H703" t="s">
        <v>2974</v>
      </c>
      <c r="K703" t="s">
        <v>5264</v>
      </c>
      <c r="M703">
        <f t="shared" si="359"/>
        <v>0</v>
      </c>
      <c r="N703" t="str">
        <f t="shared" si="331"/>
        <v>Propulsion Systems &amp; Aeroacoustics Simulation Lab (CEAS)</v>
      </c>
      <c r="P703" t="s">
        <v>5264</v>
      </c>
      <c r="Q703" t="str">
        <f t="shared" si="332"/>
        <v>513-556-3553</v>
      </c>
      <c r="S703" s="3">
        <f t="shared" si="330"/>
        <v>70</v>
      </c>
      <c r="T703" t="b">
        <f t="shared" si="338"/>
        <v>1</v>
      </c>
      <c r="V703" s="3">
        <f t="shared" si="339"/>
        <v>813</v>
      </c>
      <c r="W703" t="b">
        <f t="shared" si="333"/>
        <v>1</v>
      </c>
      <c r="Y703" t="str">
        <f t="shared" si="340"/>
        <v>ERC</v>
      </c>
      <c r="Z703" t="b">
        <f t="shared" si="334"/>
        <v>1</v>
      </c>
      <c r="AB703" t="b">
        <f t="shared" si="341"/>
        <v>1</v>
      </c>
      <c r="AD703">
        <f t="shared" si="342"/>
        <v>0</v>
      </c>
      <c r="AE703" t="b">
        <f t="shared" si="335"/>
        <v>0</v>
      </c>
      <c r="AG703" t="str">
        <f t="shared" si="343"/>
        <v>http://ceas.uc.edu/aerospace/psl.html</v>
      </c>
      <c r="AH703" t="b">
        <f t="shared" si="336"/>
        <v>1</v>
      </c>
      <c r="AJ703">
        <f t="shared" si="344"/>
        <v>0</v>
      </c>
      <c r="AK703" t="b">
        <f t="shared" si="337"/>
        <v>0</v>
      </c>
      <c r="AM703" s="4" t="str">
        <f t="shared" si="355"/>
        <v>"name":"Propulsion Systems &amp; Aeroacoustics Simulation Lab (CEAS)"</v>
      </c>
      <c r="AN703" s="5" t="str">
        <f t="shared" si="345"/>
        <v>,"phone":"513-556-3553"</v>
      </c>
      <c r="AO703" s="5" t="str">
        <f t="shared" si="346"/>
        <v>,"location":{</v>
      </c>
      <c r="AP703" s="5" t="str">
        <f t="shared" si="347"/>
        <v>"ML":"70"</v>
      </c>
      <c r="AQ703" s="5" t="str">
        <f t="shared" si="361"/>
        <v>,"RM":"813"</v>
      </c>
      <c r="AR703" s="5" t="str">
        <f t="shared" si="348"/>
        <v>,"building":"ERC"</v>
      </c>
      <c r="AS703" s="5" t="str">
        <f t="shared" si="357"/>
        <v>}</v>
      </c>
      <c r="AT703" s="5" t="str">
        <f t="shared" si="349"/>
        <v/>
      </c>
      <c r="AU703" s="5" t="str">
        <f t="shared" si="350"/>
        <v>,"website":"http://ceas.uc.edu/aerospace/psl.html"</v>
      </c>
      <c r="AV703" s="10" t="str">
        <f t="shared" si="351"/>
        <v/>
      </c>
      <c r="AW703" s="6" t="str">
        <f t="shared" si="352"/>
        <v>{"name":"Propulsion Systems &amp; Aeroacoustics Simulation Lab (CEAS)","phone":"513-556-3553","location":{"ML":"70","RM":"813","building":"ERC"},"website":"http://ceas.uc.edu/aerospace/psl.html"}</v>
      </c>
      <c r="AX703" t="str">
        <f t="shared" si="353"/>
        <v>db.directory.insert({"name":"Propulsion Systems &amp; Aeroacoustics Simulation Lab (CEAS)","phone":"513-556-3553","location":{"ML":"70","RM":"813","building":"ERC"},"website":"http://ceas.uc.edu/aerospace/psl.html"})</v>
      </c>
      <c r="AY703">
        <f t="shared" si="356"/>
        <v>700</v>
      </c>
      <c r="AZ703" t="str">
        <f t="shared" si="354"/>
        <v>700 - Propulsion Systems &amp; Aeroacoustics Simulation Lab (CEAS)</v>
      </c>
      <c r="BA703" t="str">
        <f t="shared" si="358"/>
        <v>{"name":"Propulsion Systems &amp; Aeroacoustics Simulation Lab (CEAS)","phone":"513-556-3553","location":{"ML":"70","RM":"813","building":"ERC"},"website":"http://ceas.uc.edu/aerospace/psl.html"},</v>
      </c>
    </row>
    <row r="704" spans="1:53" x14ac:dyDescent="0.25">
      <c r="A704" t="s">
        <v>2975</v>
      </c>
      <c r="B704" t="s">
        <v>2976</v>
      </c>
      <c r="C704" t="s">
        <v>2977</v>
      </c>
      <c r="D704" t="s">
        <v>2978</v>
      </c>
      <c r="E704">
        <v>521</v>
      </c>
      <c r="F704">
        <v>2306</v>
      </c>
      <c r="G704" t="s">
        <v>2979</v>
      </c>
      <c r="I704" t="s">
        <v>2980</v>
      </c>
      <c r="K704" t="s">
        <v>5264</v>
      </c>
      <c r="L704" t="b">
        <v>1</v>
      </c>
      <c r="M704">
        <f t="shared" si="359"/>
        <v>1</v>
      </c>
      <c r="N704" t="str">
        <f t="shared" si="331"/>
        <v>Proteomics Lab  Cancer &amp; Cell Biology</v>
      </c>
      <c r="O704" t="str">
        <f t="shared" si="360"/>
        <v>Proteomics Lab  Cancer &amp; Cell Biology</v>
      </c>
      <c r="P704" t="s">
        <v>5264</v>
      </c>
      <c r="Q704" t="str">
        <f t="shared" si="332"/>
        <v>513-558-7102</v>
      </c>
      <c r="S704" s="3">
        <f t="shared" si="330"/>
        <v>521</v>
      </c>
      <c r="T704" t="b">
        <f t="shared" si="338"/>
        <v>1</v>
      </c>
      <c r="V704" s="3">
        <f t="shared" si="339"/>
        <v>2306</v>
      </c>
      <c r="W704" t="b">
        <f t="shared" si="333"/>
        <v>1</v>
      </c>
      <c r="Y704" t="str">
        <f t="shared" si="340"/>
        <v>VONTZ</v>
      </c>
      <c r="Z704" t="b">
        <f t="shared" si="334"/>
        <v>1</v>
      </c>
      <c r="AB704" t="b">
        <f t="shared" si="341"/>
        <v>1</v>
      </c>
      <c r="AD704">
        <f t="shared" si="342"/>
        <v>0</v>
      </c>
      <c r="AE704" t="b">
        <f t="shared" si="335"/>
        <v>0</v>
      </c>
      <c r="AG704" t="str">
        <f t="shared" si="343"/>
        <v>http://med.uc.edu/cancerbiology/research/proteomics</v>
      </c>
      <c r="AH704" t="b">
        <f t="shared" si="336"/>
        <v>1</v>
      </c>
      <c r="AJ704">
        <f t="shared" si="344"/>
        <v>0</v>
      </c>
      <c r="AK704" t="b">
        <f t="shared" si="337"/>
        <v>0</v>
      </c>
      <c r="AM704" s="4" t="str">
        <f t="shared" si="355"/>
        <v>"name":"Proteomics Lab Cancer &amp; Cell Biology"</v>
      </c>
      <c r="AN704" s="5" t="str">
        <f t="shared" si="345"/>
        <v>,"phone":"513-558-7102"</v>
      </c>
      <c r="AO704" s="5" t="str">
        <f t="shared" si="346"/>
        <v>,"location":{</v>
      </c>
      <c r="AP704" s="5" t="str">
        <f t="shared" si="347"/>
        <v>"ML":"521"</v>
      </c>
      <c r="AQ704" s="5" t="str">
        <f t="shared" si="361"/>
        <v>,"RM":"2306"</v>
      </c>
      <c r="AR704" s="5" t="str">
        <f t="shared" si="348"/>
        <v>,"building":"VONTZ"</v>
      </c>
      <c r="AS704" s="5" t="str">
        <f t="shared" si="357"/>
        <v>}</v>
      </c>
      <c r="AT704" s="5" t="str">
        <f t="shared" si="349"/>
        <v/>
      </c>
      <c r="AU704" s="5" t="str">
        <f t="shared" si="350"/>
        <v>,"website":"http://med.uc.edu/cancerbiology/research/proteomics"</v>
      </c>
      <c r="AV704" s="10" t="str">
        <f t="shared" si="351"/>
        <v/>
      </c>
      <c r="AW704" s="6" t="str">
        <f t="shared" si="352"/>
        <v>{"name":"Proteomics Lab Cancer &amp; Cell Biology","phone":"513-558-7102","location":{"ML":"521","RM":"2306","building":"VONTZ"},"website":"http://med.uc.edu/cancerbiology/research/proteomics"}</v>
      </c>
      <c r="AX704" t="str">
        <f t="shared" si="353"/>
        <v>db.directory.insert({"name":"Proteomics Lab Cancer &amp; Cell Biology","phone":"513-558-7102","location":{"ML":"521","RM":"2306","building":"VONTZ"},"website":"http://med.uc.edu/cancerbiology/research/proteomics"})</v>
      </c>
      <c r="AY704">
        <f t="shared" si="356"/>
        <v>701</v>
      </c>
      <c r="AZ704" t="str">
        <f t="shared" si="354"/>
        <v>701 - Proteomics Lab  Cancer &amp; Cell Biology</v>
      </c>
      <c r="BA704" t="str">
        <f t="shared" si="358"/>
        <v>{"name":"Proteomics Lab Cancer &amp; Cell Biology","phone":"513-558-7102","location":{"ML":"521","RM":"2306","building":"VONTZ"},"website":"http://med.uc.edu/cancerbiology/research/proteomics"},</v>
      </c>
    </row>
    <row r="705" spans="1:53" x14ac:dyDescent="0.25">
      <c r="A705" t="s">
        <v>2981</v>
      </c>
      <c r="B705" t="s">
        <v>2982</v>
      </c>
      <c r="C705" t="s">
        <v>2983</v>
      </c>
      <c r="D705">
        <v>635</v>
      </c>
      <c r="E705" t="s">
        <v>1809</v>
      </c>
      <c r="F705" t="s">
        <v>16</v>
      </c>
      <c r="G705" t="s">
        <v>2984</v>
      </c>
      <c r="H705" t="s">
        <v>2985</v>
      </c>
      <c r="K705" t="s">
        <v>5264</v>
      </c>
      <c r="M705">
        <f t="shared" si="359"/>
        <v>0</v>
      </c>
      <c r="N705" t="str">
        <f t="shared" si="331"/>
        <v>General Education Core (Provost)</v>
      </c>
      <c r="P705" t="s">
        <v>5264</v>
      </c>
      <c r="Q705" t="str">
        <f t="shared" si="332"/>
        <v>513-556-0026</v>
      </c>
      <c r="S705" s="3">
        <f t="shared" si="330"/>
        <v>635</v>
      </c>
      <c r="T705" t="b">
        <f t="shared" si="338"/>
        <v>1</v>
      </c>
      <c r="V705" s="3" t="str">
        <f t="shared" si="339"/>
        <v>310A</v>
      </c>
      <c r="W705" t="b">
        <f t="shared" si="333"/>
        <v>1</v>
      </c>
      <c r="Y705" t="str">
        <f t="shared" si="340"/>
        <v>VANWORMR</v>
      </c>
      <c r="Z705" t="b">
        <f t="shared" si="334"/>
        <v>1</v>
      </c>
      <c r="AB705" t="b">
        <f t="shared" si="341"/>
        <v>1</v>
      </c>
      <c r="AD705" t="str">
        <f t="shared" si="342"/>
        <v>513-556-4747</v>
      </c>
      <c r="AE705" t="b">
        <f t="shared" si="335"/>
        <v>1</v>
      </c>
      <c r="AG705" t="str">
        <f t="shared" si="343"/>
        <v>http://www.uc.edu/gened/</v>
      </c>
      <c r="AH705" t="b">
        <f t="shared" si="336"/>
        <v>1</v>
      </c>
      <c r="AJ705">
        <f t="shared" si="344"/>
        <v>0</v>
      </c>
      <c r="AK705" t="b">
        <f t="shared" si="337"/>
        <v>0</v>
      </c>
      <c r="AM705" s="4" t="str">
        <f t="shared" si="355"/>
        <v>"name":"General Education Core (Provost)"</v>
      </c>
      <c r="AN705" s="5" t="str">
        <f t="shared" si="345"/>
        <v>,"phone":"513-556-0026"</v>
      </c>
      <c r="AO705" s="5" t="str">
        <f t="shared" si="346"/>
        <v>,"location":{</v>
      </c>
      <c r="AP705" s="5" t="str">
        <f t="shared" si="347"/>
        <v>"ML":"635"</v>
      </c>
      <c r="AQ705" s="5" t="str">
        <f t="shared" si="361"/>
        <v>,"RM":"310A"</v>
      </c>
      <c r="AR705" s="5" t="str">
        <f t="shared" si="348"/>
        <v>,"building":"VANWORMR"</v>
      </c>
      <c r="AS705" s="5" t="str">
        <f t="shared" si="357"/>
        <v>}</v>
      </c>
      <c r="AT705" s="5" t="str">
        <f t="shared" si="349"/>
        <v>,"fax":"513-556-4747"</v>
      </c>
      <c r="AU705" s="5" t="str">
        <f t="shared" si="350"/>
        <v>,"website":"http://www.uc.edu/gened/"</v>
      </c>
      <c r="AV705" s="10" t="str">
        <f t="shared" si="351"/>
        <v/>
      </c>
      <c r="AW705" s="6" t="str">
        <f t="shared" si="352"/>
        <v>{"name":"General Education Core (Provost)","phone":"513-556-0026","location":{"ML":"635","RM":"310A","building":"VANWORMR"},"fax":"513-556-4747","website":"http://www.uc.edu/gened/"}</v>
      </c>
      <c r="AX705" t="str">
        <f t="shared" si="353"/>
        <v>db.directory.insert({"name":"General Education Core (Provost)","phone":"513-556-0026","location":{"ML":"635","RM":"310A","building":"VANWORMR"},"fax":"513-556-4747","website":"http://www.uc.edu/gened/"})</v>
      </c>
      <c r="AY705">
        <f t="shared" si="356"/>
        <v>702</v>
      </c>
      <c r="AZ705" t="str">
        <f t="shared" si="354"/>
        <v>702 - General Education Core (Provost)</v>
      </c>
      <c r="BA705" t="str">
        <f t="shared" si="358"/>
        <v>{"name":"General Education Core (Provost)","phone":"513-556-0026","location":{"ML":"635","RM":"310A","building":"VANWORMR"},"fax":"513-556-4747","website":"http://www.uc.edu/gened/"},</v>
      </c>
    </row>
    <row r="706" spans="1:53" x14ac:dyDescent="0.25">
      <c r="A706" t="s">
        <v>2986</v>
      </c>
      <c r="B706" t="s">
        <v>2987</v>
      </c>
      <c r="C706" t="s">
        <v>2988</v>
      </c>
      <c r="D706">
        <v>539</v>
      </c>
      <c r="E706">
        <v>109</v>
      </c>
      <c r="F706" t="s">
        <v>2989</v>
      </c>
      <c r="G706" t="s">
        <v>2990</v>
      </c>
      <c r="H706" t="s">
        <v>2991</v>
      </c>
      <c r="K706" t="s">
        <v>5264</v>
      </c>
      <c r="M706">
        <f t="shared" si="359"/>
        <v>0</v>
      </c>
      <c r="N706" t="str">
        <f t="shared" si="331"/>
        <v>Central Psychiatric Clinic (MED)</v>
      </c>
      <c r="P706" t="s">
        <v>5264</v>
      </c>
      <c r="Q706" t="str">
        <f t="shared" si="332"/>
        <v>513-558-5823</v>
      </c>
      <c r="S706" s="3">
        <f t="shared" si="330"/>
        <v>539</v>
      </c>
      <c r="T706" t="b">
        <f t="shared" si="338"/>
        <v>1</v>
      </c>
      <c r="V706" s="3">
        <f t="shared" si="339"/>
        <v>109</v>
      </c>
      <c r="W706" t="b">
        <f t="shared" si="333"/>
        <v>1</v>
      </c>
      <c r="Y706" t="str">
        <f t="shared" si="340"/>
        <v>LOGAN</v>
      </c>
      <c r="Z706" t="b">
        <f t="shared" si="334"/>
        <v>1</v>
      </c>
      <c r="AB706" t="b">
        <f t="shared" si="341"/>
        <v>1</v>
      </c>
      <c r="AD706" t="str">
        <f t="shared" si="342"/>
        <v>513-558-3880</v>
      </c>
      <c r="AE706" t="b">
        <f t="shared" si="335"/>
        <v>1</v>
      </c>
      <c r="AG706" t="str">
        <f t="shared" si="343"/>
        <v>http://www.centralclinic.org/</v>
      </c>
      <c r="AH706" t="b">
        <f t="shared" si="336"/>
        <v>1</v>
      </c>
      <c r="AJ706">
        <f t="shared" si="344"/>
        <v>0</v>
      </c>
      <c r="AK706" t="b">
        <f t="shared" si="337"/>
        <v>0</v>
      </c>
      <c r="AM706" s="4" t="str">
        <f t="shared" si="355"/>
        <v>"name":"Central Psychiatric Clinic (MED)"</v>
      </c>
      <c r="AN706" s="5" t="str">
        <f t="shared" si="345"/>
        <v>,"phone":"513-558-5823"</v>
      </c>
      <c r="AO706" s="5" t="str">
        <f t="shared" si="346"/>
        <v>,"location":{</v>
      </c>
      <c r="AP706" s="5" t="str">
        <f t="shared" si="347"/>
        <v>"ML":"539"</v>
      </c>
      <c r="AQ706" s="5" t="str">
        <f t="shared" si="361"/>
        <v>,"RM":"109"</v>
      </c>
      <c r="AR706" s="5" t="str">
        <f t="shared" si="348"/>
        <v>,"building":"LOGAN"</v>
      </c>
      <c r="AS706" s="5" t="str">
        <f t="shared" si="357"/>
        <v>}</v>
      </c>
      <c r="AT706" s="5" t="str">
        <f t="shared" si="349"/>
        <v>,"fax":"513-558-3880"</v>
      </c>
      <c r="AU706" s="5" t="str">
        <f t="shared" si="350"/>
        <v>,"website":"http://www.centralclinic.org/"</v>
      </c>
      <c r="AV706" s="10" t="str">
        <f t="shared" si="351"/>
        <v/>
      </c>
      <c r="AW706" s="6" t="str">
        <f t="shared" si="352"/>
        <v>{"name":"Central Psychiatric Clinic (MED)","phone":"513-558-5823","location":{"ML":"539","RM":"109","building":"LOGAN"},"fax":"513-558-3880","website":"http://www.centralclinic.org/"}</v>
      </c>
      <c r="AX706" t="str">
        <f t="shared" si="353"/>
        <v>db.directory.insert({"name":"Central Psychiatric Clinic (MED)","phone":"513-558-5823","location":{"ML":"539","RM":"109","building":"LOGAN"},"fax":"513-558-3880","website":"http://www.centralclinic.org/"})</v>
      </c>
      <c r="AY706">
        <f t="shared" si="356"/>
        <v>703</v>
      </c>
      <c r="AZ706" t="str">
        <f t="shared" si="354"/>
        <v>703 - Central Psychiatric Clinic (MED)</v>
      </c>
      <c r="BA706" t="str">
        <f t="shared" si="358"/>
        <v>{"name":"Central Psychiatric Clinic (MED)","phone":"513-558-5823","location":{"ML":"539","RM":"109","building":"LOGAN"},"fax":"513-558-3880","website":"http://www.centralclinic.org/"},</v>
      </c>
    </row>
    <row r="707" spans="1:53" x14ac:dyDescent="0.25">
      <c r="A707" t="s">
        <v>2992</v>
      </c>
      <c r="B707" t="s">
        <v>2993</v>
      </c>
      <c r="C707" t="s">
        <v>2994</v>
      </c>
      <c r="D707" t="s">
        <v>160</v>
      </c>
      <c r="E707">
        <v>559</v>
      </c>
      <c r="F707">
        <v>3200</v>
      </c>
      <c r="G707" t="s">
        <v>62</v>
      </c>
      <c r="H707" t="s">
        <v>2995</v>
      </c>
      <c r="I707" t="s">
        <v>2996</v>
      </c>
      <c r="K707" t="s">
        <v>5264</v>
      </c>
      <c r="L707" t="b">
        <v>1</v>
      </c>
      <c r="M707">
        <f t="shared" si="359"/>
        <v>1</v>
      </c>
      <c r="N707" t="str">
        <f t="shared" si="331"/>
        <v>Psychiatry &amp; Behavioral Neuroscience  Dept of (MED)</v>
      </c>
      <c r="O707" t="str">
        <f t="shared" si="360"/>
        <v>Psychiatry &amp; Behavioral Neuroscience  Dept of (MED)</v>
      </c>
      <c r="P707" t="s">
        <v>5264</v>
      </c>
      <c r="Q707" t="str">
        <f t="shared" si="332"/>
        <v>513-558-7700</v>
      </c>
      <c r="S707" s="3">
        <f t="shared" ref="S707:S770" si="362">IF(L707,E707,D707)</f>
        <v>559</v>
      </c>
      <c r="T707" t="b">
        <f t="shared" si="338"/>
        <v>1</v>
      </c>
      <c r="V707" s="3">
        <f t="shared" si="339"/>
        <v>3200</v>
      </c>
      <c r="W707" t="b">
        <f t="shared" si="333"/>
        <v>1</v>
      </c>
      <c r="Y707" t="str">
        <f t="shared" si="340"/>
        <v>STETSON</v>
      </c>
      <c r="Z707" t="b">
        <f t="shared" si="334"/>
        <v>1</v>
      </c>
      <c r="AB707" t="b">
        <f t="shared" si="341"/>
        <v>1</v>
      </c>
      <c r="AD707" t="str">
        <f t="shared" si="342"/>
        <v>513-558-0877</v>
      </c>
      <c r="AE707" t="b">
        <f t="shared" si="335"/>
        <v>1</v>
      </c>
      <c r="AG707" t="str">
        <f t="shared" si="343"/>
        <v>http://www.psychiatry.uc.edu/</v>
      </c>
      <c r="AH707" t="b">
        <f t="shared" si="336"/>
        <v>1</v>
      </c>
      <c r="AJ707">
        <f t="shared" si="344"/>
        <v>0</v>
      </c>
      <c r="AK707" t="b">
        <f t="shared" si="337"/>
        <v>0</v>
      </c>
      <c r="AM707" s="4" t="str">
        <f t="shared" si="355"/>
        <v>"name":"Psychiatry &amp; Behavioral Neuroscience Dept of (MED)"</v>
      </c>
      <c r="AN707" s="5" t="str">
        <f t="shared" si="345"/>
        <v>,"phone":"513-558-7700"</v>
      </c>
      <c r="AO707" s="5" t="str">
        <f t="shared" si="346"/>
        <v>,"location":{</v>
      </c>
      <c r="AP707" s="5" t="str">
        <f t="shared" si="347"/>
        <v>"ML":"559"</v>
      </c>
      <c r="AQ707" s="5" t="str">
        <f t="shared" si="361"/>
        <v>,"RM":"3200"</v>
      </c>
      <c r="AR707" s="5" t="str">
        <f t="shared" si="348"/>
        <v>,"building":"STETSON"</v>
      </c>
      <c r="AS707" s="5" t="str">
        <f t="shared" si="357"/>
        <v>}</v>
      </c>
      <c r="AT707" s="5" t="str">
        <f t="shared" si="349"/>
        <v>,"fax":"513-558-0877"</v>
      </c>
      <c r="AU707" s="5" t="str">
        <f t="shared" si="350"/>
        <v>,"website":"http://www.psychiatry.uc.edu/"</v>
      </c>
      <c r="AV707" s="10" t="str">
        <f t="shared" si="351"/>
        <v/>
      </c>
      <c r="AW707" s="6" t="str">
        <f t="shared" si="352"/>
        <v>{"name":"Psychiatry &amp; Behavioral Neuroscience Dept of (MED)","phone":"513-558-7700","location":{"ML":"559","RM":"3200","building":"STETSON"},"fax":"513-558-0877","website":"http://www.psychiatry.uc.edu/"}</v>
      </c>
      <c r="AX707" t="str">
        <f t="shared" si="353"/>
        <v>db.directory.insert({"name":"Psychiatry &amp; Behavioral Neuroscience Dept of (MED)","phone":"513-558-7700","location":{"ML":"559","RM":"3200","building":"STETSON"},"fax":"513-558-0877","website":"http://www.psychiatry.uc.edu/"})</v>
      </c>
      <c r="AY707">
        <f t="shared" si="356"/>
        <v>704</v>
      </c>
      <c r="AZ707" t="str">
        <f t="shared" si="354"/>
        <v>704 - Psychiatry &amp; Behavioral Neuroscience  Dept of (MED)</v>
      </c>
      <c r="BA707" t="str">
        <f t="shared" si="358"/>
        <v>{"name":"Psychiatry &amp; Behavioral Neuroscience Dept of (MED)","phone":"513-558-7700","location":{"ML":"559","RM":"3200","building":"STETSON"},"fax":"513-558-0877","website":"http://www.psychiatry.uc.edu/"},</v>
      </c>
    </row>
    <row r="708" spans="1:53" x14ac:dyDescent="0.25">
      <c r="A708" t="s">
        <v>2997</v>
      </c>
      <c r="B708" t="s">
        <v>2998</v>
      </c>
      <c r="C708" t="s">
        <v>2999</v>
      </c>
      <c r="D708">
        <v>559</v>
      </c>
      <c r="E708">
        <v>3200</v>
      </c>
      <c r="F708" t="s">
        <v>62</v>
      </c>
      <c r="H708" t="s">
        <v>3000</v>
      </c>
      <c r="K708" t="s">
        <v>5264</v>
      </c>
      <c r="M708">
        <f t="shared" si="359"/>
        <v>0</v>
      </c>
      <c r="N708" t="str">
        <f t="shared" ref="N708:N771" si="363">IF(L708,O708,B708)</f>
        <v>Anxiety Disorders Research Program (Psychiatry)(MED)</v>
      </c>
      <c r="P708" t="s">
        <v>5264</v>
      </c>
      <c r="Q708" t="str">
        <f t="shared" ref="Q708:Q771" si="364">IF(L708,D708,C708)</f>
        <v>513-558-4422</v>
      </c>
      <c r="S708" s="3">
        <f t="shared" si="362"/>
        <v>559</v>
      </c>
      <c r="T708" t="b">
        <f t="shared" si="338"/>
        <v>1</v>
      </c>
      <c r="V708" s="3">
        <f t="shared" si="339"/>
        <v>3200</v>
      </c>
      <c r="W708" t="b">
        <f t="shared" ref="W708:W771" si="365">IF(V708=0,FALSE,TRUE)</f>
        <v>1</v>
      </c>
      <c r="Y708" t="str">
        <f t="shared" si="340"/>
        <v>STETSON</v>
      </c>
      <c r="Z708" t="b">
        <f t="shared" ref="Z708:Z771" si="366">IF(Y708=0,FALSE,TRUE)</f>
        <v>1</v>
      </c>
      <c r="AB708" t="b">
        <f t="shared" si="341"/>
        <v>1</v>
      </c>
      <c r="AD708">
        <f t="shared" si="342"/>
        <v>0</v>
      </c>
      <c r="AE708" t="b">
        <f t="shared" ref="AE708:AE771" si="367">IF(AD708=0,FALSE,TRUE)</f>
        <v>0</v>
      </c>
      <c r="AG708" t="str">
        <f t="shared" si="343"/>
        <v>http://www.psychiatry.uc.edu/research/clinical/Anxiety.aspx</v>
      </c>
      <c r="AH708" t="b">
        <f t="shared" ref="AH708:AH771" si="368">IF(AG708=0,FALSE,TRUE)</f>
        <v>1</v>
      </c>
      <c r="AJ708">
        <f t="shared" si="344"/>
        <v>0</v>
      </c>
      <c r="AK708" t="b">
        <f t="shared" ref="AK708:AK771" si="369">IF(AJ708=0,FALSE,TRUE)</f>
        <v>0</v>
      </c>
      <c r="AM708" s="4" t="str">
        <f t="shared" si="355"/>
        <v>"name":"Anxiety Disorders Research Program (Psychiatry)(MED)"</v>
      </c>
      <c r="AN708" s="5" t="str">
        <f t="shared" si="345"/>
        <v>,"phone":"513-558-4422"</v>
      </c>
      <c r="AO708" s="5" t="str">
        <f t="shared" si="346"/>
        <v>,"location":{</v>
      </c>
      <c r="AP708" s="5" t="str">
        <f t="shared" si="347"/>
        <v>"ML":"559"</v>
      </c>
      <c r="AQ708" s="5" t="str">
        <f t="shared" si="361"/>
        <v>,"RM":"3200"</v>
      </c>
      <c r="AR708" s="5" t="str">
        <f t="shared" si="348"/>
        <v>,"building":"STETSON"</v>
      </c>
      <c r="AS708" s="5" t="str">
        <f t="shared" si="357"/>
        <v>}</v>
      </c>
      <c r="AT708" s="5" t="str">
        <f t="shared" si="349"/>
        <v/>
      </c>
      <c r="AU708" s="5" t="str">
        <f t="shared" si="350"/>
        <v>,"website":"http://www.psychiatry.uc.edu/research/clinical/Anxiety.aspx"</v>
      </c>
      <c r="AV708" s="10" t="str">
        <f t="shared" si="351"/>
        <v/>
      </c>
      <c r="AW708" s="6" t="str">
        <f t="shared" si="352"/>
        <v>{"name":"Anxiety Disorders Research Program (Psychiatry)(MED)","phone":"513-558-4422","location":{"ML":"559","RM":"3200","building":"STETSON"},"website":"http://www.psychiatry.uc.edu/research/clinical/Anxiety.aspx"}</v>
      </c>
      <c r="AX708" t="str">
        <f t="shared" si="353"/>
        <v>db.directory.insert({"name":"Anxiety Disorders Research Program (Psychiatry)(MED)","phone":"513-558-4422","location":{"ML":"559","RM":"3200","building":"STETSON"},"website":"http://www.psychiatry.uc.edu/research/clinical/Anxiety.aspx"})</v>
      </c>
      <c r="AY708">
        <f t="shared" si="356"/>
        <v>705</v>
      </c>
      <c r="AZ708" t="str">
        <f t="shared" si="354"/>
        <v>705 - Anxiety Disorders Research Program (Psychiatry)(MED)</v>
      </c>
      <c r="BA708" t="str">
        <f t="shared" si="358"/>
        <v>{"name":"Anxiety Disorders Research Program (Psychiatry)(MED)","phone":"513-558-4422","location":{"ML":"559","RM":"3200","building":"STETSON"},"website":"http://www.psychiatry.uc.edu/research/clinical/Anxiety.aspx"},</v>
      </c>
    </row>
    <row r="709" spans="1:53" x14ac:dyDescent="0.25">
      <c r="A709" t="s">
        <v>3001</v>
      </c>
      <c r="B709" t="s">
        <v>3002</v>
      </c>
      <c r="C709" t="s">
        <v>160</v>
      </c>
      <c r="D709">
        <v>559</v>
      </c>
      <c r="E709">
        <v>3200</v>
      </c>
      <c r="F709" t="s">
        <v>62</v>
      </c>
      <c r="H709" t="s">
        <v>3003</v>
      </c>
      <c r="K709" t="s">
        <v>5264</v>
      </c>
      <c r="M709">
        <f t="shared" si="359"/>
        <v>0</v>
      </c>
      <c r="N709" t="str">
        <f t="shared" si="363"/>
        <v>Bipolar Disorders Research (Psychiatry)(MED)</v>
      </c>
      <c r="P709" t="s">
        <v>5264</v>
      </c>
      <c r="Q709" t="str">
        <f t="shared" si="364"/>
        <v>513-558-7700</v>
      </c>
      <c r="S709" s="3">
        <f t="shared" si="362"/>
        <v>559</v>
      </c>
      <c r="T709" t="b">
        <f t="shared" ref="T709:T772" si="370">IF(S709=0,FALSE,TRUE)</f>
        <v>1</v>
      </c>
      <c r="V709" s="3">
        <f t="shared" ref="V709:V772" si="371">IF(L709,F709,E709)</f>
        <v>3200</v>
      </c>
      <c r="W709" t="b">
        <f t="shared" si="365"/>
        <v>1</v>
      </c>
      <c r="Y709" t="str">
        <f t="shared" ref="Y709:Y772" si="372">IF(L709,G709,F709)</f>
        <v>STETSON</v>
      </c>
      <c r="Z709" t="b">
        <f t="shared" si="366"/>
        <v>1</v>
      </c>
      <c r="AB709" t="b">
        <f t="shared" ref="AB709:AB772" si="373">IF(AND(AND(T709=FALSE,W709=FALSE),Z709=FALSE),FALSE,TRUE)</f>
        <v>1</v>
      </c>
      <c r="AD709">
        <f t="shared" ref="AD709:AD772" si="374">IF(L709,H709,G709)</f>
        <v>0</v>
      </c>
      <c r="AE709" t="b">
        <f t="shared" si="367"/>
        <v>0</v>
      </c>
      <c r="AG709" t="str">
        <f t="shared" ref="AG709:AG772" si="375">IF(L709,I709,H709)</f>
        <v>http://www.psychiatry.uc.edu/research/clinical/bipolar/about.aspx</v>
      </c>
      <c r="AH709" t="b">
        <f t="shared" si="368"/>
        <v>1</v>
      </c>
      <c r="AJ709">
        <f t="shared" ref="AJ709:AJ772" si="376">IF(L709,J709,I709)</f>
        <v>0</v>
      </c>
      <c r="AK709" t="b">
        <f t="shared" si="369"/>
        <v>0</v>
      </c>
      <c r="AM709" s="4" t="str">
        <f t="shared" si="355"/>
        <v>"name":"Bipolar Disorders Research (Psychiatry)(MED)"</v>
      </c>
      <c r="AN709" s="5" t="str">
        <f t="shared" ref="AN709:AN772" si="377">CONCATENATE(",""phone"":""",TRIM(Q709),"""")</f>
        <v>,"phone":"513-558-7700"</v>
      </c>
      <c r="AO709" s="5" t="str">
        <f t="shared" ref="AO709:AO772" si="378">IF(AB709,",""location"":{","")</f>
        <v>,"location":{</v>
      </c>
      <c r="AP709" s="5" t="str">
        <f t="shared" ref="AP709:AP772" si="379">IF(T709,CONCATENATE("""ML"":""",TRIM(S709),""""),"")</f>
        <v>"ML":"559"</v>
      </c>
      <c r="AQ709" s="5" t="str">
        <f t="shared" si="361"/>
        <v>,"RM":"3200"</v>
      </c>
      <c r="AR709" s="5" t="str">
        <f t="shared" ref="AR709:AR772" si="380">IF(Z709,CONCATENATE(",""building"":""",TRIM(Y709),""""),"")</f>
        <v>,"building":"STETSON"</v>
      </c>
      <c r="AS709" s="5" t="str">
        <f t="shared" si="357"/>
        <v>}</v>
      </c>
      <c r="AT709" s="5" t="str">
        <f t="shared" ref="AT709:AT772" si="381">IF(AE709,CONCATENATE(",""fax"":""",TRIM(AD709),""""),"")</f>
        <v/>
      </c>
      <c r="AU709" s="5" t="str">
        <f t="shared" ref="AU709:AU772" si="382">IF(AH709,CONCATENATE(",""website"":""",TRIM(AG709),""""),"")</f>
        <v>,"website":"http://www.psychiatry.uc.edu/research/clinical/bipolar/about.aspx"</v>
      </c>
      <c r="AV709" s="10" t="str">
        <f t="shared" ref="AV709:AV772" si="383">IF(AK709,CONCATENATE(",""email"":""",TRIM(AJ709),""""),"")</f>
        <v/>
      </c>
      <c r="AW709" s="6" t="str">
        <f t="shared" ref="AW709:AW772" si="384">CONCATENATE("{",AM709,AN709,AO709,AP709,AQ709,AR709,AS709,AT709,AU709,AV709,"}")</f>
        <v>{"name":"Bipolar Disorders Research (Psychiatry)(MED)","phone":"513-558-7700","location":{"ML":"559","RM":"3200","building":"STETSON"},"website":"http://www.psychiatry.uc.edu/research/clinical/bipolar/about.aspx"}</v>
      </c>
      <c r="AX709" t="str">
        <f t="shared" ref="AX709:AX772" si="385">CONCATENATE("db.directory.insert(",AW709,")")</f>
        <v>db.directory.insert({"name":"Bipolar Disorders Research (Psychiatry)(MED)","phone":"513-558-7700","location":{"ML":"559","RM":"3200","building":"STETSON"},"website":"http://www.psychiatry.uc.edu/research/clinical/bipolar/about.aspx"})</v>
      </c>
      <c r="AY709">
        <f t="shared" si="356"/>
        <v>706</v>
      </c>
      <c r="AZ709" t="str">
        <f t="shared" ref="AZ709:AZ772" si="386">CONCATENATE(AY709," - ",N709)</f>
        <v>706 - Bipolar Disorders Research (Psychiatry)(MED)</v>
      </c>
      <c r="BA709" t="str">
        <f t="shared" si="358"/>
        <v>{"name":"Bipolar Disorders Research (Psychiatry)(MED)","phone":"513-558-7700","location":{"ML":"559","RM":"3200","building":"STETSON"},"website":"http://www.psychiatry.uc.edu/research/clinical/bipolar/about.aspx"},</v>
      </c>
    </row>
    <row r="710" spans="1:53" x14ac:dyDescent="0.25">
      <c r="A710" t="s">
        <v>3004</v>
      </c>
      <c r="B710" t="s">
        <v>3005</v>
      </c>
      <c r="C710" t="s">
        <v>3006</v>
      </c>
      <c r="D710">
        <v>559</v>
      </c>
      <c r="E710" t="s">
        <v>3007</v>
      </c>
      <c r="F710" t="s">
        <v>2332</v>
      </c>
      <c r="G710" t="s">
        <v>3008</v>
      </c>
      <c r="H710" t="s">
        <v>3009</v>
      </c>
      <c r="K710" t="s">
        <v>5264</v>
      </c>
      <c r="M710">
        <f t="shared" si="359"/>
        <v>0</v>
      </c>
      <c r="N710" t="str">
        <f t="shared" si="363"/>
        <v>Center for Imaging Research (CIR)(Psychiatry)(MED)</v>
      </c>
      <c r="P710" t="s">
        <v>5264</v>
      </c>
      <c r="Q710" t="str">
        <f t="shared" si="364"/>
        <v>513-558-5971</v>
      </c>
      <c r="S710" s="3">
        <f t="shared" si="362"/>
        <v>559</v>
      </c>
      <c r="T710" t="b">
        <f t="shared" si="370"/>
        <v>1</v>
      </c>
      <c r="V710" s="3" t="str">
        <f t="shared" si="371"/>
        <v>E685</v>
      </c>
      <c r="W710" t="b">
        <f t="shared" si="365"/>
        <v>1</v>
      </c>
      <c r="Y710" t="str">
        <f t="shared" si="372"/>
        <v>MSBSERV</v>
      </c>
      <c r="Z710" t="b">
        <f t="shared" si="366"/>
        <v>1</v>
      </c>
      <c r="AB710" t="b">
        <f t="shared" si="373"/>
        <v>1</v>
      </c>
      <c r="AD710" t="str">
        <f t="shared" si="374"/>
        <v>513-558-7164</v>
      </c>
      <c r="AE710" t="b">
        <f t="shared" si="367"/>
        <v>1</v>
      </c>
      <c r="AG710" t="str">
        <f t="shared" si="375"/>
        <v>https://cir.uc.edu/</v>
      </c>
      <c r="AH710" t="b">
        <f t="shared" si="368"/>
        <v>1</v>
      </c>
      <c r="AJ710">
        <f t="shared" si="376"/>
        <v>0</v>
      </c>
      <c r="AK710" t="b">
        <f t="shared" si="369"/>
        <v>0</v>
      </c>
      <c r="AM710" s="4" t="str">
        <f t="shared" ref="AM710:AM773" si="387">CONCATENATE("""name"":""",TRIM(N710),"""")</f>
        <v>"name":"Center for Imaging Research (CIR)(Psychiatry)(MED)"</v>
      </c>
      <c r="AN710" s="5" t="str">
        <f t="shared" si="377"/>
        <v>,"phone":"513-558-5971"</v>
      </c>
      <c r="AO710" s="5" t="str">
        <f t="shared" si="378"/>
        <v>,"location":{</v>
      </c>
      <c r="AP710" s="5" t="str">
        <f t="shared" si="379"/>
        <v>"ML":"559"</v>
      </c>
      <c r="AQ710" s="5" t="str">
        <f t="shared" si="361"/>
        <v>,"RM":"E685"</v>
      </c>
      <c r="AR710" s="5" t="str">
        <f t="shared" si="380"/>
        <v>,"building":"MSBSERV"</v>
      </c>
      <c r="AS710" s="5" t="str">
        <f t="shared" si="357"/>
        <v>}</v>
      </c>
      <c r="AT710" s="5" t="str">
        <f t="shared" si="381"/>
        <v>,"fax":"513-558-7164"</v>
      </c>
      <c r="AU710" s="5" t="str">
        <f t="shared" si="382"/>
        <v>,"website":"https://cir.uc.edu/"</v>
      </c>
      <c r="AV710" s="10" t="str">
        <f t="shared" si="383"/>
        <v/>
      </c>
      <c r="AW710" s="6" t="str">
        <f t="shared" si="384"/>
        <v>{"name":"Center for Imaging Research (CIR)(Psychiatry)(MED)","phone":"513-558-5971","location":{"ML":"559","RM":"E685","building":"MSBSERV"},"fax":"513-558-7164","website":"https://cir.uc.edu/"}</v>
      </c>
      <c r="AX710" t="str">
        <f t="shared" si="385"/>
        <v>db.directory.insert({"name":"Center for Imaging Research (CIR)(Psychiatry)(MED)","phone":"513-558-5971","location":{"ML":"559","RM":"E685","building":"MSBSERV"},"fax":"513-558-7164","website":"https://cir.uc.edu/"})</v>
      </c>
      <c r="AY710">
        <f t="shared" ref="AY710:AY773" si="388">AY709+1</f>
        <v>707</v>
      </c>
      <c r="AZ710" t="str">
        <f t="shared" si="386"/>
        <v>707 - Center for Imaging Research (CIR)(Psychiatry)(MED)</v>
      </c>
      <c r="BA710" t="str">
        <f t="shared" si="358"/>
        <v>{"name":"Center for Imaging Research (CIR)(Psychiatry)(MED)","phone":"513-558-5971","location":{"ML":"559","RM":"E685","building":"MSBSERV"},"fax":"513-558-7164","website":"https://cir.uc.edu/"},</v>
      </c>
    </row>
    <row r="711" spans="1:53" x14ac:dyDescent="0.25">
      <c r="A711" t="s">
        <v>3010</v>
      </c>
      <c r="B711" t="s">
        <v>3011</v>
      </c>
      <c r="C711" t="s">
        <v>3012</v>
      </c>
      <c r="D711">
        <v>559</v>
      </c>
      <c r="E711">
        <v>3248</v>
      </c>
      <c r="F711" t="s">
        <v>62</v>
      </c>
      <c r="G711" t="s">
        <v>3013</v>
      </c>
      <c r="K711" t="s">
        <v>5264</v>
      </c>
      <c r="M711">
        <f t="shared" si="359"/>
        <v>0</v>
      </c>
      <c r="N711" t="str">
        <f t="shared" si="363"/>
        <v>Child Psychiatry Division (MED)</v>
      </c>
      <c r="P711" t="s">
        <v>5264</v>
      </c>
      <c r="Q711" t="str">
        <f t="shared" si="364"/>
        <v>513-558-8663</v>
      </c>
      <c r="S711" s="3">
        <f t="shared" si="362"/>
        <v>559</v>
      </c>
      <c r="T711" t="b">
        <f t="shared" si="370"/>
        <v>1</v>
      </c>
      <c r="V711" s="3">
        <f t="shared" si="371"/>
        <v>3248</v>
      </c>
      <c r="W711" t="b">
        <f t="shared" si="365"/>
        <v>1</v>
      </c>
      <c r="Y711" t="str">
        <f t="shared" si="372"/>
        <v>STETSON</v>
      </c>
      <c r="Z711" t="b">
        <f t="shared" si="366"/>
        <v>1</v>
      </c>
      <c r="AB711" t="b">
        <f t="shared" si="373"/>
        <v>1</v>
      </c>
      <c r="AD711" t="str">
        <f t="shared" si="374"/>
        <v>513-558-5335</v>
      </c>
      <c r="AE711" t="b">
        <f t="shared" si="367"/>
        <v>1</v>
      </c>
      <c r="AG711">
        <f t="shared" si="375"/>
        <v>0</v>
      </c>
      <c r="AH711" t="b">
        <f t="shared" si="368"/>
        <v>0</v>
      </c>
      <c r="AJ711">
        <f t="shared" si="376"/>
        <v>0</v>
      </c>
      <c r="AK711" t="b">
        <f t="shared" si="369"/>
        <v>0</v>
      </c>
      <c r="AM711" s="4" t="str">
        <f t="shared" si="387"/>
        <v>"name":"Child Psychiatry Division (MED)"</v>
      </c>
      <c r="AN711" s="5" t="str">
        <f t="shared" si="377"/>
        <v>,"phone":"513-558-8663"</v>
      </c>
      <c r="AO711" s="5" t="str">
        <f t="shared" si="378"/>
        <v>,"location":{</v>
      </c>
      <c r="AP711" s="5" t="str">
        <f t="shared" si="379"/>
        <v>"ML":"559"</v>
      </c>
      <c r="AQ711" s="5" t="str">
        <f t="shared" si="361"/>
        <v>,"RM":"3248"</v>
      </c>
      <c r="AR711" s="5" t="str">
        <f t="shared" si="380"/>
        <v>,"building":"STETSON"</v>
      </c>
      <c r="AS711" s="5" t="str">
        <f t="shared" si="357"/>
        <v>}</v>
      </c>
      <c r="AT711" s="5" t="str">
        <f t="shared" si="381"/>
        <v>,"fax":"513-558-5335"</v>
      </c>
      <c r="AU711" s="5" t="str">
        <f t="shared" si="382"/>
        <v/>
      </c>
      <c r="AV711" s="10" t="str">
        <f t="shared" si="383"/>
        <v/>
      </c>
      <c r="AW711" s="6" t="str">
        <f t="shared" si="384"/>
        <v>{"name":"Child Psychiatry Division (MED)","phone":"513-558-8663","location":{"ML":"559","RM":"3248","building":"STETSON"},"fax":"513-558-5335"}</v>
      </c>
      <c r="AX711" t="str">
        <f t="shared" si="385"/>
        <v>db.directory.insert({"name":"Child Psychiatry Division (MED)","phone":"513-558-8663","location":{"ML":"559","RM":"3248","building":"STETSON"},"fax":"513-558-5335"})</v>
      </c>
      <c r="AY711">
        <f t="shared" si="388"/>
        <v>708</v>
      </c>
      <c r="AZ711" t="str">
        <f t="shared" si="386"/>
        <v>708 - Child Psychiatry Division (MED)</v>
      </c>
      <c r="BA711" t="str">
        <f t="shared" si="358"/>
        <v>{"name":"Child Psychiatry Division (MED)","phone":"513-558-8663","location":{"ML":"559","RM":"3248","building":"STETSON"},"fax":"513-558-5335"},</v>
      </c>
    </row>
    <row r="712" spans="1:53" x14ac:dyDescent="0.25">
      <c r="A712" t="s">
        <v>3014</v>
      </c>
      <c r="B712" t="s">
        <v>3015</v>
      </c>
      <c r="C712" t="s">
        <v>3016</v>
      </c>
      <c r="D712" t="s">
        <v>1025</v>
      </c>
      <c r="E712">
        <v>559</v>
      </c>
      <c r="F712">
        <v>3200</v>
      </c>
      <c r="G712" t="s">
        <v>62</v>
      </c>
      <c r="H712" t="s">
        <v>3017</v>
      </c>
      <c r="I712" t="s">
        <v>3018</v>
      </c>
      <c r="K712" t="s">
        <v>5264</v>
      </c>
      <c r="L712" t="b">
        <v>1</v>
      </c>
      <c r="M712">
        <f t="shared" si="359"/>
        <v>1</v>
      </c>
      <c r="N712" t="str">
        <f t="shared" si="363"/>
        <v>Psychiatry  Clinical Research Management (CRM)(MED)</v>
      </c>
      <c r="O712" t="str">
        <f t="shared" si="360"/>
        <v>Psychiatry  Clinical Research Management (CRM)(MED)</v>
      </c>
      <c r="P712" t="s">
        <v>5264</v>
      </c>
      <c r="Q712" t="str">
        <f t="shared" si="364"/>
        <v>513-558-5112</v>
      </c>
      <c r="S712" s="3">
        <f t="shared" si="362"/>
        <v>559</v>
      </c>
      <c r="T712" t="b">
        <f t="shared" si="370"/>
        <v>1</v>
      </c>
      <c r="V712" s="3">
        <f t="shared" si="371"/>
        <v>3200</v>
      </c>
      <c r="W712" t="b">
        <f t="shared" si="365"/>
        <v>1</v>
      </c>
      <c r="Y712" t="str">
        <f t="shared" si="372"/>
        <v>STETSON</v>
      </c>
      <c r="Z712" t="b">
        <f t="shared" si="366"/>
        <v>1</v>
      </c>
      <c r="AB712" t="b">
        <f t="shared" si="373"/>
        <v>1</v>
      </c>
      <c r="AD712" t="str">
        <f t="shared" si="374"/>
        <v>513-558-2661</v>
      </c>
      <c r="AE712" t="b">
        <f t="shared" si="367"/>
        <v>1</v>
      </c>
      <c r="AG712" t="str">
        <f t="shared" si="375"/>
        <v>http://www.psychiatry.uc.edu/research/CRM/crm.aspx</v>
      </c>
      <c r="AH712" t="b">
        <f t="shared" si="368"/>
        <v>1</v>
      </c>
      <c r="AJ712">
        <f t="shared" si="376"/>
        <v>0</v>
      </c>
      <c r="AK712" t="b">
        <f t="shared" si="369"/>
        <v>0</v>
      </c>
      <c r="AM712" s="4" t="str">
        <f t="shared" si="387"/>
        <v>"name":"Psychiatry Clinical Research Management (CRM)(MED)"</v>
      </c>
      <c r="AN712" s="5" t="str">
        <f t="shared" si="377"/>
        <v>,"phone":"513-558-5112"</v>
      </c>
      <c r="AO712" s="5" t="str">
        <f t="shared" si="378"/>
        <v>,"location":{</v>
      </c>
      <c r="AP712" s="5" t="str">
        <f t="shared" si="379"/>
        <v>"ML":"559"</v>
      </c>
      <c r="AQ712" s="5" t="str">
        <f t="shared" si="361"/>
        <v>,"RM":"3200"</v>
      </c>
      <c r="AR712" s="5" t="str">
        <f t="shared" si="380"/>
        <v>,"building":"STETSON"</v>
      </c>
      <c r="AS712" s="5" t="str">
        <f t="shared" si="357"/>
        <v>}</v>
      </c>
      <c r="AT712" s="5" t="str">
        <f t="shared" si="381"/>
        <v>,"fax":"513-558-2661"</v>
      </c>
      <c r="AU712" s="5" t="str">
        <f t="shared" si="382"/>
        <v>,"website":"http://www.psychiatry.uc.edu/research/CRM/crm.aspx"</v>
      </c>
      <c r="AV712" s="10" t="str">
        <f t="shared" si="383"/>
        <v/>
      </c>
      <c r="AW712" s="6" t="str">
        <f t="shared" si="384"/>
        <v>{"name":"Psychiatry Clinical Research Management (CRM)(MED)","phone":"513-558-5112","location":{"ML":"559","RM":"3200","building":"STETSON"},"fax":"513-558-2661","website":"http://www.psychiatry.uc.edu/research/CRM/crm.aspx"}</v>
      </c>
      <c r="AX712" t="str">
        <f t="shared" si="385"/>
        <v>db.directory.insert({"name":"Psychiatry Clinical Research Management (CRM)(MED)","phone":"513-558-5112","location":{"ML":"559","RM":"3200","building":"STETSON"},"fax":"513-558-2661","website":"http://www.psychiatry.uc.edu/research/CRM/crm.aspx"})</v>
      </c>
      <c r="AY712">
        <f t="shared" si="388"/>
        <v>709</v>
      </c>
      <c r="AZ712" t="str">
        <f t="shared" si="386"/>
        <v>709 - Psychiatry  Clinical Research Management (CRM)(MED)</v>
      </c>
      <c r="BA712" t="str">
        <f t="shared" si="358"/>
        <v>{"name":"Psychiatry Clinical Research Management (CRM)(MED)","phone":"513-558-5112","location":{"ML":"559","RM":"3200","building":"STETSON"},"fax":"513-558-2661","website":"http://www.psychiatry.uc.edu/research/CRM/crm.aspx"},</v>
      </c>
    </row>
    <row r="713" spans="1:53" x14ac:dyDescent="0.25">
      <c r="A713" t="s">
        <v>3019</v>
      </c>
      <c r="B713" t="s">
        <v>3020</v>
      </c>
      <c r="C713" t="s">
        <v>3021</v>
      </c>
      <c r="D713">
        <v>559</v>
      </c>
      <c r="E713">
        <v>3200</v>
      </c>
      <c r="F713" t="s">
        <v>62</v>
      </c>
      <c r="H713" t="s">
        <v>3022</v>
      </c>
      <c r="K713" t="s">
        <v>5264</v>
      </c>
      <c r="M713">
        <f t="shared" si="359"/>
        <v>0</v>
      </c>
      <c r="N713" t="str">
        <f t="shared" si="363"/>
        <v>Cognitive Aging Program (Psychiatry)(MED)</v>
      </c>
      <c r="P713" t="s">
        <v>5264</v>
      </c>
      <c r="Q713" t="str">
        <f t="shared" si="364"/>
        <v>513-558-2455</v>
      </c>
      <c r="S713" s="3">
        <f t="shared" si="362"/>
        <v>559</v>
      </c>
      <c r="T713" t="b">
        <f t="shared" si="370"/>
        <v>1</v>
      </c>
      <c r="V713" s="3">
        <f t="shared" si="371"/>
        <v>3200</v>
      </c>
      <c r="W713" t="b">
        <f t="shared" si="365"/>
        <v>1</v>
      </c>
      <c r="Y713" t="str">
        <f t="shared" si="372"/>
        <v>STETSON</v>
      </c>
      <c r="Z713" t="b">
        <f t="shared" si="366"/>
        <v>1</v>
      </c>
      <c r="AB713" t="b">
        <f t="shared" si="373"/>
        <v>1</v>
      </c>
      <c r="AD713">
        <f t="shared" si="374"/>
        <v>0</v>
      </c>
      <c r="AE713" t="b">
        <f t="shared" si="367"/>
        <v>0</v>
      </c>
      <c r="AG713" t="str">
        <f t="shared" si="375"/>
        <v>http://www.psychiatry.uc.edu/research/clinical/aging.aspx</v>
      </c>
      <c r="AH713" t="b">
        <f t="shared" si="368"/>
        <v>1</v>
      </c>
      <c r="AJ713">
        <f t="shared" si="376"/>
        <v>0</v>
      </c>
      <c r="AK713" t="b">
        <f t="shared" si="369"/>
        <v>0</v>
      </c>
      <c r="AM713" s="4" t="str">
        <f t="shared" si="387"/>
        <v>"name":"Cognitive Aging Program (Psychiatry)(MED)"</v>
      </c>
      <c r="AN713" s="5" t="str">
        <f t="shared" si="377"/>
        <v>,"phone":"513-558-2455"</v>
      </c>
      <c r="AO713" s="5" t="str">
        <f t="shared" si="378"/>
        <v>,"location":{</v>
      </c>
      <c r="AP713" s="5" t="str">
        <f t="shared" si="379"/>
        <v>"ML":"559"</v>
      </c>
      <c r="AQ713" s="5" t="str">
        <f t="shared" si="361"/>
        <v>,"RM":"3200"</v>
      </c>
      <c r="AR713" s="5" t="str">
        <f t="shared" si="380"/>
        <v>,"building":"STETSON"</v>
      </c>
      <c r="AS713" s="5" t="str">
        <f t="shared" si="357"/>
        <v>}</v>
      </c>
      <c r="AT713" s="5" t="str">
        <f t="shared" si="381"/>
        <v/>
      </c>
      <c r="AU713" s="5" t="str">
        <f t="shared" si="382"/>
        <v>,"website":"http://www.psychiatry.uc.edu/research/clinical/aging.aspx"</v>
      </c>
      <c r="AV713" s="10" t="str">
        <f t="shared" si="383"/>
        <v/>
      </c>
      <c r="AW713" s="6" t="str">
        <f t="shared" si="384"/>
        <v>{"name":"Cognitive Aging Program (Psychiatry)(MED)","phone":"513-558-2455","location":{"ML":"559","RM":"3200","building":"STETSON"},"website":"http://www.psychiatry.uc.edu/research/clinical/aging.aspx"}</v>
      </c>
      <c r="AX713" t="str">
        <f t="shared" si="385"/>
        <v>db.directory.insert({"name":"Cognitive Aging Program (Psychiatry)(MED)","phone":"513-558-2455","location":{"ML":"559","RM":"3200","building":"STETSON"},"website":"http://www.psychiatry.uc.edu/research/clinical/aging.aspx"})</v>
      </c>
      <c r="AY713">
        <f t="shared" si="388"/>
        <v>710</v>
      </c>
      <c r="AZ713" t="str">
        <f t="shared" si="386"/>
        <v>710 - Cognitive Aging Program (Psychiatry)(MED)</v>
      </c>
      <c r="BA713" t="str">
        <f t="shared" si="358"/>
        <v>{"name":"Cognitive Aging Program (Psychiatry)(MED)","phone":"513-558-2455","location":{"ML":"559","RM":"3200","building":"STETSON"},"website":"http://www.psychiatry.uc.edu/research/clinical/aging.aspx"},</v>
      </c>
    </row>
    <row r="714" spans="1:53" x14ac:dyDescent="0.25">
      <c r="A714" t="s">
        <v>3023</v>
      </c>
      <c r="B714" t="s">
        <v>3024</v>
      </c>
      <c r="C714" t="s">
        <v>3025</v>
      </c>
      <c r="D714">
        <v>559</v>
      </c>
      <c r="E714">
        <v>3200</v>
      </c>
      <c r="F714" t="s">
        <v>62</v>
      </c>
      <c r="H714" t="s">
        <v>3026</v>
      </c>
      <c r="K714" t="s">
        <v>5264</v>
      </c>
      <c r="M714">
        <f t="shared" si="359"/>
        <v>0</v>
      </c>
      <c r="N714" t="str">
        <f t="shared" si="363"/>
        <v>Depression Research Program (Psychiatry)(MED)</v>
      </c>
      <c r="P714" t="s">
        <v>5264</v>
      </c>
      <c r="Q714" t="str">
        <f t="shared" si="364"/>
        <v>513-558-5371</v>
      </c>
      <c r="S714" s="3">
        <f t="shared" si="362"/>
        <v>559</v>
      </c>
      <c r="T714" t="b">
        <f t="shared" si="370"/>
        <v>1</v>
      </c>
      <c r="V714" s="3">
        <f t="shared" si="371"/>
        <v>3200</v>
      </c>
      <c r="W714" t="b">
        <f t="shared" si="365"/>
        <v>1</v>
      </c>
      <c r="Y714" t="str">
        <f t="shared" si="372"/>
        <v>STETSON</v>
      </c>
      <c r="Z714" t="b">
        <f t="shared" si="366"/>
        <v>1</v>
      </c>
      <c r="AB714" t="b">
        <f t="shared" si="373"/>
        <v>1</v>
      </c>
      <c r="AD714">
        <f t="shared" si="374"/>
        <v>0</v>
      </c>
      <c r="AE714" t="b">
        <f t="shared" si="367"/>
        <v>0</v>
      </c>
      <c r="AG714" t="str">
        <f t="shared" si="375"/>
        <v>http://www.psychiatry.uc.edu/research/clinical/Depression.aspx</v>
      </c>
      <c r="AH714" t="b">
        <f t="shared" si="368"/>
        <v>1</v>
      </c>
      <c r="AJ714">
        <f t="shared" si="376"/>
        <v>0</v>
      </c>
      <c r="AK714" t="b">
        <f t="shared" si="369"/>
        <v>0</v>
      </c>
      <c r="AM714" s="4" t="str">
        <f t="shared" si="387"/>
        <v>"name":"Depression Research Program (Psychiatry)(MED)"</v>
      </c>
      <c r="AN714" s="5" t="str">
        <f t="shared" si="377"/>
        <v>,"phone":"513-558-5371"</v>
      </c>
      <c r="AO714" s="5" t="str">
        <f t="shared" si="378"/>
        <v>,"location":{</v>
      </c>
      <c r="AP714" s="5" t="str">
        <f t="shared" si="379"/>
        <v>"ML":"559"</v>
      </c>
      <c r="AQ714" s="5" t="str">
        <f t="shared" si="361"/>
        <v>,"RM":"3200"</v>
      </c>
      <c r="AR714" s="5" t="str">
        <f t="shared" si="380"/>
        <v>,"building":"STETSON"</v>
      </c>
      <c r="AS714" s="5" t="str">
        <f t="shared" si="357"/>
        <v>}</v>
      </c>
      <c r="AT714" s="5" t="str">
        <f t="shared" si="381"/>
        <v/>
      </c>
      <c r="AU714" s="5" t="str">
        <f t="shared" si="382"/>
        <v>,"website":"http://www.psychiatry.uc.edu/research/clinical/Depression.aspx"</v>
      </c>
      <c r="AV714" s="10" t="str">
        <f t="shared" si="383"/>
        <v/>
      </c>
      <c r="AW714" s="6" t="str">
        <f t="shared" si="384"/>
        <v>{"name":"Depression Research Program (Psychiatry)(MED)","phone":"513-558-5371","location":{"ML":"559","RM":"3200","building":"STETSON"},"website":"http://www.psychiatry.uc.edu/research/clinical/Depression.aspx"}</v>
      </c>
      <c r="AX714" t="str">
        <f t="shared" si="385"/>
        <v>db.directory.insert({"name":"Depression Research Program (Psychiatry)(MED)","phone":"513-558-5371","location":{"ML":"559","RM":"3200","building":"STETSON"},"website":"http://www.psychiatry.uc.edu/research/clinical/Depression.aspx"})</v>
      </c>
      <c r="AY714">
        <f t="shared" si="388"/>
        <v>711</v>
      </c>
      <c r="AZ714" t="str">
        <f t="shared" si="386"/>
        <v>711 - Depression Research Program (Psychiatry)(MED)</v>
      </c>
      <c r="BA714" t="str">
        <f t="shared" si="358"/>
        <v>{"name":"Depression Research Program (Psychiatry)(MED)","phone":"513-558-5371","location":{"ML":"559","RM":"3200","building":"STETSON"},"website":"http://www.psychiatry.uc.edu/research/clinical/Depression.aspx"},</v>
      </c>
    </row>
    <row r="715" spans="1:53" x14ac:dyDescent="0.25">
      <c r="A715" t="s">
        <v>3027</v>
      </c>
      <c r="B715" t="s">
        <v>3028</v>
      </c>
      <c r="C715" t="s">
        <v>3029</v>
      </c>
      <c r="D715">
        <v>559</v>
      </c>
      <c r="E715">
        <v>3200</v>
      </c>
      <c r="F715" t="s">
        <v>62</v>
      </c>
      <c r="G715" t="s">
        <v>1434</v>
      </c>
      <c r="H715" t="s">
        <v>3030</v>
      </c>
      <c r="K715" t="s">
        <v>5264</v>
      </c>
      <c r="M715">
        <f t="shared" si="359"/>
        <v>0</v>
      </c>
      <c r="N715" t="str">
        <f t="shared" si="363"/>
        <v>Forensic Psychiatry Program (Psychiatry)(MED)</v>
      </c>
      <c r="P715" t="s">
        <v>5264</v>
      </c>
      <c r="Q715" t="str">
        <f t="shared" si="364"/>
        <v>513-558-4423</v>
      </c>
      <c r="S715" s="3">
        <f t="shared" si="362"/>
        <v>559</v>
      </c>
      <c r="T715" t="b">
        <f t="shared" si="370"/>
        <v>1</v>
      </c>
      <c r="V715" s="3">
        <f t="shared" si="371"/>
        <v>3200</v>
      </c>
      <c r="W715" t="b">
        <f t="shared" si="365"/>
        <v>1</v>
      </c>
      <c r="Y715" t="str">
        <f t="shared" si="372"/>
        <v>STETSON</v>
      </c>
      <c r="Z715" t="b">
        <f t="shared" si="366"/>
        <v>1</v>
      </c>
      <c r="AB715" t="b">
        <f t="shared" si="373"/>
        <v>1</v>
      </c>
      <c r="AD715" t="str">
        <f t="shared" si="374"/>
        <v>513-558-4805</v>
      </c>
      <c r="AE715" t="b">
        <f t="shared" si="367"/>
        <v>1</v>
      </c>
      <c r="AG715" t="str">
        <f t="shared" si="375"/>
        <v>http://www.psychiatry.uc.edu/Education/fellowships/forensic/about.aspx</v>
      </c>
      <c r="AH715" t="b">
        <f t="shared" si="368"/>
        <v>1</v>
      </c>
      <c r="AJ715">
        <f t="shared" si="376"/>
        <v>0</v>
      </c>
      <c r="AK715" t="b">
        <f t="shared" si="369"/>
        <v>0</v>
      </c>
      <c r="AM715" s="4" t="str">
        <f t="shared" si="387"/>
        <v>"name":"Forensic Psychiatry Program (Psychiatry)(MED)"</v>
      </c>
      <c r="AN715" s="5" t="str">
        <f t="shared" si="377"/>
        <v>,"phone":"513-558-4423"</v>
      </c>
      <c r="AO715" s="5" t="str">
        <f t="shared" si="378"/>
        <v>,"location":{</v>
      </c>
      <c r="AP715" s="5" t="str">
        <f t="shared" si="379"/>
        <v>"ML":"559"</v>
      </c>
      <c r="AQ715" s="5" t="str">
        <f t="shared" si="361"/>
        <v>,"RM":"3200"</v>
      </c>
      <c r="AR715" s="5" t="str">
        <f t="shared" si="380"/>
        <v>,"building":"STETSON"</v>
      </c>
      <c r="AS715" s="5" t="str">
        <f t="shared" si="357"/>
        <v>}</v>
      </c>
      <c r="AT715" s="5" t="str">
        <f t="shared" si="381"/>
        <v>,"fax":"513-558-4805"</v>
      </c>
      <c r="AU715" s="5" t="str">
        <f t="shared" si="382"/>
        <v>,"website":"http://www.psychiatry.uc.edu/Education/fellowships/forensic/about.aspx"</v>
      </c>
      <c r="AV715" s="10" t="str">
        <f t="shared" si="383"/>
        <v/>
      </c>
      <c r="AW715" s="6" t="str">
        <f t="shared" si="384"/>
        <v>{"name":"Forensic Psychiatry Program (Psychiatry)(MED)","phone":"513-558-4423","location":{"ML":"559","RM":"3200","building":"STETSON"},"fax":"513-558-4805","website":"http://www.psychiatry.uc.edu/Education/fellowships/forensic/about.aspx"}</v>
      </c>
      <c r="AX715" t="str">
        <f t="shared" si="385"/>
        <v>db.directory.insert({"name":"Forensic Psychiatry Program (Psychiatry)(MED)","phone":"513-558-4423","location":{"ML":"559","RM":"3200","building":"STETSON"},"fax":"513-558-4805","website":"http://www.psychiatry.uc.edu/Education/fellowships/forensic/about.aspx"})</v>
      </c>
      <c r="AY715">
        <f t="shared" si="388"/>
        <v>712</v>
      </c>
      <c r="AZ715" t="str">
        <f t="shared" si="386"/>
        <v>712 - Forensic Psychiatry Program (Psychiatry)(MED)</v>
      </c>
      <c r="BA715" t="str">
        <f t="shared" si="358"/>
        <v>{"name":"Forensic Psychiatry Program (Psychiatry)(MED)","phone":"513-558-4423","location":{"ML":"559","RM":"3200","building":"STETSON"},"fax":"513-558-4805","website":"http://www.psychiatry.uc.edu/Education/fellowships/forensic/about.aspx"},</v>
      </c>
    </row>
    <row r="716" spans="1:53" x14ac:dyDescent="0.25">
      <c r="A716" t="s">
        <v>3031</v>
      </c>
      <c r="B716" t="s">
        <v>3015</v>
      </c>
      <c r="C716" t="s">
        <v>3032</v>
      </c>
      <c r="D716" t="s">
        <v>3033</v>
      </c>
      <c r="E716">
        <v>559</v>
      </c>
      <c r="F716">
        <v>3232</v>
      </c>
      <c r="G716" t="s">
        <v>62</v>
      </c>
      <c r="H716" t="s">
        <v>3034</v>
      </c>
      <c r="K716" t="s">
        <v>5264</v>
      </c>
      <c r="L716" t="b">
        <v>1</v>
      </c>
      <c r="M716">
        <f t="shared" si="359"/>
        <v>1</v>
      </c>
      <c r="N716" t="str">
        <f t="shared" si="363"/>
        <v>Psychiatry  Medical Student Education (MED)</v>
      </c>
      <c r="O716" t="str">
        <f t="shared" si="360"/>
        <v>Psychiatry  Medical Student Education (MED)</v>
      </c>
      <c r="P716" t="s">
        <v>5264</v>
      </c>
      <c r="Q716" t="str">
        <f t="shared" si="364"/>
        <v>513-558-4866</v>
      </c>
      <c r="S716" s="3">
        <f t="shared" si="362"/>
        <v>559</v>
      </c>
      <c r="T716" t="b">
        <f t="shared" si="370"/>
        <v>1</v>
      </c>
      <c r="V716" s="3">
        <f t="shared" si="371"/>
        <v>3232</v>
      </c>
      <c r="W716" t="b">
        <f t="shared" si="365"/>
        <v>1</v>
      </c>
      <c r="Y716" t="str">
        <f t="shared" si="372"/>
        <v>STETSON</v>
      </c>
      <c r="Z716" t="b">
        <f t="shared" si="366"/>
        <v>1</v>
      </c>
      <c r="AB716" t="b">
        <f t="shared" si="373"/>
        <v>1</v>
      </c>
      <c r="AD716" t="str">
        <f t="shared" si="374"/>
        <v>513-558-2889</v>
      </c>
      <c r="AE716" t="b">
        <f t="shared" si="367"/>
        <v>1</v>
      </c>
      <c r="AG716">
        <f t="shared" si="375"/>
        <v>0</v>
      </c>
      <c r="AH716" t="b">
        <f t="shared" si="368"/>
        <v>0</v>
      </c>
      <c r="AJ716">
        <f t="shared" si="376"/>
        <v>0</v>
      </c>
      <c r="AK716" t="b">
        <f t="shared" si="369"/>
        <v>0</v>
      </c>
      <c r="AM716" s="4" t="str">
        <f t="shared" si="387"/>
        <v>"name":"Psychiatry Medical Student Education (MED)"</v>
      </c>
      <c r="AN716" s="5" t="str">
        <f t="shared" si="377"/>
        <v>,"phone":"513-558-4866"</v>
      </c>
      <c r="AO716" s="5" t="str">
        <f t="shared" si="378"/>
        <v>,"location":{</v>
      </c>
      <c r="AP716" s="5" t="str">
        <f t="shared" si="379"/>
        <v>"ML":"559"</v>
      </c>
      <c r="AQ716" s="5" t="str">
        <f t="shared" si="361"/>
        <v>,"RM":"3232"</v>
      </c>
      <c r="AR716" s="5" t="str">
        <f t="shared" si="380"/>
        <v>,"building":"STETSON"</v>
      </c>
      <c r="AS716" s="5" t="str">
        <f t="shared" ref="AS716:AS779" si="389">IF(AB716,"}","")</f>
        <v>}</v>
      </c>
      <c r="AT716" s="5" t="str">
        <f t="shared" si="381"/>
        <v>,"fax":"513-558-2889"</v>
      </c>
      <c r="AU716" s="5" t="str">
        <f t="shared" si="382"/>
        <v/>
      </c>
      <c r="AV716" s="10" t="str">
        <f t="shared" si="383"/>
        <v/>
      </c>
      <c r="AW716" s="6" t="str">
        <f t="shared" si="384"/>
        <v>{"name":"Psychiatry Medical Student Education (MED)","phone":"513-558-4866","location":{"ML":"559","RM":"3232","building":"STETSON"},"fax":"513-558-2889"}</v>
      </c>
      <c r="AX716" t="str">
        <f t="shared" si="385"/>
        <v>db.directory.insert({"name":"Psychiatry Medical Student Education (MED)","phone":"513-558-4866","location":{"ML":"559","RM":"3232","building":"STETSON"},"fax":"513-558-2889"})</v>
      </c>
      <c r="AY716">
        <f t="shared" si="388"/>
        <v>713</v>
      </c>
      <c r="AZ716" t="str">
        <f t="shared" si="386"/>
        <v>713 - Psychiatry  Medical Student Education (MED)</v>
      </c>
      <c r="BA716" t="str">
        <f t="shared" si="358"/>
        <v>{"name":"Psychiatry Medical Student Education (MED)","phone":"513-558-4866","location":{"ML":"559","RM":"3232","building":"STETSON"},"fax":"513-558-2889"},</v>
      </c>
    </row>
    <row r="717" spans="1:53" x14ac:dyDescent="0.25">
      <c r="A717" t="s">
        <v>3035</v>
      </c>
      <c r="B717" t="s">
        <v>3036</v>
      </c>
      <c r="C717" t="s">
        <v>3037</v>
      </c>
      <c r="D717">
        <v>506</v>
      </c>
      <c r="E717" t="s">
        <v>3038</v>
      </c>
      <c r="F717" t="s">
        <v>3039</v>
      </c>
      <c r="G717" t="s">
        <v>3040</v>
      </c>
      <c r="K717" t="s">
        <v>5264</v>
      </c>
      <c r="M717">
        <f t="shared" si="359"/>
        <v>0</v>
      </c>
      <c r="N717" t="str">
        <f t="shared" si="363"/>
        <v>Obesity Research Center (Psychiatry)(MED)</v>
      </c>
      <c r="P717" t="s">
        <v>5264</v>
      </c>
      <c r="Q717" t="str">
        <f t="shared" si="364"/>
        <v>513-558-6863</v>
      </c>
      <c r="S717" s="3">
        <f t="shared" si="362"/>
        <v>506</v>
      </c>
      <c r="T717" t="b">
        <f t="shared" si="370"/>
        <v>1</v>
      </c>
      <c r="V717" s="3" t="str">
        <f t="shared" si="371"/>
        <v>G-059</v>
      </c>
      <c r="W717" t="b">
        <f t="shared" si="365"/>
        <v>1</v>
      </c>
      <c r="Y717" t="str">
        <f t="shared" si="372"/>
        <v>RC</v>
      </c>
      <c r="Z717" t="b">
        <f t="shared" si="366"/>
        <v>1</v>
      </c>
      <c r="AB717" t="b">
        <f t="shared" si="373"/>
        <v>1</v>
      </c>
      <c r="AD717" t="str">
        <f t="shared" si="374"/>
        <v>513-297-0966</v>
      </c>
      <c r="AE717" t="b">
        <f t="shared" si="367"/>
        <v>1</v>
      </c>
      <c r="AG717">
        <f t="shared" si="375"/>
        <v>0</v>
      </c>
      <c r="AH717" t="b">
        <f t="shared" si="368"/>
        <v>0</v>
      </c>
      <c r="AJ717">
        <f t="shared" si="376"/>
        <v>0</v>
      </c>
      <c r="AK717" t="b">
        <f t="shared" si="369"/>
        <v>0</v>
      </c>
      <c r="AM717" s="4" t="str">
        <f t="shared" si="387"/>
        <v>"name":"Obesity Research Center (Psychiatry)(MED)"</v>
      </c>
      <c r="AN717" s="5" t="str">
        <f t="shared" si="377"/>
        <v>,"phone":"513-558-6863"</v>
      </c>
      <c r="AO717" s="5" t="str">
        <f t="shared" si="378"/>
        <v>,"location":{</v>
      </c>
      <c r="AP717" s="5" t="str">
        <f t="shared" si="379"/>
        <v>"ML":"506"</v>
      </c>
      <c r="AQ717" s="5" t="str">
        <f t="shared" si="361"/>
        <v>,"RM":"G-059"</v>
      </c>
      <c r="AR717" s="5" t="str">
        <f t="shared" si="380"/>
        <v>,"building":"RC"</v>
      </c>
      <c r="AS717" s="5" t="str">
        <f t="shared" si="389"/>
        <v>}</v>
      </c>
      <c r="AT717" s="5" t="str">
        <f t="shared" si="381"/>
        <v>,"fax":"513-297-0966"</v>
      </c>
      <c r="AU717" s="5" t="str">
        <f t="shared" si="382"/>
        <v/>
      </c>
      <c r="AV717" s="10" t="str">
        <f t="shared" si="383"/>
        <v/>
      </c>
      <c r="AW717" s="6" t="str">
        <f t="shared" si="384"/>
        <v>{"name":"Obesity Research Center (Psychiatry)(MED)","phone":"513-558-6863","location":{"ML":"506","RM":"G-059","building":"RC"},"fax":"513-297-0966"}</v>
      </c>
      <c r="AX717" t="str">
        <f t="shared" si="385"/>
        <v>db.directory.insert({"name":"Obesity Research Center (Psychiatry)(MED)","phone":"513-558-6863","location":{"ML":"506","RM":"G-059","building":"RC"},"fax":"513-297-0966"})</v>
      </c>
      <c r="AY717">
        <f t="shared" si="388"/>
        <v>714</v>
      </c>
      <c r="AZ717" t="str">
        <f t="shared" si="386"/>
        <v>714 - Obesity Research Center (Psychiatry)(MED)</v>
      </c>
      <c r="BA717" t="str">
        <f t="shared" si="358"/>
        <v>{"name":"Obesity Research Center (Psychiatry)(MED)","phone":"513-558-6863","location":{"ML":"506","RM":"G-059","building":"RC"},"fax":"513-297-0966"},</v>
      </c>
    </row>
    <row r="718" spans="1:53" x14ac:dyDescent="0.25">
      <c r="A718" t="s">
        <v>3041</v>
      </c>
      <c r="B718" t="s">
        <v>3042</v>
      </c>
      <c r="C718" t="s">
        <v>3043</v>
      </c>
      <c r="D718">
        <v>559</v>
      </c>
      <c r="E718">
        <v>3200</v>
      </c>
      <c r="F718" t="s">
        <v>62</v>
      </c>
      <c r="G718" t="s">
        <v>2995</v>
      </c>
      <c r="H718" t="s">
        <v>2996</v>
      </c>
      <c r="K718" t="s">
        <v>5264</v>
      </c>
      <c r="M718">
        <f t="shared" si="359"/>
        <v>0</v>
      </c>
      <c r="N718" t="str">
        <f t="shared" si="363"/>
        <v>Cognitive Disorders (Psychiatry)(MED)</v>
      </c>
      <c r="P718" t="s">
        <v>5264</v>
      </c>
      <c r="Q718" t="str">
        <f t="shared" si="364"/>
        <v>513-558-4224</v>
      </c>
      <c r="S718" s="3">
        <f t="shared" si="362"/>
        <v>559</v>
      </c>
      <c r="T718" t="b">
        <f t="shared" si="370"/>
        <v>1</v>
      </c>
      <c r="V718" s="3">
        <f t="shared" si="371"/>
        <v>3200</v>
      </c>
      <c r="W718" t="b">
        <f t="shared" si="365"/>
        <v>1</v>
      </c>
      <c r="Y718" t="str">
        <f t="shared" si="372"/>
        <v>STETSON</v>
      </c>
      <c r="Z718" t="b">
        <f t="shared" si="366"/>
        <v>1</v>
      </c>
      <c r="AB718" t="b">
        <f t="shared" si="373"/>
        <v>1</v>
      </c>
      <c r="AD718" t="str">
        <f t="shared" si="374"/>
        <v>513-558-0877</v>
      </c>
      <c r="AE718" t="b">
        <f t="shared" si="367"/>
        <v>1</v>
      </c>
      <c r="AG718" t="str">
        <f t="shared" si="375"/>
        <v>http://www.psychiatry.uc.edu/</v>
      </c>
      <c r="AH718" t="b">
        <f t="shared" si="368"/>
        <v>1</v>
      </c>
      <c r="AJ718">
        <f t="shared" si="376"/>
        <v>0</v>
      </c>
      <c r="AK718" t="b">
        <f t="shared" si="369"/>
        <v>0</v>
      </c>
      <c r="AM718" s="4" t="str">
        <f t="shared" si="387"/>
        <v>"name":"Cognitive Disorders (Psychiatry)(MED)"</v>
      </c>
      <c r="AN718" s="5" t="str">
        <f t="shared" si="377"/>
        <v>,"phone":"513-558-4224"</v>
      </c>
      <c r="AO718" s="5" t="str">
        <f t="shared" si="378"/>
        <v>,"location":{</v>
      </c>
      <c r="AP718" s="5" t="str">
        <f t="shared" si="379"/>
        <v>"ML":"559"</v>
      </c>
      <c r="AQ718" s="5" t="str">
        <f t="shared" si="361"/>
        <v>,"RM":"3200"</v>
      </c>
      <c r="AR718" s="5" t="str">
        <f t="shared" si="380"/>
        <v>,"building":"STETSON"</v>
      </c>
      <c r="AS718" s="5" t="str">
        <f t="shared" si="389"/>
        <v>}</v>
      </c>
      <c r="AT718" s="5" t="str">
        <f t="shared" si="381"/>
        <v>,"fax":"513-558-0877"</v>
      </c>
      <c r="AU718" s="5" t="str">
        <f t="shared" si="382"/>
        <v>,"website":"http://www.psychiatry.uc.edu/"</v>
      </c>
      <c r="AV718" s="10" t="str">
        <f t="shared" si="383"/>
        <v/>
      </c>
      <c r="AW718" s="6" t="str">
        <f t="shared" si="384"/>
        <v>{"name":"Cognitive Disorders (Psychiatry)(MED)","phone":"513-558-4224","location":{"ML":"559","RM":"3200","building":"STETSON"},"fax":"513-558-0877","website":"http://www.psychiatry.uc.edu/"}</v>
      </c>
      <c r="AX718" t="str">
        <f t="shared" si="385"/>
        <v>db.directory.insert({"name":"Cognitive Disorders (Psychiatry)(MED)","phone":"513-558-4224","location":{"ML":"559","RM":"3200","building":"STETSON"},"fax":"513-558-0877","website":"http://www.psychiatry.uc.edu/"})</v>
      </c>
      <c r="AY718">
        <f t="shared" si="388"/>
        <v>715</v>
      </c>
      <c r="AZ718" t="str">
        <f t="shared" si="386"/>
        <v>715 - Cognitive Disorders (Psychiatry)(MED)</v>
      </c>
      <c r="BA718" t="str">
        <f t="shared" si="358"/>
        <v>{"name":"Cognitive Disorders (Psychiatry)(MED)","phone":"513-558-4224","location":{"ML":"559","RM":"3200","building":"STETSON"},"fax":"513-558-0877","website":"http://www.psychiatry.uc.edu/"},</v>
      </c>
    </row>
    <row r="719" spans="1:53" x14ac:dyDescent="0.25">
      <c r="A719" t="s">
        <v>3044</v>
      </c>
      <c r="B719" t="s">
        <v>3045</v>
      </c>
      <c r="C719" t="s">
        <v>3046</v>
      </c>
      <c r="D719">
        <v>376</v>
      </c>
      <c r="E719">
        <v>4130</v>
      </c>
      <c r="F719" t="s">
        <v>498</v>
      </c>
      <c r="G719" t="s">
        <v>3047</v>
      </c>
      <c r="H719" t="s">
        <v>3048</v>
      </c>
      <c r="K719" t="s">
        <v>5264</v>
      </c>
      <c r="M719">
        <f t="shared" si="359"/>
        <v>0</v>
      </c>
      <c r="N719" t="str">
        <f t="shared" si="363"/>
        <v>Psychology (A&amp;S)</v>
      </c>
      <c r="P719" t="s">
        <v>5264</v>
      </c>
      <c r="Q719" t="str">
        <f t="shared" si="364"/>
        <v>513-556-5580</v>
      </c>
      <c r="S719" s="3">
        <f t="shared" si="362"/>
        <v>376</v>
      </c>
      <c r="T719" t="b">
        <f t="shared" si="370"/>
        <v>1</v>
      </c>
      <c r="V719" s="3">
        <f t="shared" si="371"/>
        <v>4130</v>
      </c>
      <c r="W719" t="b">
        <f t="shared" si="365"/>
        <v>1</v>
      </c>
      <c r="Y719" t="str">
        <f t="shared" si="372"/>
        <v>EDWARDS1</v>
      </c>
      <c r="Z719" t="b">
        <f t="shared" si="366"/>
        <v>1</v>
      </c>
      <c r="AB719" t="b">
        <f t="shared" si="373"/>
        <v>1</v>
      </c>
      <c r="AD719" t="str">
        <f t="shared" si="374"/>
        <v>513-556-4168</v>
      </c>
      <c r="AE719" t="b">
        <f t="shared" si="367"/>
        <v>1</v>
      </c>
      <c r="AG719" t="str">
        <f t="shared" si="375"/>
        <v>http://www.artsci.uc.edu/departments/psychology.html</v>
      </c>
      <c r="AH719" t="b">
        <f t="shared" si="368"/>
        <v>1</v>
      </c>
      <c r="AJ719">
        <f t="shared" si="376"/>
        <v>0</v>
      </c>
      <c r="AK719" t="b">
        <f t="shared" si="369"/>
        <v>0</v>
      </c>
      <c r="AM719" s="4" t="str">
        <f t="shared" si="387"/>
        <v>"name":"Psychology (A&amp;S)"</v>
      </c>
      <c r="AN719" s="5" t="str">
        <f t="shared" si="377"/>
        <v>,"phone":"513-556-5580"</v>
      </c>
      <c r="AO719" s="5" t="str">
        <f t="shared" si="378"/>
        <v>,"location":{</v>
      </c>
      <c r="AP719" s="5" t="str">
        <f t="shared" si="379"/>
        <v>"ML":"376"</v>
      </c>
      <c r="AQ719" s="5" t="str">
        <f t="shared" si="361"/>
        <v>,"RM":"4130"</v>
      </c>
      <c r="AR719" s="5" t="str">
        <f t="shared" si="380"/>
        <v>,"building":"EDWARDS1"</v>
      </c>
      <c r="AS719" s="5" t="str">
        <f t="shared" si="389"/>
        <v>}</v>
      </c>
      <c r="AT719" s="5" t="str">
        <f t="shared" si="381"/>
        <v>,"fax":"513-556-4168"</v>
      </c>
      <c r="AU719" s="5" t="str">
        <f t="shared" si="382"/>
        <v>,"website":"http://www.artsci.uc.edu/departments/psychology.html"</v>
      </c>
      <c r="AV719" s="10" t="str">
        <f t="shared" si="383"/>
        <v/>
      </c>
      <c r="AW719" s="6" t="str">
        <f t="shared" si="384"/>
        <v>{"name":"Psychology (A&amp;S)","phone":"513-556-5580","location":{"ML":"376","RM":"4130","building":"EDWARDS1"},"fax":"513-556-4168","website":"http://www.artsci.uc.edu/departments/psychology.html"}</v>
      </c>
      <c r="AX719" t="str">
        <f t="shared" si="385"/>
        <v>db.directory.insert({"name":"Psychology (A&amp;S)","phone":"513-556-5580","location":{"ML":"376","RM":"4130","building":"EDWARDS1"},"fax":"513-556-4168","website":"http://www.artsci.uc.edu/departments/psychology.html"})</v>
      </c>
      <c r="AY719">
        <f t="shared" si="388"/>
        <v>716</v>
      </c>
      <c r="AZ719" t="str">
        <f t="shared" si="386"/>
        <v>716 - Psychology (A&amp;S)</v>
      </c>
      <c r="BA719" t="str">
        <f t="shared" si="358"/>
        <v>{"name":"Psychology (A&amp;S)","phone":"513-556-5580","location":{"ML":"376","RM":"4130","building":"EDWARDS1"},"fax":"513-556-4168","website":"http://www.artsci.uc.edu/departments/psychology.html"},</v>
      </c>
    </row>
    <row r="720" spans="1:53" x14ac:dyDescent="0.25">
      <c r="A720" t="s">
        <v>3049</v>
      </c>
      <c r="B720" t="s">
        <v>3050</v>
      </c>
      <c r="C720" t="s">
        <v>36</v>
      </c>
      <c r="D720">
        <v>162</v>
      </c>
      <c r="E720">
        <v>18</v>
      </c>
      <c r="F720" t="s">
        <v>37</v>
      </c>
      <c r="G720" t="s">
        <v>38</v>
      </c>
      <c r="H720" t="s">
        <v>848</v>
      </c>
      <c r="K720" t="s">
        <v>5264</v>
      </c>
      <c r="M720">
        <f t="shared" si="359"/>
        <v>0</v>
      </c>
      <c r="N720" t="str">
        <f t="shared" si="363"/>
        <v>Psychology Club (CLER)</v>
      </c>
      <c r="P720" t="s">
        <v>5264</v>
      </c>
      <c r="Q720" t="str">
        <f t="shared" si="364"/>
        <v>513-732-5221</v>
      </c>
      <c r="S720" s="3">
        <f t="shared" si="362"/>
        <v>162</v>
      </c>
      <c r="T720" t="b">
        <f t="shared" si="370"/>
        <v>1</v>
      </c>
      <c r="V720" s="3">
        <f t="shared" si="371"/>
        <v>18</v>
      </c>
      <c r="W720" t="b">
        <f t="shared" si="365"/>
        <v>1</v>
      </c>
      <c r="Y720" t="str">
        <f t="shared" si="372"/>
        <v>CLERJONES</v>
      </c>
      <c r="Z720" t="b">
        <f t="shared" si="366"/>
        <v>1</v>
      </c>
      <c r="AB720" t="b">
        <f t="shared" si="373"/>
        <v>1</v>
      </c>
      <c r="AD720" t="str">
        <f t="shared" si="374"/>
        <v>513-732-5303</v>
      </c>
      <c r="AE720" t="b">
        <f t="shared" si="367"/>
        <v>1</v>
      </c>
      <c r="AG720" t="str">
        <f t="shared" si="375"/>
        <v>http://www.ucclermont.edu/students/student_org.html</v>
      </c>
      <c r="AH720" t="b">
        <f t="shared" si="368"/>
        <v>1</v>
      </c>
      <c r="AJ720">
        <f t="shared" si="376"/>
        <v>0</v>
      </c>
      <c r="AK720" t="b">
        <f t="shared" si="369"/>
        <v>0</v>
      </c>
      <c r="AM720" s="4" t="str">
        <f t="shared" si="387"/>
        <v>"name":"Psychology Club (CLER)"</v>
      </c>
      <c r="AN720" s="5" t="str">
        <f t="shared" si="377"/>
        <v>,"phone":"513-732-5221"</v>
      </c>
      <c r="AO720" s="5" t="str">
        <f t="shared" si="378"/>
        <v>,"location":{</v>
      </c>
      <c r="AP720" s="5" t="str">
        <f t="shared" si="379"/>
        <v>"ML":"162"</v>
      </c>
      <c r="AQ720" s="5" t="str">
        <f t="shared" si="361"/>
        <v>,"RM":"18"</v>
      </c>
      <c r="AR720" s="5" t="str">
        <f t="shared" si="380"/>
        <v>,"building":"CLERJONES"</v>
      </c>
      <c r="AS720" s="5" t="str">
        <f t="shared" si="389"/>
        <v>}</v>
      </c>
      <c r="AT720" s="5" t="str">
        <f t="shared" si="381"/>
        <v>,"fax":"513-732-5303"</v>
      </c>
      <c r="AU720" s="5" t="str">
        <f t="shared" si="382"/>
        <v>,"website":"http://www.ucclermont.edu/students/student_org.html"</v>
      </c>
      <c r="AV720" s="10" t="str">
        <f t="shared" si="383"/>
        <v/>
      </c>
      <c r="AW720" s="6" t="str">
        <f t="shared" si="384"/>
        <v>{"name":"Psychology Club (CLER)","phone":"513-732-5221","location":{"ML":"162","RM":"18","building":"CLERJONES"},"fax":"513-732-5303","website":"http://www.ucclermont.edu/students/student_org.html"}</v>
      </c>
      <c r="AX720" t="str">
        <f t="shared" si="385"/>
        <v>db.directory.insert({"name":"Psychology Club (CLER)","phone":"513-732-5221","location":{"ML":"162","RM":"18","building":"CLERJONES"},"fax":"513-732-5303","website":"http://www.ucclermont.edu/students/student_org.html"})</v>
      </c>
      <c r="AY720">
        <f t="shared" si="388"/>
        <v>717</v>
      </c>
      <c r="AZ720" t="str">
        <f t="shared" si="386"/>
        <v>717 - Psychology Club (CLER)</v>
      </c>
      <c r="BA720" t="str">
        <f t="shared" si="358"/>
        <v>{"name":"Psychology Club (CLER)","phone":"513-732-5221","location":{"ML":"162","RM":"18","building":"CLERJONES"},"fax":"513-732-5303","website":"http://www.ucclermont.edu/students/student_org.html"},</v>
      </c>
    </row>
    <row r="721" spans="1:53" x14ac:dyDescent="0.25">
      <c r="A721" t="s">
        <v>3051</v>
      </c>
      <c r="B721" t="s">
        <v>3002</v>
      </c>
      <c r="C721" t="s">
        <v>3052</v>
      </c>
      <c r="D721">
        <v>559</v>
      </c>
      <c r="E721">
        <v>3200</v>
      </c>
      <c r="F721" t="s">
        <v>62</v>
      </c>
      <c r="G721" t="s">
        <v>3053</v>
      </c>
      <c r="K721" t="s">
        <v>5264</v>
      </c>
      <c r="M721">
        <f t="shared" si="359"/>
        <v>0</v>
      </c>
      <c r="N721" t="str">
        <f t="shared" si="363"/>
        <v>Bipolar Disorders Research (Psychiatry)(MED)</v>
      </c>
      <c r="P721" t="s">
        <v>5264</v>
      </c>
      <c r="Q721" t="str">
        <f t="shared" si="364"/>
        <v>513-558-2989</v>
      </c>
      <c r="S721" s="3">
        <f t="shared" si="362"/>
        <v>559</v>
      </c>
      <c r="T721" t="b">
        <f t="shared" si="370"/>
        <v>1</v>
      </c>
      <c r="V721" s="3">
        <f t="shared" si="371"/>
        <v>3200</v>
      </c>
      <c r="W721" t="b">
        <f t="shared" si="365"/>
        <v>1</v>
      </c>
      <c r="Y721" t="str">
        <f t="shared" si="372"/>
        <v>STETSON</v>
      </c>
      <c r="Z721" t="b">
        <f t="shared" si="366"/>
        <v>1</v>
      </c>
      <c r="AB721" t="b">
        <f t="shared" si="373"/>
        <v>1</v>
      </c>
      <c r="AD721" t="str">
        <f t="shared" si="374"/>
        <v>513-558-3399</v>
      </c>
      <c r="AE721" t="b">
        <f t="shared" si="367"/>
        <v>1</v>
      </c>
      <c r="AG721">
        <f t="shared" si="375"/>
        <v>0</v>
      </c>
      <c r="AH721" t="b">
        <f t="shared" si="368"/>
        <v>0</v>
      </c>
      <c r="AJ721">
        <f t="shared" si="376"/>
        <v>0</v>
      </c>
      <c r="AK721" t="b">
        <f t="shared" si="369"/>
        <v>0</v>
      </c>
      <c r="AM721" s="4" t="str">
        <f t="shared" si="387"/>
        <v>"name":"Bipolar Disorders Research (Psychiatry)(MED)"</v>
      </c>
      <c r="AN721" s="5" t="str">
        <f t="shared" si="377"/>
        <v>,"phone":"513-558-2989"</v>
      </c>
      <c r="AO721" s="5" t="str">
        <f t="shared" si="378"/>
        <v>,"location":{</v>
      </c>
      <c r="AP721" s="5" t="str">
        <f t="shared" si="379"/>
        <v>"ML":"559"</v>
      </c>
      <c r="AQ721" s="5" t="str">
        <f t="shared" si="361"/>
        <v>,"RM":"3200"</v>
      </c>
      <c r="AR721" s="5" t="str">
        <f t="shared" si="380"/>
        <v>,"building":"STETSON"</v>
      </c>
      <c r="AS721" s="5" t="str">
        <f t="shared" si="389"/>
        <v>}</v>
      </c>
      <c r="AT721" s="5" t="str">
        <f t="shared" si="381"/>
        <v>,"fax":"513-558-3399"</v>
      </c>
      <c r="AU721" s="5" t="str">
        <f t="shared" si="382"/>
        <v/>
      </c>
      <c r="AV721" s="10" t="str">
        <f t="shared" si="383"/>
        <v/>
      </c>
      <c r="AW721" s="6" t="str">
        <f t="shared" si="384"/>
        <v>{"name":"Bipolar Disorders Research (Psychiatry)(MED)","phone":"513-558-2989","location":{"ML":"559","RM":"3200","building":"STETSON"},"fax":"513-558-3399"}</v>
      </c>
      <c r="AX721" t="str">
        <f t="shared" si="385"/>
        <v>db.directory.insert({"name":"Bipolar Disorders Research (Psychiatry)(MED)","phone":"513-558-2989","location":{"ML":"559","RM":"3200","building":"STETSON"},"fax":"513-558-3399"})</v>
      </c>
      <c r="AY721">
        <f t="shared" si="388"/>
        <v>718</v>
      </c>
      <c r="AZ721" t="str">
        <f t="shared" si="386"/>
        <v>718 - Bipolar Disorders Research (Psychiatry)(MED)</v>
      </c>
      <c r="BA721" t="str">
        <f t="shared" si="358"/>
        <v>{"name":"Bipolar Disorders Research (Psychiatry)(MED)","phone":"513-558-2989","location":{"ML":"559","RM":"3200","building":"STETSON"},"fax":"513-558-3399"},</v>
      </c>
    </row>
    <row r="722" spans="1:53" x14ac:dyDescent="0.25">
      <c r="A722" t="s">
        <v>3054</v>
      </c>
      <c r="B722" t="s">
        <v>3055</v>
      </c>
      <c r="C722" t="s">
        <v>3056</v>
      </c>
      <c r="D722">
        <v>56</v>
      </c>
      <c r="E722">
        <v>112</v>
      </c>
      <c r="F722" t="s">
        <v>2051</v>
      </c>
      <c r="H722" t="s">
        <v>3057</v>
      </c>
      <c r="K722" t="s">
        <v>5264</v>
      </c>
      <c r="M722">
        <f t="shared" si="359"/>
        <v>0</v>
      </c>
      <c r="N722" t="str">
        <f t="shared" si="363"/>
        <v>Public Health Sciences (Environ Hlth)</v>
      </c>
      <c r="P722" t="s">
        <v>5264</v>
      </c>
      <c r="Q722" t="str">
        <f t="shared" si="364"/>
        <v>513-558-2737</v>
      </c>
      <c r="S722" s="3">
        <f t="shared" si="362"/>
        <v>56</v>
      </c>
      <c r="T722" t="b">
        <f t="shared" si="370"/>
        <v>1</v>
      </c>
      <c r="V722" s="3">
        <f t="shared" si="371"/>
        <v>112</v>
      </c>
      <c r="W722" t="b">
        <f t="shared" si="365"/>
        <v>1</v>
      </c>
      <c r="Y722" t="str">
        <f t="shared" si="372"/>
        <v>KETTERING</v>
      </c>
      <c r="Z722" t="b">
        <f t="shared" si="366"/>
        <v>1</v>
      </c>
      <c r="AB722" t="b">
        <f t="shared" si="373"/>
        <v>1</v>
      </c>
      <c r="AD722">
        <f t="shared" si="374"/>
        <v>0</v>
      </c>
      <c r="AE722" t="b">
        <f t="shared" si="367"/>
        <v>0</v>
      </c>
      <c r="AG722" t="str">
        <f t="shared" si="375"/>
        <v>http://eh.uc.edu/publichealth/</v>
      </c>
      <c r="AH722" t="b">
        <f t="shared" si="368"/>
        <v>1</v>
      </c>
      <c r="AJ722">
        <f t="shared" si="376"/>
        <v>0</v>
      </c>
      <c r="AK722" t="b">
        <f t="shared" si="369"/>
        <v>0</v>
      </c>
      <c r="AM722" s="4" t="str">
        <f t="shared" si="387"/>
        <v>"name":"Public Health Sciences (Environ Hlth)"</v>
      </c>
      <c r="AN722" s="5" t="str">
        <f t="shared" si="377"/>
        <v>,"phone":"513-558-2737"</v>
      </c>
      <c r="AO722" s="5" t="str">
        <f t="shared" si="378"/>
        <v>,"location":{</v>
      </c>
      <c r="AP722" s="5" t="str">
        <f t="shared" si="379"/>
        <v>"ML":"56"</v>
      </c>
      <c r="AQ722" s="5" t="str">
        <f t="shared" si="361"/>
        <v>,"RM":"112"</v>
      </c>
      <c r="AR722" s="5" t="str">
        <f t="shared" si="380"/>
        <v>,"building":"KETTERING"</v>
      </c>
      <c r="AS722" s="5" t="str">
        <f t="shared" si="389"/>
        <v>}</v>
      </c>
      <c r="AT722" s="5" t="str">
        <f t="shared" si="381"/>
        <v/>
      </c>
      <c r="AU722" s="5" t="str">
        <f t="shared" si="382"/>
        <v>,"website":"http://eh.uc.edu/publichealth/"</v>
      </c>
      <c r="AV722" s="10" t="str">
        <f t="shared" si="383"/>
        <v/>
      </c>
      <c r="AW722" s="6" t="str">
        <f t="shared" si="384"/>
        <v>{"name":"Public Health Sciences (Environ Hlth)","phone":"513-558-2737","location":{"ML":"56","RM":"112","building":"KETTERING"},"website":"http://eh.uc.edu/publichealth/"}</v>
      </c>
      <c r="AX722" t="str">
        <f t="shared" si="385"/>
        <v>db.directory.insert({"name":"Public Health Sciences (Environ Hlth)","phone":"513-558-2737","location":{"ML":"56","RM":"112","building":"KETTERING"},"website":"http://eh.uc.edu/publichealth/"})</v>
      </c>
      <c r="AY722">
        <f t="shared" si="388"/>
        <v>719</v>
      </c>
      <c r="AZ722" t="str">
        <f t="shared" si="386"/>
        <v>719 - Public Health Sciences (Environ Hlth)</v>
      </c>
      <c r="BA722" t="str">
        <f t="shared" si="358"/>
        <v>{"name":"Public Health Sciences (Environ Hlth)","phone":"513-558-2737","location":{"ML":"56","RM":"112","building":"KETTERING"},"website":"http://eh.uc.edu/publichealth/"},</v>
      </c>
    </row>
    <row r="723" spans="1:53" x14ac:dyDescent="0.25">
      <c r="A723" t="s">
        <v>3058</v>
      </c>
      <c r="B723" t="s">
        <v>3059</v>
      </c>
      <c r="C723" t="s">
        <v>3060</v>
      </c>
      <c r="D723">
        <v>661</v>
      </c>
      <c r="E723">
        <v>246</v>
      </c>
      <c r="F723" t="s">
        <v>68</v>
      </c>
      <c r="G723" t="s">
        <v>3061</v>
      </c>
      <c r="H723" t="s">
        <v>3062</v>
      </c>
      <c r="I723" t="s">
        <v>3063</v>
      </c>
      <c r="K723" t="s">
        <v>5264</v>
      </c>
      <c r="M723">
        <f t="shared" si="359"/>
        <v>0</v>
      </c>
      <c r="N723" t="str">
        <f t="shared" si="363"/>
        <v>Public Records Request (General Counsel)</v>
      </c>
      <c r="P723" t="s">
        <v>5264</v>
      </c>
      <c r="Q723" t="str">
        <f t="shared" si="364"/>
        <v>513-558-3485</v>
      </c>
      <c r="S723" s="3">
        <f t="shared" si="362"/>
        <v>661</v>
      </c>
      <c r="T723" t="b">
        <f t="shared" si="370"/>
        <v>1</v>
      </c>
      <c r="V723" s="3">
        <f t="shared" si="371"/>
        <v>246</v>
      </c>
      <c r="W723" t="b">
        <f t="shared" si="365"/>
        <v>1</v>
      </c>
      <c r="Y723" t="str">
        <f t="shared" si="372"/>
        <v>UNIVHALL</v>
      </c>
      <c r="Z723" t="b">
        <f t="shared" si="366"/>
        <v>1</v>
      </c>
      <c r="AB723" t="b">
        <f t="shared" si="373"/>
        <v>1</v>
      </c>
      <c r="AD723" t="str">
        <f t="shared" si="374"/>
        <v>513-558-4498</v>
      </c>
      <c r="AE723" t="b">
        <f t="shared" si="367"/>
        <v>1</v>
      </c>
      <c r="AG723" t="str">
        <f t="shared" si="375"/>
        <v>http://www.uc.edu/gencounsel.html</v>
      </c>
      <c r="AH723" t="b">
        <f t="shared" si="368"/>
        <v>1</v>
      </c>
      <c r="AJ723" t="str">
        <f t="shared" si="376"/>
        <v>public.records@uc.edu</v>
      </c>
      <c r="AK723" t="b">
        <f t="shared" si="369"/>
        <v>1</v>
      </c>
      <c r="AM723" s="4" t="str">
        <f t="shared" si="387"/>
        <v>"name":"Public Records Request (General Counsel)"</v>
      </c>
      <c r="AN723" s="5" t="str">
        <f t="shared" si="377"/>
        <v>,"phone":"513-558-3485"</v>
      </c>
      <c r="AO723" s="5" t="str">
        <f t="shared" si="378"/>
        <v>,"location":{</v>
      </c>
      <c r="AP723" s="5" t="str">
        <f t="shared" si="379"/>
        <v>"ML":"661"</v>
      </c>
      <c r="AQ723" s="5" t="str">
        <f t="shared" si="361"/>
        <v>,"RM":"246"</v>
      </c>
      <c r="AR723" s="5" t="str">
        <f t="shared" si="380"/>
        <v>,"building":"UNIVHALL"</v>
      </c>
      <c r="AS723" s="5" t="str">
        <f t="shared" si="389"/>
        <v>}</v>
      </c>
      <c r="AT723" s="5" t="str">
        <f t="shared" si="381"/>
        <v>,"fax":"513-558-4498"</v>
      </c>
      <c r="AU723" s="5" t="str">
        <f t="shared" si="382"/>
        <v>,"website":"http://www.uc.edu/gencounsel.html"</v>
      </c>
      <c r="AV723" s="10" t="str">
        <f t="shared" si="383"/>
        <v>,"email":"public.records@uc.edu"</v>
      </c>
      <c r="AW723" s="6" t="str">
        <f t="shared" si="384"/>
        <v>{"name":"Public Records Request (General Counsel)","phone":"513-558-3485","location":{"ML":"661","RM":"246","building":"UNIVHALL"},"fax":"513-558-4498","website":"http://www.uc.edu/gencounsel.html","email":"public.records@uc.edu"}</v>
      </c>
      <c r="AX723" t="str">
        <f t="shared" si="385"/>
        <v>db.directory.insert({"name":"Public Records Request (General Counsel)","phone":"513-558-3485","location":{"ML":"661","RM":"246","building":"UNIVHALL"},"fax":"513-558-4498","website":"http://www.uc.edu/gencounsel.html","email":"public.records@uc.edu"})</v>
      </c>
      <c r="AY723">
        <f t="shared" si="388"/>
        <v>720</v>
      </c>
      <c r="AZ723" t="str">
        <f t="shared" si="386"/>
        <v>720 - Public Records Request (General Counsel)</v>
      </c>
      <c r="BA723" t="str">
        <f t="shared" si="358"/>
        <v>{"name":"Public Records Request (General Counsel)","phone":"513-558-3485","location":{"ML":"661","RM":"246","building":"UNIVHALL"},"fax":"513-558-4498","website":"http://www.uc.edu/gencounsel.html","email":"public.records@uc.edu"},</v>
      </c>
    </row>
    <row r="724" spans="1:53" x14ac:dyDescent="0.25">
      <c r="A724" t="s">
        <v>3064</v>
      </c>
      <c r="B724" t="s">
        <v>3065</v>
      </c>
      <c r="C724" t="s">
        <v>3066</v>
      </c>
      <c r="D724">
        <v>3</v>
      </c>
      <c r="E724">
        <v>213</v>
      </c>
      <c r="F724" t="s">
        <v>181</v>
      </c>
      <c r="G724" t="s">
        <v>1446</v>
      </c>
      <c r="H724" t="s">
        <v>3067</v>
      </c>
      <c r="I724" t="s">
        <v>3068</v>
      </c>
      <c r="K724" t="s">
        <v>5264</v>
      </c>
      <c r="M724">
        <f t="shared" si="359"/>
        <v>0</v>
      </c>
      <c r="N724" t="str">
        <f t="shared" si="363"/>
        <v>Public Relations (CCM)</v>
      </c>
      <c r="P724" t="s">
        <v>5264</v>
      </c>
      <c r="Q724" t="str">
        <f t="shared" si="364"/>
        <v>513-556-2683</v>
      </c>
      <c r="S724" s="3">
        <f t="shared" si="362"/>
        <v>3</v>
      </c>
      <c r="T724" t="b">
        <f t="shared" si="370"/>
        <v>1</v>
      </c>
      <c r="V724" s="3">
        <f t="shared" si="371"/>
        <v>213</v>
      </c>
      <c r="W724" t="b">
        <f t="shared" si="365"/>
        <v>1</v>
      </c>
      <c r="Y724" t="str">
        <f t="shared" si="372"/>
        <v>MEMORIAL</v>
      </c>
      <c r="Z724" t="b">
        <f t="shared" si="366"/>
        <v>1</v>
      </c>
      <c r="AB724" t="b">
        <f t="shared" si="373"/>
        <v>1</v>
      </c>
      <c r="AD724" t="str">
        <f t="shared" si="374"/>
        <v>513-556-9988</v>
      </c>
      <c r="AE724" t="b">
        <f t="shared" si="367"/>
        <v>1</v>
      </c>
      <c r="AG724" t="str">
        <f t="shared" si="375"/>
        <v>http://ccm.uc.edu/</v>
      </c>
      <c r="AH724" t="b">
        <f t="shared" si="368"/>
        <v>1</v>
      </c>
      <c r="AJ724" t="str">
        <f t="shared" si="376"/>
        <v>whitaccp@ucmail.uc.edu</v>
      </c>
      <c r="AK724" t="b">
        <f t="shared" si="369"/>
        <v>1</v>
      </c>
      <c r="AM724" s="4" t="str">
        <f t="shared" si="387"/>
        <v>"name":"Public Relations (CCM)"</v>
      </c>
      <c r="AN724" s="5" t="str">
        <f t="shared" si="377"/>
        <v>,"phone":"513-556-2683"</v>
      </c>
      <c r="AO724" s="5" t="str">
        <f t="shared" si="378"/>
        <v>,"location":{</v>
      </c>
      <c r="AP724" s="5" t="str">
        <f t="shared" si="379"/>
        <v>"ML":"3"</v>
      </c>
      <c r="AQ724" s="5" t="str">
        <f t="shared" si="361"/>
        <v>,"RM":"213"</v>
      </c>
      <c r="AR724" s="5" t="str">
        <f t="shared" si="380"/>
        <v>,"building":"MEMORIAL"</v>
      </c>
      <c r="AS724" s="5" t="str">
        <f t="shared" si="389"/>
        <v>}</v>
      </c>
      <c r="AT724" s="5" t="str">
        <f t="shared" si="381"/>
        <v>,"fax":"513-556-9988"</v>
      </c>
      <c r="AU724" s="5" t="str">
        <f t="shared" si="382"/>
        <v>,"website":"http://ccm.uc.edu/"</v>
      </c>
      <c r="AV724" s="10" t="str">
        <f t="shared" si="383"/>
        <v>,"email":"whitaccp@ucmail.uc.edu"</v>
      </c>
      <c r="AW724" s="6" t="str">
        <f t="shared" si="384"/>
        <v>{"name":"Public Relations (CCM)","phone":"513-556-2683","location":{"ML":"3","RM":"213","building":"MEMORIAL"},"fax":"513-556-9988","website":"http://ccm.uc.edu/","email":"whitaccp@ucmail.uc.edu"}</v>
      </c>
      <c r="AX724" t="str">
        <f t="shared" si="385"/>
        <v>db.directory.insert({"name":"Public Relations (CCM)","phone":"513-556-2683","location":{"ML":"3","RM":"213","building":"MEMORIAL"},"fax":"513-556-9988","website":"http://ccm.uc.edu/","email":"whitaccp@ucmail.uc.edu"})</v>
      </c>
      <c r="AY724">
        <f t="shared" si="388"/>
        <v>721</v>
      </c>
      <c r="AZ724" t="str">
        <f t="shared" si="386"/>
        <v>721 - Public Relations (CCM)</v>
      </c>
      <c r="BA724" t="str">
        <f t="shared" si="358"/>
        <v>{"name":"Public Relations (CCM)","phone":"513-556-2683","location":{"ML":"3","RM":"213","building":"MEMORIAL"},"fax":"513-556-9988","website":"http://ccm.uc.edu/","email":"whitaccp@ucmail.uc.edu"},</v>
      </c>
    </row>
    <row r="725" spans="1:53" x14ac:dyDescent="0.25">
      <c r="A725" t="s">
        <v>3069</v>
      </c>
      <c r="B725" t="s">
        <v>3070</v>
      </c>
      <c r="C725" t="s">
        <v>3071</v>
      </c>
      <c r="D725">
        <v>550</v>
      </c>
      <c r="E725" t="s">
        <v>614</v>
      </c>
      <c r="F725" t="s">
        <v>62</v>
      </c>
      <c r="G725" t="s">
        <v>615</v>
      </c>
      <c r="H725" t="s">
        <v>3072</v>
      </c>
      <c r="I725" t="s">
        <v>616</v>
      </c>
      <c r="K725" t="s">
        <v>5264</v>
      </c>
      <c r="M725">
        <f t="shared" si="359"/>
        <v>0</v>
      </c>
      <c r="N725" t="str">
        <f t="shared" si="363"/>
        <v>Public Relations and Communications (Academic Health Center)</v>
      </c>
      <c r="P725" t="s">
        <v>5264</v>
      </c>
      <c r="Q725" t="str">
        <f t="shared" si="364"/>
        <v>513-558-4553</v>
      </c>
      <c r="S725" s="3">
        <f t="shared" si="362"/>
        <v>550</v>
      </c>
      <c r="T725" t="b">
        <f t="shared" si="370"/>
        <v>1</v>
      </c>
      <c r="V725" s="3" t="str">
        <f t="shared" si="371"/>
        <v>SteD</v>
      </c>
      <c r="W725" t="b">
        <f t="shared" si="365"/>
        <v>1</v>
      </c>
      <c r="Y725" t="str">
        <f t="shared" si="372"/>
        <v>STETSON</v>
      </c>
      <c r="Z725" t="b">
        <f t="shared" si="366"/>
        <v>1</v>
      </c>
      <c r="AB725" t="b">
        <f t="shared" si="373"/>
        <v>1</v>
      </c>
      <c r="AD725" t="str">
        <f t="shared" si="374"/>
        <v>513-558-2910</v>
      </c>
      <c r="AE725" t="b">
        <f t="shared" si="367"/>
        <v>1</v>
      </c>
      <c r="AG725" t="str">
        <f t="shared" si="375"/>
        <v>http://HealthNews.uc.edu</v>
      </c>
      <c r="AH725" t="b">
        <f t="shared" si="368"/>
        <v>1</v>
      </c>
      <c r="AJ725" t="str">
        <f t="shared" si="376"/>
        <v>uchealthnews@uc.edu</v>
      </c>
      <c r="AK725" t="b">
        <f t="shared" si="369"/>
        <v>1</v>
      </c>
      <c r="AM725" s="4" t="str">
        <f t="shared" si="387"/>
        <v>"name":"Public Relations and Communications (Academic Health Center)"</v>
      </c>
      <c r="AN725" s="5" t="str">
        <f t="shared" si="377"/>
        <v>,"phone":"513-558-4553"</v>
      </c>
      <c r="AO725" s="5" t="str">
        <f t="shared" si="378"/>
        <v>,"location":{</v>
      </c>
      <c r="AP725" s="5" t="str">
        <f t="shared" si="379"/>
        <v>"ML":"550"</v>
      </c>
      <c r="AQ725" s="5" t="str">
        <f t="shared" si="361"/>
        <v>,"RM":"SteD"</v>
      </c>
      <c r="AR725" s="5" t="str">
        <f t="shared" si="380"/>
        <v>,"building":"STETSON"</v>
      </c>
      <c r="AS725" s="5" t="str">
        <f t="shared" si="389"/>
        <v>}</v>
      </c>
      <c r="AT725" s="5" t="str">
        <f t="shared" si="381"/>
        <v>,"fax":"513-558-2910"</v>
      </c>
      <c r="AU725" s="5" t="str">
        <f t="shared" si="382"/>
        <v>,"website":"http://HealthNews.uc.edu"</v>
      </c>
      <c r="AV725" s="10" t="str">
        <f t="shared" si="383"/>
        <v>,"email":"uchealthnews@uc.edu"</v>
      </c>
      <c r="AW725" s="6" t="str">
        <f t="shared" si="384"/>
        <v>{"name":"Public Relations and Communications (Academic Health Center)","phone":"513-558-4553","location":{"ML":"550","RM":"SteD","building":"STETSON"},"fax":"513-558-2910","website":"http://HealthNews.uc.edu","email":"uchealthnews@uc.edu"}</v>
      </c>
      <c r="AX725" t="str">
        <f t="shared" si="385"/>
        <v>db.directory.insert({"name":"Public Relations and Communications (Academic Health Center)","phone":"513-558-4553","location":{"ML":"550","RM":"SteD","building":"STETSON"},"fax":"513-558-2910","website":"http://HealthNews.uc.edu","email":"uchealthnews@uc.edu"})</v>
      </c>
      <c r="AY725">
        <f t="shared" si="388"/>
        <v>722</v>
      </c>
      <c r="AZ725" t="str">
        <f t="shared" si="386"/>
        <v>722 - Public Relations and Communications (Academic Health Center)</v>
      </c>
      <c r="BA725" t="str">
        <f t="shared" si="358"/>
        <v>{"name":"Public Relations and Communications (Academic Health Center)","phone":"513-558-4553","location":{"ML":"550","RM":"SteD","building":"STETSON"},"fax":"513-558-2910","website":"http://HealthNews.uc.edu","email":"uchealthnews@uc.edu"},</v>
      </c>
    </row>
    <row r="726" spans="1:53" x14ac:dyDescent="0.25">
      <c r="A726" t="s">
        <v>3073</v>
      </c>
      <c r="B726" t="s">
        <v>3074</v>
      </c>
      <c r="C726" t="s">
        <v>420</v>
      </c>
      <c r="D726" t="s">
        <v>3075</v>
      </c>
      <c r="E726">
        <v>55</v>
      </c>
      <c r="F726">
        <v>4024</v>
      </c>
      <c r="G726" t="s">
        <v>422</v>
      </c>
      <c r="H726" t="s">
        <v>3076</v>
      </c>
      <c r="K726" t="s">
        <v>5264</v>
      </c>
      <c r="L726" t="b">
        <v>1</v>
      </c>
      <c r="M726">
        <f t="shared" si="359"/>
        <v>1</v>
      </c>
      <c r="N726" t="str">
        <f t="shared" si="363"/>
        <v>Communications &amp; Public Relations  Hoxworth</v>
      </c>
      <c r="O726" t="str">
        <f t="shared" si="360"/>
        <v>Communications &amp; Public Relations  Hoxworth</v>
      </c>
      <c r="P726" t="s">
        <v>5264</v>
      </c>
      <c r="Q726" t="str">
        <f t="shared" si="364"/>
        <v>513-558-1296</v>
      </c>
      <c r="S726" s="3">
        <f t="shared" si="362"/>
        <v>55</v>
      </c>
      <c r="T726" t="b">
        <f t="shared" si="370"/>
        <v>1</v>
      </c>
      <c r="V726" s="3">
        <f t="shared" si="371"/>
        <v>4024</v>
      </c>
      <c r="W726" t="b">
        <f t="shared" si="365"/>
        <v>1</v>
      </c>
      <c r="Y726" t="str">
        <f t="shared" si="372"/>
        <v>HOXWORTH</v>
      </c>
      <c r="Z726" t="b">
        <f t="shared" si="366"/>
        <v>1</v>
      </c>
      <c r="AB726" t="b">
        <f t="shared" si="373"/>
        <v>1</v>
      </c>
      <c r="AD726" t="str">
        <f t="shared" si="374"/>
        <v>513-558-1295</v>
      </c>
      <c r="AE726" t="b">
        <f t="shared" si="367"/>
        <v>1</v>
      </c>
      <c r="AG726">
        <f t="shared" si="375"/>
        <v>0</v>
      </c>
      <c r="AH726" t="b">
        <f t="shared" si="368"/>
        <v>0</v>
      </c>
      <c r="AJ726">
        <f t="shared" si="376"/>
        <v>0</v>
      </c>
      <c r="AK726" t="b">
        <f t="shared" si="369"/>
        <v>0</v>
      </c>
      <c r="AM726" s="4" t="str">
        <f t="shared" si="387"/>
        <v>"name":"Communications &amp; Public Relations Hoxworth"</v>
      </c>
      <c r="AN726" s="5" t="str">
        <f t="shared" si="377"/>
        <v>,"phone":"513-558-1296"</v>
      </c>
      <c r="AO726" s="5" t="str">
        <f t="shared" si="378"/>
        <v>,"location":{</v>
      </c>
      <c r="AP726" s="5" t="str">
        <f t="shared" si="379"/>
        <v>"ML":"55"</v>
      </c>
      <c r="AQ726" s="5" t="str">
        <f t="shared" si="361"/>
        <v>,"RM":"4024"</v>
      </c>
      <c r="AR726" s="5" t="str">
        <f t="shared" si="380"/>
        <v>,"building":"HOXWORTH"</v>
      </c>
      <c r="AS726" s="5" t="str">
        <f t="shared" si="389"/>
        <v>}</v>
      </c>
      <c r="AT726" s="5" t="str">
        <f t="shared" si="381"/>
        <v>,"fax":"513-558-1295"</v>
      </c>
      <c r="AU726" s="5" t="str">
        <f t="shared" si="382"/>
        <v/>
      </c>
      <c r="AV726" s="10" t="str">
        <f t="shared" si="383"/>
        <v/>
      </c>
      <c r="AW726" s="6" t="str">
        <f t="shared" si="384"/>
        <v>{"name":"Communications &amp; Public Relations Hoxworth","phone":"513-558-1296","location":{"ML":"55","RM":"4024","building":"HOXWORTH"},"fax":"513-558-1295"}</v>
      </c>
      <c r="AX726" t="str">
        <f t="shared" si="385"/>
        <v>db.directory.insert({"name":"Communications &amp; Public Relations Hoxworth","phone":"513-558-1296","location":{"ML":"55","RM":"4024","building":"HOXWORTH"},"fax":"513-558-1295"})</v>
      </c>
      <c r="AY726">
        <f t="shared" si="388"/>
        <v>723</v>
      </c>
      <c r="AZ726" t="str">
        <f t="shared" si="386"/>
        <v>723 - Communications &amp; Public Relations  Hoxworth</v>
      </c>
      <c r="BA726" t="str">
        <f t="shared" si="358"/>
        <v>{"name":"Communications &amp; Public Relations Hoxworth","phone":"513-558-1296","location":{"ML":"55","RM":"4024","building":"HOXWORTH"},"fax":"513-558-1295"},</v>
      </c>
    </row>
    <row r="727" spans="1:53" x14ac:dyDescent="0.25">
      <c r="A727" t="s">
        <v>3077</v>
      </c>
      <c r="B727" t="s">
        <v>3078</v>
      </c>
      <c r="C727" t="s">
        <v>3079</v>
      </c>
      <c r="D727">
        <v>162</v>
      </c>
      <c r="E727">
        <v>170</v>
      </c>
      <c r="F727" t="s">
        <v>478</v>
      </c>
      <c r="G727" t="s">
        <v>2665</v>
      </c>
      <c r="H727" t="s">
        <v>3080</v>
      </c>
      <c r="K727" t="s">
        <v>5264</v>
      </c>
      <c r="M727">
        <f t="shared" si="359"/>
        <v>0</v>
      </c>
      <c r="N727" t="str">
        <f t="shared" si="363"/>
        <v>Public Safety (CLER)</v>
      </c>
      <c r="P727" t="s">
        <v>5264</v>
      </c>
      <c r="Q727" t="str">
        <f t="shared" si="364"/>
        <v>513-732-5295</v>
      </c>
      <c r="S727" s="3">
        <f t="shared" si="362"/>
        <v>162</v>
      </c>
      <c r="T727" t="b">
        <f t="shared" si="370"/>
        <v>1</v>
      </c>
      <c r="V727" s="3">
        <f t="shared" si="371"/>
        <v>170</v>
      </c>
      <c r="W727" t="b">
        <f t="shared" si="365"/>
        <v>1</v>
      </c>
      <c r="Y727" t="str">
        <f t="shared" si="372"/>
        <v>CLERSNYDER</v>
      </c>
      <c r="Z727" t="b">
        <f t="shared" si="366"/>
        <v>1</v>
      </c>
      <c r="AB727" t="b">
        <f t="shared" si="373"/>
        <v>1</v>
      </c>
      <c r="AD727" t="str">
        <f t="shared" si="374"/>
        <v>513-732-8972</v>
      </c>
      <c r="AE727" t="b">
        <f t="shared" si="367"/>
        <v>1</v>
      </c>
      <c r="AG727" t="str">
        <f t="shared" si="375"/>
        <v>http://www.ucclermont.edu/students/public_safety.html</v>
      </c>
      <c r="AH727" t="b">
        <f t="shared" si="368"/>
        <v>1</v>
      </c>
      <c r="AJ727">
        <f t="shared" si="376"/>
        <v>0</v>
      </c>
      <c r="AK727" t="b">
        <f t="shared" si="369"/>
        <v>0</v>
      </c>
      <c r="AM727" s="4" t="str">
        <f t="shared" si="387"/>
        <v>"name":"Public Safety (CLER)"</v>
      </c>
      <c r="AN727" s="5" t="str">
        <f t="shared" si="377"/>
        <v>,"phone":"513-732-5295"</v>
      </c>
      <c r="AO727" s="5" t="str">
        <f t="shared" si="378"/>
        <v>,"location":{</v>
      </c>
      <c r="AP727" s="5" t="str">
        <f t="shared" si="379"/>
        <v>"ML":"162"</v>
      </c>
      <c r="AQ727" s="5" t="str">
        <f t="shared" si="361"/>
        <v>,"RM":"170"</v>
      </c>
      <c r="AR727" s="5" t="str">
        <f t="shared" si="380"/>
        <v>,"building":"CLERSNYDER"</v>
      </c>
      <c r="AS727" s="5" t="str">
        <f t="shared" si="389"/>
        <v>}</v>
      </c>
      <c r="AT727" s="5" t="str">
        <f t="shared" si="381"/>
        <v>,"fax":"513-732-8972"</v>
      </c>
      <c r="AU727" s="5" t="str">
        <f t="shared" si="382"/>
        <v>,"website":"http://www.ucclermont.edu/students/public_safety.html"</v>
      </c>
      <c r="AV727" s="10" t="str">
        <f t="shared" si="383"/>
        <v/>
      </c>
      <c r="AW727" s="6" t="str">
        <f t="shared" si="384"/>
        <v>{"name":"Public Safety (CLER)","phone":"513-732-5295","location":{"ML":"162","RM":"170","building":"CLERSNYDER"},"fax":"513-732-8972","website":"http://www.ucclermont.edu/students/public_safety.html"}</v>
      </c>
      <c r="AX727" t="str">
        <f t="shared" si="385"/>
        <v>db.directory.insert({"name":"Public Safety (CLER)","phone":"513-732-5295","location":{"ML":"162","RM":"170","building":"CLERSNYDER"},"fax":"513-732-8972","website":"http://www.ucclermont.edu/students/public_safety.html"})</v>
      </c>
      <c r="AY727">
        <f t="shared" si="388"/>
        <v>724</v>
      </c>
      <c r="AZ727" t="str">
        <f t="shared" si="386"/>
        <v>724 - Public Safety (CLER)</v>
      </c>
      <c r="BA727" t="str">
        <f t="shared" si="358"/>
        <v>{"name":"Public Safety (CLER)","phone":"513-732-5295","location":{"ML":"162","RM":"170","building":"CLERSNYDER"},"fax":"513-732-8972","website":"http://www.ucclermont.edu/students/public_safety.html"},</v>
      </c>
    </row>
    <row r="728" spans="1:53" x14ac:dyDescent="0.25">
      <c r="A728" t="s">
        <v>3081</v>
      </c>
      <c r="B728" t="s">
        <v>3082</v>
      </c>
      <c r="C728" t="s">
        <v>2145</v>
      </c>
      <c r="D728">
        <v>215</v>
      </c>
      <c r="F728" t="s">
        <v>1976</v>
      </c>
      <c r="G728" t="s">
        <v>1632</v>
      </c>
      <c r="H728" t="s">
        <v>2146</v>
      </c>
      <c r="K728" t="s">
        <v>5264</v>
      </c>
      <c r="M728">
        <f t="shared" si="359"/>
        <v>0</v>
      </c>
      <c r="N728" t="str">
        <f t="shared" si="363"/>
        <v>Keys &amp; Badge Access (Public Safety)</v>
      </c>
      <c r="P728" t="s">
        <v>5264</v>
      </c>
      <c r="Q728" t="str">
        <f t="shared" si="364"/>
        <v>513-556-4925</v>
      </c>
      <c r="S728" s="3">
        <f t="shared" si="362"/>
        <v>215</v>
      </c>
      <c r="T728" t="b">
        <f t="shared" si="370"/>
        <v>1</v>
      </c>
      <c r="V728" s="3">
        <f t="shared" si="371"/>
        <v>0</v>
      </c>
      <c r="W728" t="b">
        <f t="shared" si="365"/>
        <v>0</v>
      </c>
      <c r="Y728" t="str">
        <f t="shared" si="372"/>
        <v>EDWARDS4</v>
      </c>
      <c r="Z728" t="b">
        <f t="shared" si="366"/>
        <v>1</v>
      </c>
      <c r="AB728" t="b">
        <f t="shared" si="373"/>
        <v>1</v>
      </c>
      <c r="AD728" t="str">
        <f t="shared" si="374"/>
        <v>513-556-4940</v>
      </c>
      <c r="AE728" t="b">
        <f t="shared" si="367"/>
        <v>1</v>
      </c>
      <c r="AG728" t="str">
        <f t="shared" si="375"/>
        <v>http://www.uc.edu/publicsafety/services/keys-badges.html</v>
      </c>
      <c r="AH728" t="b">
        <f t="shared" si="368"/>
        <v>1</v>
      </c>
      <c r="AJ728">
        <f t="shared" si="376"/>
        <v>0</v>
      </c>
      <c r="AK728" t="b">
        <f t="shared" si="369"/>
        <v>0</v>
      </c>
      <c r="AM728" s="4" t="str">
        <f t="shared" si="387"/>
        <v>"name":"Keys &amp; Badge Access (Public Safety)"</v>
      </c>
      <c r="AN728" s="5" t="str">
        <f t="shared" si="377"/>
        <v>,"phone":"513-556-4925"</v>
      </c>
      <c r="AO728" s="5" t="str">
        <f t="shared" si="378"/>
        <v>,"location":{</v>
      </c>
      <c r="AP728" s="5" t="str">
        <f t="shared" si="379"/>
        <v>"ML":"215"</v>
      </c>
      <c r="AQ728" s="5" t="str">
        <f t="shared" si="361"/>
        <v/>
      </c>
      <c r="AR728" s="5" t="str">
        <f t="shared" si="380"/>
        <v>,"building":"EDWARDS4"</v>
      </c>
      <c r="AS728" s="5" t="str">
        <f t="shared" si="389"/>
        <v>}</v>
      </c>
      <c r="AT728" s="5" t="str">
        <f t="shared" si="381"/>
        <v>,"fax":"513-556-4940"</v>
      </c>
      <c r="AU728" s="5" t="str">
        <f t="shared" si="382"/>
        <v>,"website":"http://www.uc.edu/publicsafety/services/keys-badges.html"</v>
      </c>
      <c r="AV728" s="10" t="str">
        <f t="shared" si="383"/>
        <v/>
      </c>
      <c r="AW728" s="6" t="str">
        <f t="shared" si="384"/>
        <v>{"name":"Keys &amp; Badge Access (Public Safety)","phone":"513-556-4925","location":{"ML":"215","building":"EDWARDS4"},"fax":"513-556-4940","website":"http://www.uc.edu/publicsafety/services/keys-badges.html"}</v>
      </c>
      <c r="AX728" t="str">
        <f t="shared" si="385"/>
        <v>db.directory.insert({"name":"Keys &amp; Badge Access (Public Safety)","phone":"513-556-4925","location":{"ML":"215","building":"EDWARDS4"},"fax":"513-556-4940","website":"http://www.uc.edu/publicsafety/services/keys-badges.html"})</v>
      </c>
      <c r="AY728">
        <f t="shared" si="388"/>
        <v>725</v>
      </c>
      <c r="AZ728" t="str">
        <f t="shared" si="386"/>
        <v>725 - Keys &amp; Badge Access (Public Safety)</v>
      </c>
      <c r="BA728" t="str">
        <f t="shared" si="358"/>
        <v>{"name":"Keys &amp; Badge Access (Public Safety)","phone":"513-556-4925","location":{"ML":"215","building":"EDWARDS4"},"fax":"513-556-4940","website":"http://www.uc.edu/publicsafety/services/keys-badges.html"},</v>
      </c>
    </row>
    <row r="729" spans="1:53" x14ac:dyDescent="0.25">
      <c r="A729" t="s">
        <v>3083</v>
      </c>
      <c r="B729" t="s">
        <v>3084</v>
      </c>
      <c r="C729" t="s">
        <v>2145</v>
      </c>
      <c r="D729">
        <v>215</v>
      </c>
      <c r="F729" t="s">
        <v>1976</v>
      </c>
      <c r="H729" t="s">
        <v>3085</v>
      </c>
      <c r="K729" t="s">
        <v>5264</v>
      </c>
      <c r="M729">
        <f t="shared" si="359"/>
        <v>0</v>
      </c>
      <c r="N729" t="str">
        <f t="shared" si="363"/>
        <v>Background Checks (Public Safety)</v>
      </c>
      <c r="P729" t="s">
        <v>5264</v>
      </c>
      <c r="Q729" t="str">
        <f t="shared" si="364"/>
        <v>513-556-4925</v>
      </c>
      <c r="S729" s="3">
        <f t="shared" si="362"/>
        <v>215</v>
      </c>
      <c r="T729" t="b">
        <f t="shared" si="370"/>
        <v>1</v>
      </c>
      <c r="V729" s="3">
        <f t="shared" si="371"/>
        <v>0</v>
      </c>
      <c r="W729" t="b">
        <f t="shared" si="365"/>
        <v>0</v>
      </c>
      <c r="Y729" t="str">
        <f t="shared" si="372"/>
        <v>EDWARDS4</v>
      </c>
      <c r="Z729" t="b">
        <f t="shared" si="366"/>
        <v>1</v>
      </c>
      <c r="AB729" t="b">
        <f t="shared" si="373"/>
        <v>1</v>
      </c>
      <c r="AD729">
        <f t="shared" si="374"/>
        <v>0</v>
      </c>
      <c r="AE729" t="b">
        <f t="shared" si="367"/>
        <v>0</v>
      </c>
      <c r="AG729" t="str">
        <f t="shared" si="375"/>
        <v>http://www.uc.edu/publicsafety/services/background-checks.html</v>
      </c>
      <c r="AH729" t="b">
        <f t="shared" si="368"/>
        <v>1</v>
      </c>
      <c r="AJ729">
        <f t="shared" si="376"/>
        <v>0</v>
      </c>
      <c r="AK729" t="b">
        <f t="shared" si="369"/>
        <v>0</v>
      </c>
      <c r="AM729" s="4" t="str">
        <f t="shared" si="387"/>
        <v>"name":"Background Checks (Public Safety)"</v>
      </c>
      <c r="AN729" s="5" t="str">
        <f t="shared" si="377"/>
        <v>,"phone":"513-556-4925"</v>
      </c>
      <c r="AO729" s="5" t="str">
        <f t="shared" si="378"/>
        <v>,"location":{</v>
      </c>
      <c r="AP729" s="5" t="str">
        <f t="shared" si="379"/>
        <v>"ML":"215"</v>
      </c>
      <c r="AQ729" s="5" t="str">
        <f t="shared" si="361"/>
        <v/>
      </c>
      <c r="AR729" s="5" t="str">
        <f t="shared" si="380"/>
        <v>,"building":"EDWARDS4"</v>
      </c>
      <c r="AS729" s="5" t="str">
        <f t="shared" si="389"/>
        <v>}</v>
      </c>
      <c r="AT729" s="5" t="str">
        <f t="shared" si="381"/>
        <v/>
      </c>
      <c r="AU729" s="5" t="str">
        <f t="shared" si="382"/>
        <v>,"website":"http://www.uc.edu/publicsafety/services/background-checks.html"</v>
      </c>
      <c r="AV729" s="10" t="str">
        <f t="shared" si="383"/>
        <v/>
      </c>
      <c r="AW729" s="6" t="str">
        <f t="shared" si="384"/>
        <v>{"name":"Background Checks (Public Safety)","phone":"513-556-4925","location":{"ML":"215","building":"EDWARDS4"},"website":"http://www.uc.edu/publicsafety/services/background-checks.html"}</v>
      </c>
      <c r="AX729" t="str">
        <f t="shared" si="385"/>
        <v>db.directory.insert({"name":"Background Checks (Public Safety)","phone":"513-556-4925","location":{"ML":"215","building":"EDWARDS4"},"website":"http://www.uc.edu/publicsafety/services/background-checks.html"})</v>
      </c>
      <c r="AY729">
        <f t="shared" si="388"/>
        <v>726</v>
      </c>
      <c r="AZ729" t="str">
        <f t="shared" si="386"/>
        <v>726 - Background Checks (Public Safety)</v>
      </c>
      <c r="BA729" t="str">
        <f t="shared" si="358"/>
        <v>{"name":"Background Checks (Public Safety)","phone":"513-556-4925","location":{"ML":"215","building":"EDWARDS4"},"website":"http://www.uc.edu/publicsafety/services/background-checks.html"},</v>
      </c>
    </row>
    <row r="730" spans="1:53" x14ac:dyDescent="0.25">
      <c r="A730" t="s">
        <v>3086</v>
      </c>
      <c r="B730" t="s">
        <v>1630</v>
      </c>
      <c r="C730" t="s">
        <v>3087</v>
      </c>
      <c r="D730" t="s">
        <v>3088</v>
      </c>
      <c r="E730">
        <v>790</v>
      </c>
      <c r="G730" t="s">
        <v>1976</v>
      </c>
      <c r="H730" t="s">
        <v>1632</v>
      </c>
      <c r="K730" t="s">
        <v>5264</v>
      </c>
      <c r="L730" t="b">
        <v>1</v>
      </c>
      <c r="M730">
        <f t="shared" si="359"/>
        <v>1</v>
      </c>
      <c r="N730" t="str">
        <f t="shared" si="363"/>
        <v>Public Safety  Business Operations</v>
      </c>
      <c r="O730" t="str">
        <f t="shared" si="360"/>
        <v>Public Safety  Business Operations</v>
      </c>
      <c r="P730" t="s">
        <v>5264</v>
      </c>
      <c r="Q730" t="str">
        <f t="shared" si="364"/>
        <v>513-558-5607</v>
      </c>
      <c r="S730" s="3">
        <f t="shared" si="362"/>
        <v>790</v>
      </c>
      <c r="T730" t="b">
        <f t="shared" si="370"/>
        <v>1</v>
      </c>
      <c r="V730" s="3">
        <f t="shared" si="371"/>
        <v>0</v>
      </c>
      <c r="W730" t="b">
        <f t="shared" si="365"/>
        <v>0</v>
      </c>
      <c r="Y730" t="str">
        <f t="shared" si="372"/>
        <v>EDWARDS4</v>
      </c>
      <c r="Z730" t="b">
        <f t="shared" si="366"/>
        <v>1</v>
      </c>
      <c r="AB730" t="b">
        <f t="shared" si="373"/>
        <v>1</v>
      </c>
      <c r="AD730" t="str">
        <f t="shared" si="374"/>
        <v>513-556-4940</v>
      </c>
      <c r="AE730" t="b">
        <f t="shared" si="367"/>
        <v>1</v>
      </c>
      <c r="AG730">
        <f t="shared" si="375"/>
        <v>0</v>
      </c>
      <c r="AH730" t="b">
        <f t="shared" si="368"/>
        <v>0</v>
      </c>
      <c r="AJ730">
        <f t="shared" si="376"/>
        <v>0</v>
      </c>
      <c r="AK730" t="b">
        <f t="shared" si="369"/>
        <v>0</v>
      </c>
      <c r="AM730" s="4" t="str">
        <f t="shared" si="387"/>
        <v>"name":"Public Safety Business Operations"</v>
      </c>
      <c r="AN730" s="5" t="str">
        <f t="shared" si="377"/>
        <v>,"phone":"513-558-5607"</v>
      </c>
      <c r="AO730" s="5" t="str">
        <f t="shared" si="378"/>
        <v>,"location":{</v>
      </c>
      <c r="AP730" s="5" t="str">
        <f t="shared" si="379"/>
        <v>"ML":"790"</v>
      </c>
      <c r="AQ730" s="5" t="str">
        <f t="shared" si="361"/>
        <v/>
      </c>
      <c r="AR730" s="5" t="str">
        <f t="shared" si="380"/>
        <v>,"building":"EDWARDS4"</v>
      </c>
      <c r="AS730" s="5" t="str">
        <f t="shared" si="389"/>
        <v>}</v>
      </c>
      <c r="AT730" s="5" t="str">
        <f t="shared" si="381"/>
        <v>,"fax":"513-556-4940"</v>
      </c>
      <c r="AU730" s="5" t="str">
        <f t="shared" si="382"/>
        <v/>
      </c>
      <c r="AV730" s="10" t="str">
        <f t="shared" si="383"/>
        <v/>
      </c>
      <c r="AW730" s="6" t="str">
        <f t="shared" si="384"/>
        <v>{"name":"Public Safety Business Operations","phone":"513-558-5607","location":{"ML":"790","building":"EDWARDS4"},"fax":"513-556-4940"}</v>
      </c>
      <c r="AX730" t="str">
        <f t="shared" si="385"/>
        <v>db.directory.insert({"name":"Public Safety Business Operations","phone":"513-558-5607","location":{"ML":"790","building":"EDWARDS4"},"fax":"513-556-4940"})</v>
      </c>
      <c r="AY730">
        <f t="shared" si="388"/>
        <v>727</v>
      </c>
      <c r="AZ730" t="str">
        <f t="shared" si="386"/>
        <v>727 - Public Safety  Business Operations</v>
      </c>
      <c r="BA730" t="str">
        <f t="shared" si="358"/>
        <v>{"name":"Public Safety Business Operations","phone":"513-558-5607","location":{"ML":"790","building":"EDWARDS4"},"fax":"513-556-4940"},</v>
      </c>
    </row>
    <row r="731" spans="1:53" x14ac:dyDescent="0.25">
      <c r="A731" t="s">
        <v>3089</v>
      </c>
      <c r="B731" t="s">
        <v>3090</v>
      </c>
      <c r="C731" t="s">
        <v>2926</v>
      </c>
      <c r="D731">
        <v>160</v>
      </c>
      <c r="F731" t="s">
        <v>593</v>
      </c>
      <c r="H731" t="s">
        <v>3091</v>
      </c>
      <c r="K731" t="s">
        <v>5264</v>
      </c>
      <c r="M731">
        <f t="shared" si="359"/>
        <v>0</v>
      </c>
      <c r="N731" t="str">
        <f t="shared" si="363"/>
        <v>Campus Safety Network (Nixle)(Public Safety)</v>
      </c>
      <c r="P731" t="s">
        <v>5264</v>
      </c>
      <c r="Q731" t="str">
        <f t="shared" si="364"/>
        <v>513-556-4909</v>
      </c>
      <c r="S731" s="3">
        <f t="shared" si="362"/>
        <v>160</v>
      </c>
      <c r="T731" t="b">
        <f t="shared" si="370"/>
        <v>1</v>
      </c>
      <c r="V731" s="3">
        <f t="shared" si="371"/>
        <v>0</v>
      </c>
      <c r="W731" t="b">
        <f t="shared" si="365"/>
        <v>0</v>
      </c>
      <c r="Y731" t="str">
        <f t="shared" si="372"/>
        <v>EDWARDS3</v>
      </c>
      <c r="Z731" t="b">
        <f t="shared" si="366"/>
        <v>1</v>
      </c>
      <c r="AB731" t="b">
        <f t="shared" si="373"/>
        <v>1</v>
      </c>
      <c r="AD731">
        <f t="shared" si="374"/>
        <v>0</v>
      </c>
      <c r="AE731" t="b">
        <f t="shared" si="367"/>
        <v>0</v>
      </c>
      <c r="AG731" t="str">
        <f t="shared" si="375"/>
        <v>http://www.uc.edu/publicsafety/records-reports/advisories.html</v>
      </c>
      <c r="AH731" t="b">
        <f t="shared" si="368"/>
        <v>1</v>
      </c>
      <c r="AJ731">
        <f t="shared" si="376"/>
        <v>0</v>
      </c>
      <c r="AK731" t="b">
        <f t="shared" si="369"/>
        <v>0</v>
      </c>
      <c r="AM731" s="4" t="str">
        <f t="shared" si="387"/>
        <v>"name":"Campus Safety Network (Nixle)(Public Safety)"</v>
      </c>
      <c r="AN731" s="5" t="str">
        <f t="shared" si="377"/>
        <v>,"phone":"513-556-4909"</v>
      </c>
      <c r="AO731" s="5" t="str">
        <f t="shared" si="378"/>
        <v>,"location":{</v>
      </c>
      <c r="AP731" s="5" t="str">
        <f t="shared" si="379"/>
        <v>"ML":"160"</v>
      </c>
      <c r="AQ731" s="5" t="str">
        <f t="shared" si="361"/>
        <v/>
      </c>
      <c r="AR731" s="5" t="str">
        <f t="shared" si="380"/>
        <v>,"building":"EDWARDS3"</v>
      </c>
      <c r="AS731" s="5" t="str">
        <f t="shared" si="389"/>
        <v>}</v>
      </c>
      <c r="AT731" s="5" t="str">
        <f t="shared" si="381"/>
        <v/>
      </c>
      <c r="AU731" s="5" t="str">
        <f t="shared" si="382"/>
        <v>,"website":"http://www.uc.edu/publicsafety/records-reports/advisories.html"</v>
      </c>
      <c r="AV731" s="10" t="str">
        <f t="shared" si="383"/>
        <v/>
      </c>
      <c r="AW731" s="6" t="str">
        <f t="shared" si="384"/>
        <v>{"name":"Campus Safety Network (Nixle)(Public Safety)","phone":"513-556-4909","location":{"ML":"160","building":"EDWARDS3"},"website":"http://www.uc.edu/publicsafety/records-reports/advisories.html"}</v>
      </c>
      <c r="AX731" t="str">
        <f t="shared" si="385"/>
        <v>db.directory.insert({"name":"Campus Safety Network (Nixle)(Public Safety)","phone":"513-556-4909","location":{"ML":"160","building":"EDWARDS3"},"website":"http://www.uc.edu/publicsafety/records-reports/advisories.html"})</v>
      </c>
      <c r="AY731">
        <f t="shared" si="388"/>
        <v>728</v>
      </c>
      <c r="AZ731" t="str">
        <f t="shared" si="386"/>
        <v>728 - Campus Safety Network (Nixle)(Public Safety)</v>
      </c>
      <c r="BA731" t="str">
        <f t="shared" si="358"/>
        <v>{"name":"Campus Safety Network (Nixle)(Public Safety)","phone":"513-556-4909","location":{"ML":"160","building":"EDWARDS3"},"website":"http://www.uc.edu/publicsafety/records-reports/advisories.html"},</v>
      </c>
    </row>
    <row r="732" spans="1:53" x14ac:dyDescent="0.25">
      <c r="A732" t="s">
        <v>3092</v>
      </c>
      <c r="B732" t="s">
        <v>3093</v>
      </c>
      <c r="C732" t="s">
        <v>2145</v>
      </c>
      <c r="D732">
        <v>215</v>
      </c>
      <c r="F732" t="s">
        <v>1976</v>
      </c>
      <c r="G732" t="s">
        <v>1632</v>
      </c>
      <c r="H732" t="s">
        <v>2146</v>
      </c>
      <c r="K732" t="s">
        <v>5264</v>
      </c>
      <c r="M732">
        <f t="shared" si="359"/>
        <v>0</v>
      </c>
      <c r="N732" t="str">
        <f t="shared" si="363"/>
        <v>Card Reader Repairs (Public Safety)</v>
      </c>
      <c r="P732" t="s">
        <v>5264</v>
      </c>
      <c r="Q732" t="str">
        <f t="shared" si="364"/>
        <v>513-556-4925</v>
      </c>
      <c r="S732" s="3">
        <f t="shared" si="362"/>
        <v>215</v>
      </c>
      <c r="T732" t="b">
        <f t="shared" si="370"/>
        <v>1</v>
      </c>
      <c r="V732" s="3">
        <f t="shared" si="371"/>
        <v>0</v>
      </c>
      <c r="W732" t="b">
        <f t="shared" si="365"/>
        <v>0</v>
      </c>
      <c r="Y732" t="str">
        <f t="shared" si="372"/>
        <v>EDWARDS4</v>
      </c>
      <c r="Z732" t="b">
        <f t="shared" si="366"/>
        <v>1</v>
      </c>
      <c r="AB732" t="b">
        <f t="shared" si="373"/>
        <v>1</v>
      </c>
      <c r="AD732" t="str">
        <f t="shared" si="374"/>
        <v>513-556-4940</v>
      </c>
      <c r="AE732" t="b">
        <f t="shared" si="367"/>
        <v>1</v>
      </c>
      <c r="AG732" t="str">
        <f t="shared" si="375"/>
        <v>http://www.uc.edu/publicsafety/services/keys-badges.html</v>
      </c>
      <c r="AH732" t="b">
        <f t="shared" si="368"/>
        <v>1</v>
      </c>
      <c r="AJ732">
        <f t="shared" si="376"/>
        <v>0</v>
      </c>
      <c r="AK732" t="b">
        <f t="shared" si="369"/>
        <v>0</v>
      </c>
      <c r="AM732" s="4" t="str">
        <f t="shared" si="387"/>
        <v>"name":"Card Reader Repairs (Public Safety)"</v>
      </c>
      <c r="AN732" s="5" t="str">
        <f t="shared" si="377"/>
        <v>,"phone":"513-556-4925"</v>
      </c>
      <c r="AO732" s="5" t="str">
        <f t="shared" si="378"/>
        <v>,"location":{</v>
      </c>
      <c r="AP732" s="5" t="str">
        <f t="shared" si="379"/>
        <v>"ML":"215"</v>
      </c>
      <c r="AQ732" s="5" t="str">
        <f t="shared" si="361"/>
        <v/>
      </c>
      <c r="AR732" s="5" t="str">
        <f t="shared" si="380"/>
        <v>,"building":"EDWARDS4"</v>
      </c>
      <c r="AS732" s="5" t="str">
        <f t="shared" si="389"/>
        <v>}</v>
      </c>
      <c r="AT732" s="5" t="str">
        <f t="shared" si="381"/>
        <v>,"fax":"513-556-4940"</v>
      </c>
      <c r="AU732" s="5" t="str">
        <f t="shared" si="382"/>
        <v>,"website":"http://www.uc.edu/publicsafety/services/keys-badges.html"</v>
      </c>
      <c r="AV732" s="10" t="str">
        <f t="shared" si="383"/>
        <v/>
      </c>
      <c r="AW732" s="6" t="str">
        <f t="shared" si="384"/>
        <v>{"name":"Card Reader Repairs (Public Safety)","phone":"513-556-4925","location":{"ML":"215","building":"EDWARDS4"},"fax":"513-556-4940","website":"http://www.uc.edu/publicsafety/services/keys-badges.html"}</v>
      </c>
      <c r="AX732" t="str">
        <f t="shared" si="385"/>
        <v>db.directory.insert({"name":"Card Reader Repairs (Public Safety)","phone":"513-556-4925","location":{"ML":"215","building":"EDWARDS4"},"fax":"513-556-4940","website":"http://www.uc.edu/publicsafety/services/keys-badges.html"})</v>
      </c>
      <c r="AY732">
        <f t="shared" si="388"/>
        <v>729</v>
      </c>
      <c r="AZ732" t="str">
        <f t="shared" si="386"/>
        <v>729 - Card Reader Repairs (Public Safety)</v>
      </c>
      <c r="BA732" t="str">
        <f t="shared" si="358"/>
        <v>{"name":"Card Reader Repairs (Public Safety)","phone":"513-556-4925","location":{"ML":"215","building":"EDWARDS4"},"fax":"513-556-4940","website":"http://www.uc.edu/publicsafety/services/keys-badges.html"},</v>
      </c>
    </row>
    <row r="733" spans="1:53" x14ac:dyDescent="0.25">
      <c r="A733" t="s">
        <v>3094</v>
      </c>
      <c r="B733" t="s">
        <v>3095</v>
      </c>
      <c r="C733" t="s">
        <v>187</v>
      </c>
      <c r="D733">
        <v>215</v>
      </c>
      <c r="F733" t="s">
        <v>593</v>
      </c>
      <c r="G733" t="s">
        <v>594</v>
      </c>
      <c r="H733" t="s">
        <v>595</v>
      </c>
      <c r="K733" t="s">
        <v>5264</v>
      </c>
      <c r="M733">
        <f t="shared" si="359"/>
        <v>0</v>
      </c>
      <c r="N733" t="str">
        <f t="shared" si="363"/>
        <v>Communications (Public Safety)</v>
      </c>
      <c r="P733" t="s">
        <v>5264</v>
      </c>
      <c r="Q733" t="str">
        <f t="shared" si="364"/>
        <v>513-556-1111</v>
      </c>
      <c r="S733" s="3">
        <f t="shared" si="362"/>
        <v>215</v>
      </c>
      <c r="T733" t="b">
        <f t="shared" si="370"/>
        <v>1</v>
      </c>
      <c r="V733" s="3">
        <f t="shared" si="371"/>
        <v>0</v>
      </c>
      <c r="W733" t="b">
        <f t="shared" si="365"/>
        <v>0</v>
      </c>
      <c r="Y733" t="str">
        <f t="shared" si="372"/>
        <v>EDWARDS3</v>
      </c>
      <c r="Z733" t="b">
        <f t="shared" si="366"/>
        <v>1</v>
      </c>
      <c r="AB733" t="b">
        <f t="shared" si="373"/>
        <v>1</v>
      </c>
      <c r="AD733" t="str">
        <f t="shared" si="374"/>
        <v>513-556-4959</v>
      </c>
      <c r="AE733" t="b">
        <f t="shared" si="367"/>
        <v>1</v>
      </c>
      <c r="AG733" t="str">
        <f t="shared" si="375"/>
        <v>http://www.uc.edu/publicsafety/about/police.html</v>
      </c>
      <c r="AH733" t="b">
        <f t="shared" si="368"/>
        <v>1</v>
      </c>
      <c r="AJ733">
        <f t="shared" si="376"/>
        <v>0</v>
      </c>
      <c r="AK733" t="b">
        <f t="shared" si="369"/>
        <v>0</v>
      </c>
      <c r="AM733" s="4" t="str">
        <f t="shared" si="387"/>
        <v>"name":"Communications (Public Safety)"</v>
      </c>
      <c r="AN733" s="5" t="str">
        <f t="shared" si="377"/>
        <v>,"phone":"513-556-1111"</v>
      </c>
      <c r="AO733" s="5" t="str">
        <f t="shared" si="378"/>
        <v>,"location":{</v>
      </c>
      <c r="AP733" s="5" t="str">
        <f t="shared" si="379"/>
        <v>"ML":"215"</v>
      </c>
      <c r="AQ733" s="5" t="str">
        <f t="shared" si="361"/>
        <v/>
      </c>
      <c r="AR733" s="5" t="str">
        <f t="shared" si="380"/>
        <v>,"building":"EDWARDS3"</v>
      </c>
      <c r="AS733" s="5" t="str">
        <f t="shared" si="389"/>
        <v>}</v>
      </c>
      <c r="AT733" s="5" t="str">
        <f t="shared" si="381"/>
        <v>,"fax":"513-556-4959"</v>
      </c>
      <c r="AU733" s="5" t="str">
        <f t="shared" si="382"/>
        <v>,"website":"http://www.uc.edu/publicsafety/about/police.html"</v>
      </c>
      <c r="AV733" s="10" t="str">
        <f t="shared" si="383"/>
        <v/>
      </c>
      <c r="AW733" s="6" t="str">
        <f t="shared" si="384"/>
        <v>{"name":"Communications (Public Safety)","phone":"513-556-1111","location":{"ML":"215","building":"EDWARDS3"},"fax":"513-556-4959","website":"http://www.uc.edu/publicsafety/about/police.html"}</v>
      </c>
      <c r="AX733" t="str">
        <f t="shared" si="385"/>
        <v>db.directory.insert({"name":"Communications (Public Safety)","phone":"513-556-1111","location":{"ML":"215","building":"EDWARDS3"},"fax":"513-556-4959","website":"http://www.uc.edu/publicsafety/about/police.html"})</v>
      </c>
      <c r="AY733">
        <f t="shared" si="388"/>
        <v>730</v>
      </c>
      <c r="AZ733" t="str">
        <f t="shared" si="386"/>
        <v>730 - Communications (Public Safety)</v>
      </c>
      <c r="BA733" t="str">
        <f t="shared" si="358"/>
        <v>{"name":"Communications (Public Safety)","phone":"513-556-1111","location":{"ML":"215","building":"EDWARDS3"},"fax":"513-556-4959","website":"http://www.uc.edu/publicsafety/about/police.html"},</v>
      </c>
    </row>
    <row r="734" spans="1:53" x14ac:dyDescent="0.25">
      <c r="A734" t="s">
        <v>3096</v>
      </c>
      <c r="B734" t="s">
        <v>3097</v>
      </c>
      <c r="C734" t="s">
        <v>2926</v>
      </c>
      <c r="D734">
        <v>160</v>
      </c>
      <c r="F734" t="s">
        <v>593</v>
      </c>
      <c r="G734" t="s">
        <v>3098</v>
      </c>
      <c r="H734" t="s">
        <v>3099</v>
      </c>
      <c r="K734" t="s">
        <v>5264</v>
      </c>
      <c r="M734">
        <f t="shared" si="359"/>
        <v>0</v>
      </c>
      <c r="N734" t="str">
        <f t="shared" si="363"/>
        <v>Emergency Services (Public Safety)</v>
      </c>
      <c r="P734" t="s">
        <v>5264</v>
      </c>
      <c r="Q734" t="str">
        <f t="shared" si="364"/>
        <v>513-556-4909</v>
      </c>
      <c r="S734" s="3">
        <f t="shared" si="362"/>
        <v>160</v>
      </c>
      <c r="T734" t="b">
        <f t="shared" si="370"/>
        <v>1</v>
      </c>
      <c r="V734" s="3">
        <f t="shared" si="371"/>
        <v>0</v>
      </c>
      <c r="W734" t="b">
        <f t="shared" si="365"/>
        <v>0</v>
      </c>
      <c r="Y734" t="str">
        <f t="shared" si="372"/>
        <v>EDWARDS3</v>
      </c>
      <c r="Z734" t="b">
        <f t="shared" si="366"/>
        <v>1</v>
      </c>
      <c r="AB734" t="b">
        <f t="shared" si="373"/>
        <v>1</v>
      </c>
      <c r="AD734" t="str">
        <f t="shared" si="374"/>
        <v>513-556-4985</v>
      </c>
      <c r="AE734" t="b">
        <f t="shared" si="367"/>
        <v>1</v>
      </c>
      <c r="AG734" t="str">
        <f t="shared" si="375"/>
        <v>http://www.uc.edu/publicsafety/staying-safe/preparedness.html</v>
      </c>
      <c r="AH734" t="b">
        <f t="shared" si="368"/>
        <v>1</v>
      </c>
      <c r="AJ734">
        <f t="shared" si="376"/>
        <v>0</v>
      </c>
      <c r="AK734" t="b">
        <f t="shared" si="369"/>
        <v>0</v>
      </c>
      <c r="AM734" s="4" t="str">
        <f t="shared" si="387"/>
        <v>"name":"Emergency Services (Public Safety)"</v>
      </c>
      <c r="AN734" s="5" t="str">
        <f t="shared" si="377"/>
        <v>,"phone":"513-556-4909"</v>
      </c>
      <c r="AO734" s="5" t="str">
        <f t="shared" si="378"/>
        <v>,"location":{</v>
      </c>
      <c r="AP734" s="5" t="str">
        <f t="shared" si="379"/>
        <v>"ML":"160"</v>
      </c>
      <c r="AQ734" s="5" t="str">
        <f t="shared" si="361"/>
        <v/>
      </c>
      <c r="AR734" s="5" t="str">
        <f t="shared" si="380"/>
        <v>,"building":"EDWARDS3"</v>
      </c>
      <c r="AS734" s="5" t="str">
        <f t="shared" si="389"/>
        <v>}</v>
      </c>
      <c r="AT734" s="5" t="str">
        <f t="shared" si="381"/>
        <v>,"fax":"513-556-4985"</v>
      </c>
      <c r="AU734" s="5" t="str">
        <f t="shared" si="382"/>
        <v>,"website":"http://www.uc.edu/publicsafety/staying-safe/preparedness.html"</v>
      </c>
      <c r="AV734" s="10" t="str">
        <f t="shared" si="383"/>
        <v/>
      </c>
      <c r="AW734" s="6" t="str">
        <f t="shared" si="384"/>
        <v>{"name":"Emergency Services (Public Safety)","phone":"513-556-4909","location":{"ML":"160","building":"EDWARDS3"},"fax":"513-556-4985","website":"http://www.uc.edu/publicsafety/staying-safe/preparedness.html"}</v>
      </c>
      <c r="AX734" t="str">
        <f t="shared" si="385"/>
        <v>db.directory.insert({"name":"Emergency Services (Public Safety)","phone":"513-556-4909","location":{"ML":"160","building":"EDWARDS3"},"fax":"513-556-4985","website":"http://www.uc.edu/publicsafety/staying-safe/preparedness.html"})</v>
      </c>
      <c r="AY734">
        <f t="shared" si="388"/>
        <v>731</v>
      </c>
      <c r="AZ734" t="str">
        <f t="shared" si="386"/>
        <v>731 - Emergency Services (Public Safety)</v>
      </c>
      <c r="BA734" t="str">
        <f t="shared" ref="BA734:BA797" si="390">CONCATENATE(AW734,",")</f>
        <v>{"name":"Emergency Services (Public Safety)","phone":"513-556-4909","location":{"ML":"160","building":"EDWARDS3"},"fax":"513-556-4985","website":"http://www.uc.edu/publicsafety/staying-safe/preparedness.html"},</v>
      </c>
    </row>
    <row r="735" spans="1:53" x14ac:dyDescent="0.25">
      <c r="A735" t="s">
        <v>3100</v>
      </c>
      <c r="B735" t="s">
        <v>3101</v>
      </c>
      <c r="C735" t="s">
        <v>2145</v>
      </c>
      <c r="D735">
        <v>215</v>
      </c>
      <c r="F735" t="s">
        <v>1976</v>
      </c>
      <c r="H735" t="s">
        <v>3085</v>
      </c>
      <c r="K735" t="s">
        <v>5264</v>
      </c>
      <c r="M735">
        <f t="shared" si="359"/>
        <v>0</v>
      </c>
      <c r="N735" t="str">
        <f t="shared" si="363"/>
        <v>Finger Printing (Public Safety)</v>
      </c>
      <c r="P735" t="s">
        <v>5264</v>
      </c>
      <c r="Q735" t="str">
        <f t="shared" si="364"/>
        <v>513-556-4925</v>
      </c>
      <c r="S735" s="3">
        <f t="shared" si="362"/>
        <v>215</v>
      </c>
      <c r="T735" t="b">
        <f t="shared" si="370"/>
        <v>1</v>
      </c>
      <c r="V735" s="3">
        <f t="shared" si="371"/>
        <v>0</v>
      </c>
      <c r="W735" t="b">
        <f t="shared" si="365"/>
        <v>0</v>
      </c>
      <c r="Y735" t="str">
        <f t="shared" si="372"/>
        <v>EDWARDS4</v>
      </c>
      <c r="Z735" t="b">
        <f t="shared" si="366"/>
        <v>1</v>
      </c>
      <c r="AB735" t="b">
        <f t="shared" si="373"/>
        <v>1</v>
      </c>
      <c r="AD735">
        <f t="shared" si="374"/>
        <v>0</v>
      </c>
      <c r="AE735" t="b">
        <f t="shared" si="367"/>
        <v>0</v>
      </c>
      <c r="AG735" t="str">
        <f t="shared" si="375"/>
        <v>http://www.uc.edu/publicsafety/services/background-checks.html</v>
      </c>
      <c r="AH735" t="b">
        <f t="shared" si="368"/>
        <v>1</v>
      </c>
      <c r="AJ735">
        <f t="shared" si="376"/>
        <v>0</v>
      </c>
      <c r="AK735" t="b">
        <f t="shared" si="369"/>
        <v>0</v>
      </c>
      <c r="AM735" s="4" t="str">
        <f t="shared" si="387"/>
        <v>"name":"Finger Printing (Public Safety)"</v>
      </c>
      <c r="AN735" s="5" t="str">
        <f t="shared" si="377"/>
        <v>,"phone":"513-556-4925"</v>
      </c>
      <c r="AO735" s="5" t="str">
        <f t="shared" si="378"/>
        <v>,"location":{</v>
      </c>
      <c r="AP735" s="5" t="str">
        <f t="shared" si="379"/>
        <v>"ML":"215"</v>
      </c>
      <c r="AQ735" s="5" t="str">
        <f t="shared" si="361"/>
        <v/>
      </c>
      <c r="AR735" s="5" t="str">
        <f t="shared" si="380"/>
        <v>,"building":"EDWARDS4"</v>
      </c>
      <c r="AS735" s="5" t="str">
        <f t="shared" si="389"/>
        <v>}</v>
      </c>
      <c r="AT735" s="5" t="str">
        <f t="shared" si="381"/>
        <v/>
      </c>
      <c r="AU735" s="5" t="str">
        <f t="shared" si="382"/>
        <v>,"website":"http://www.uc.edu/publicsafety/services/background-checks.html"</v>
      </c>
      <c r="AV735" s="10" t="str">
        <f t="shared" si="383"/>
        <v/>
      </c>
      <c r="AW735" s="6" t="str">
        <f t="shared" si="384"/>
        <v>{"name":"Finger Printing (Public Safety)","phone":"513-556-4925","location":{"ML":"215","building":"EDWARDS4"},"website":"http://www.uc.edu/publicsafety/services/background-checks.html"}</v>
      </c>
      <c r="AX735" t="str">
        <f t="shared" si="385"/>
        <v>db.directory.insert({"name":"Finger Printing (Public Safety)","phone":"513-556-4925","location":{"ML":"215","building":"EDWARDS4"},"website":"http://www.uc.edu/publicsafety/services/background-checks.html"})</v>
      </c>
      <c r="AY735">
        <f t="shared" si="388"/>
        <v>732</v>
      </c>
      <c r="AZ735" t="str">
        <f t="shared" si="386"/>
        <v>732 - Finger Printing (Public Safety)</v>
      </c>
      <c r="BA735" t="str">
        <f t="shared" si="390"/>
        <v>{"name":"Finger Printing (Public Safety)","phone":"513-556-4925","location":{"ML":"215","building":"EDWARDS4"},"website":"http://www.uc.edu/publicsafety/services/background-checks.html"},</v>
      </c>
    </row>
    <row r="736" spans="1:53" x14ac:dyDescent="0.25">
      <c r="A736" t="s">
        <v>3102</v>
      </c>
      <c r="B736" t="s">
        <v>3103</v>
      </c>
      <c r="C736" t="s">
        <v>2145</v>
      </c>
      <c r="D736">
        <v>160</v>
      </c>
      <c r="F736" t="s">
        <v>593</v>
      </c>
      <c r="G736" t="s">
        <v>3098</v>
      </c>
      <c r="H736" t="s">
        <v>3104</v>
      </c>
      <c r="K736" t="s">
        <v>5264</v>
      </c>
      <c r="M736">
        <f t="shared" si="359"/>
        <v>0</v>
      </c>
      <c r="N736" t="str">
        <f t="shared" si="363"/>
        <v>Fire Alarm Repairs (Public Safety)</v>
      </c>
      <c r="P736" t="s">
        <v>5264</v>
      </c>
      <c r="Q736" t="str">
        <f t="shared" si="364"/>
        <v>513-556-4925</v>
      </c>
      <c r="S736" s="3">
        <f t="shared" si="362"/>
        <v>160</v>
      </c>
      <c r="T736" t="b">
        <f t="shared" si="370"/>
        <v>1</v>
      </c>
      <c r="V736" s="3">
        <f t="shared" si="371"/>
        <v>0</v>
      </c>
      <c r="W736" t="b">
        <f t="shared" si="365"/>
        <v>0</v>
      </c>
      <c r="Y736" t="str">
        <f t="shared" si="372"/>
        <v>EDWARDS3</v>
      </c>
      <c r="Z736" t="b">
        <f t="shared" si="366"/>
        <v>1</v>
      </c>
      <c r="AB736" t="b">
        <f t="shared" si="373"/>
        <v>1</v>
      </c>
      <c r="AD736" t="str">
        <f t="shared" si="374"/>
        <v>513-556-4985</v>
      </c>
      <c r="AE736" t="b">
        <f t="shared" si="367"/>
        <v>1</v>
      </c>
      <c r="AG736" t="str">
        <f t="shared" si="375"/>
        <v>http://www.uc.edu/publicsafety/about/fire.html</v>
      </c>
      <c r="AH736" t="b">
        <f t="shared" si="368"/>
        <v>1</v>
      </c>
      <c r="AJ736">
        <f t="shared" si="376"/>
        <v>0</v>
      </c>
      <c r="AK736" t="b">
        <f t="shared" si="369"/>
        <v>0</v>
      </c>
      <c r="AM736" s="4" t="str">
        <f t="shared" si="387"/>
        <v>"name":"Fire Alarm Repairs (Public Safety)"</v>
      </c>
      <c r="AN736" s="5" t="str">
        <f t="shared" si="377"/>
        <v>,"phone":"513-556-4925"</v>
      </c>
      <c r="AO736" s="5" t="str">
        <f t="shared" si="378"/>
        <v>,"location":{</v>
      </c>
      <c r="AP736" s="5" t="str">
        <f t="shared" si="379"/>
        <v>"ML":"160"</v>
      </c>
      <c r="AQ736" s="5" t="str">
        <f t="shared" si="361"/>
        <v/>
      </c>
      <c r="AR736" s="5" t="str">
        <f t="shared" si="380"/>
        <v>,"building":"EDWARDS3"</v>
      </c>
      <c r="AS736" s="5" t="str">
        <f t="shared" si="389"/>
        <v>}</v>
      </c>
      <c r="AT736" s="5" t="str">
        <f t="shared" si="381"/>
        <v>,"fax":"513-556-4985"</v>
      </c>
      <c r="AU736" s="5" t="str">
        <f t="shared" si="382"/>
        <v>,"website":"http://www.uc.edu/publicsafety/about/fire.html"</v>
      </c>
      <c r="AV736" s="10" t="str">
        <f t="shared" si="383"/>
        <v/>
      </c>
      <c r="AW736" s="6" t="str">
        <f t="shared" si="384"/>
        <v>{"name":"Fire Alarm Repairs (Public Safety)","phone":"513-556-4925","location":{"ML":"160","building":"EDWARDS3"},"fax":"513-556-4985","website":"http://www.uc.edu/publicsafety/about/fire.html"}</v>
      </c>
      <c r="AX736" t="str">
        <f t="shared" si="385"/>
        <v>db.directory.insert({"name":"Fire Alarm Repairs (Public Safety)","phone":"513-556-4925","location":{"ML":"160","building":"EDWARDS3"},"fax":"513-556-4985","website":"http://www.uc.edu/publicsafety/about/fire.html"})</v>
      </c>
      <c r="AY736">
        <f t="shared" si="388"/>
        <v>733</v>
      </c>
      <c r="AZ736" t="str">
        <f t="shared" si="386"/>
        <v>733 - Fire Alarm Repairs (Public Safety)</v>
      </c>
      <c r="BA736" t="str">
        <f t="shared" si="390"/>
        <v>{"name":"Fire Alarm Repairs (Public Safety)","phone":"513-556-4925","location":{"ML":"160","building":"EDWARDS3"},"fax":"513-556-4985","website":"http://www.uc.edu/publicsafety/about/fire.html"},</v>
      </c>
    </row>
    <row r="737" spans="1:53" x14ac:dyDescent="0.25">
      <c r="A737" t="s">
        <v>3105</v>
      </c>
      <c r="B737" t="s">
        <v>3106</v>
      </c>
      <c r="C737" t="s">
        <v>3107</v>
      </c>
      <c r="D737">
        <v>160</v>
      </c>
      <c r="F737" t="s">
        <v>593</v>
      </c>
      <c r="G737" t="s">
        <v>3098</v>
      </c>
      <c r="H737" t="s">
        <v>3104</v>
      </c>
      <c r="K737" t="s">
        <v>5264</v>
      </c>
      <c r="M737">
        <f t="shared" si="359"/>
        <v>0</v>
      </c>
      <c r="N737" t="str">
        <f t="shared" si="363"/>
        <v>Fire Prevention (Public Safety)</v>
      </c>
      <c r="P737" t="s">
        <v>5264</v>
      </c>
      <c r="Q737" t="str">
        <f t="shared" si="364"/>
        <v>513-556-4992</v>
      </c>
      <c r="S737" s="3">
        <f t="shared" si="362"/>
        <v>160</v>
      </c>
      <c r="T737" t="b">
        <f t="shared" si="370"/>
        <v>1</v>
      </c>
      <c r="V737" s="3">
        <f t="shared" si="371"/>
        <v>0</v>
      </c>
      <c r="W737" t="b">
        <f t="shared" si="365"/>
        <v>0</v>
      </c>
      <c r="Y737" t="str">
        <f t="shared" si="372"/>
        <v>EDWARDS3</v>
      </c>
      <c r="Z737" t="b">
        <f t="shared" si="366"/>
        <v>1</v>
      </c>
      <c r="AB737" t="b">
        <f t="shared" si="373"/>
        <v>1</v>
      </c>
      <c r="AD737" t="str">
        <f t="shared" si="374"/>
        <v>513-556-4985</v>
      </c>
      <c r="AE737" t="b">
        <f t="shared" si="367"/>
        <v>1</v>
      </c>
      <c r="AG737" t="str">
        <f t="shared" si="375"/>
        <v>http://www.uc.edu/publicsafety/about/fire.html</v>
      </c>
      <c r="AH737" t="b">
        <f t="shared" si="368"/>
        <v>1</v>
      </c>
      <c r="AJ737">
        <f t="shared" si="376"/>
        <v>0</v>
      </c>
      <c r="AK737" t="b">
        <f t="shared" si="369"/>
        <v>0</v>
      </c>
      <c r="AM737" s="4" t="str">
        <f t="shared" si="387"/>
        <v>"name":"Fire Prevention (Public Safety)"</v>
      </c>
      <c r="AN737" s="5" t="str">
        <f t="shared" si="377"/>
        <v>,"phone":"513-556-4992"</v>
      </c>
      <c r="AO737" s="5" t="str">
        <f t="shared" si="378"/>
        <v>,"location":{</v>
      </c>
      <c r="AP737" s="5" t="str">
        <f t="shared" si="379"/>
        <v>"ML":"160"</v>
      </c>
      <c r="AQ737" s="5" t="str">
        <f t="shared" si="361"/>
        <v/>
      </c>
      <c r="AR737" s="5" t="str">
        <f t="shared" si="380"/>
        <v>,"building":"EDWARDS3"</v>
      </c>
      <c r="AS737" s="5" t="str">
        <f t="shared" si="389"/>
        <v>}</v>
      </c>
      <c r="AT737" s="5" t="str">
        <f t="shared" si="381"/>
        <v>,"fax":"513-556-4985"</v>
      </c>
      <c r="AU737" s="5" t="str">
        <f t="shared" si="382"/>
        <v>,"website":"http://www.uc.edu/publicsafety/about/fire.html"</v>
      </c>
      <c r="AV737" s="10" t="str">
        <f t="shared" si="383"/>
        <v/>
      </c>
      <c r="AW737" s="6" t="str">
        <f t="shared" si="384"/>
        <v>{"name":"Fire Prevention (Public Safety)","phone":"513-556-4992","location":{"ML":"160","building":"EDWARDS3"},"fax":"513-556-4985","website":"http://www.uc.edu/publicsafety/about/fire.html"}</v>
      </c>
      <c r="AX737" t="str">
        <f t="shared" si="385"/>
        <v>db.directory.insert({"name":"Fire Prevention (Public Safety)","phone":"513-556-4992","location":{"ML":"160","building":"EDWARDS3"},"fax":"513-556-4985","website":"http://www.uc.edu/publicsafety/about/fire.html"})</v>
      </c>
      <c r="AY737">
        <f t="shared" si="388"/>
        <v>734</v>
      </c>
      <c r="AZ737" t="str">
        <f t="shared" si="386"/>
        <v>734 - Fire Prevention (Public Safety)</v>
      </c>
      <c r="BA737" t="str">
        <f t="shared" si="390"/>
        <v>{"name":"Fire Prevention (Public Safety)","phone":"513-556-4992","location":{"ML":"160","building":"EDWARDS3"},"fax":"513-556-4985","website":"http://www.uc.edu/publicsafety/about/fire.html"},</v>
      </c>
    </row>
    <row r="738" spans="1:53" x14ac:dyDescent="0.25">
      <c r="A738" t="s">
        <v>3108</v>
      </c>
      <c r="B738" t="s">
        <v>3109</v>
      </c>
      <c r="C738" t="s">
        <v>2145</v>
      </c>
      <c r="D738">
        <v>215</v>
      </c>
      <c r="F738" t="s">
        <v>593</v>
      </c>
      <c r="G738" t="s">
        <v>1632</v>
      </c>
      <c r="K738" t="s">
        <v>5264</v>
      </c>
      <c r="M738">
        <f t="shared" si="359"/>
        <v>0</v>
      </c>
      <c r="N738" t="str">
        <f t="shared" si="363"/>
        <v>Locksmith (Public Safety)</v>
      </c>
      <c r="P738" t="s">
        <v>5264</v>
      </c>
      <c r="Q738" t="str">
        <f t="shared" si="364"/>
        <v>513-556-4925</v>
      </c>
      <c r="S738" s="3">
        <f t="shared" si="362"/>
        <v>215</v>
      </c>
      <c r="T738" t="b">
        <f t="shared" si="370"/>
        <v>1</v>
      </c>
      <c r="V738" s="3">
        <f t="shared" si="371"/>
        <v>0</v>
      </c>
      <c r="W738" t="b">
        <f t="shared" si="365"/>
        <v>0</v>
      </c>
      <c r="Y738" t="str">
        <f t="shared" si="372"/>
        <v>EDWARDS3</v>
      </c>
      <c r="Z738" t="b">
        <f t="shared" si="366"/>
        <v>1</v>
      </c>
      <c r="AB738" t="b">
        <f t="shared" si="373"/>
        <v>1</v>
      </c>
      <c r="AD738" t="str">
        <f t="shared" si="374"/>
        <v>513-556-4940</v>
      </c>
      <c r="AE738" t="b">
        <f t="shared" si="367"/>
        <v>1</v>
      </c>
      <c r="AG738">
        <f t="shared" si="375"/>
        <v>0</v>
      </c>
      <c r="AH738" t="b">
        <f t="shared" si="368"/>
        <v>0</v>
      </c>
      <c r="AJ738">
        <f t="shared" si="376"/>
        <v>0</v>
      </c>
      <c r="AK738" t="b">
        <f t="shared" si="369"/>
        <v>0</v>
      </c>
      <c r="AM738" s="4" t="str">
        <f t="shared" si="387"/>
        <v>"name":"Locksmith (Public Safety)"</v>
      </c>
      <c r="AN738" s="5" t="str">
        <f t="shared" si="377"/>
        <v>,"phone":"513-556-4925"</v>
      </c>
      <c r="AO738" s="5" t="str">
        <f t="shared" si="378"/>
        <v>,"location":{</v>
      </c>
      <c r="AP738" s="5" t="str">
        <f t="shared" si="379"/>
        <v>"ML":"215"</v>
      </c>
      <c r="AQ738" s="5" t="str">
        <f t="shared" si="361"/>
        <v/>
      </c>
      <c r="AR738" s="5" t="str">
        <f t="shared" si="380"/>
        <v>,"building":"EDWARDS3"</v>
      </c>
      <c r="AS738" s="5" t="str">
        <f t="shared" si="389"/>
        <v>}</v>
      </c>
      <c r="AT738" s="5" t="str">
        <f t="shared" si="381"/>
        <v>,"fax":"513-556-4940"</v>
      </c>
      <c r="AU738" s="5" t="str">
        <f t="shared" si="382"/>
        <v/>
      </c>
      <c r="AV738" s="10" t="str">
        <f t="shared" si="383"/>
        <v/>
      </c>
      <c r="AW738" s="6" t="str">
        <f t="shared" si="384"/>
        <v>{"name":"Locksmith (Public Safety)","phone":"513-556-4925","location":{"ML":"215","building":"EDWARDS3"},"fax":"513-556-4940"}</v>
      </c>
      <c r="AX738" t="str">
        <f t="shared" si="385"/>
        <v>db.directory.insert({"name":"Locksmith (Public Safety)","phone":"513-556-4925","location":{"ML":"215","building":"EDWARDS3"},"fax":"513-556-4940"})</v>
      </c>
      <c r="AY738">
        <f t="shared" si="388"/>
        <v>735</v>
      </c>
      <c r="AZ738" t="str">
        <f t="shared" si="386"/>
        <v>735 - Locksmith (Public Safety)</v>
      </c>
      <c r="BA738" t="str">
        <f t="shared" si="390"/>
        <v>{"name":"Locksmith (Public Safety)","phone":"513-556-4925","location":{"ML":"215","building":"EDWARDS3"},"fax":"513-556-4940"},</v>
      </c>
    </row>
    <row r="739" spans="1:53" x14ac:dyDescent="0.25">
      <c r="A739" t="s">
        <v>3110</v>
      </c>
      <c r="B739" t="s">
        <v>3111</v>
      </c>
      <c r="C739" t="s">
        <v>2145</v>
      </c>
      <c r="D739">
        <v>215</v>
      </c>
      <c r="F739" t="s">
        <v>1976</v>
      </c>
      <c r="G739" t="s">
        <v>1632</v>
      </c>
      <c r="H739" t="s">
        <v>3112</v>
      </c>
      <c r="K739" t="s">
        <v>5264</v>
      </c>
      <c r="M739">
        <f t="shared" ref="M739:M802" si="391">IF(L739, 1,0)</f>
        <v>0</v>
      </c>
      <c r="N739" t="str">
        <f t="shared" si="363"/>
        <v>Lost &amp; Found (Public Safety)</v>
      </c>
      <c r="P739" t="s">
        <v>5264</v>
      </c>
      <c r="Q739" t="str">
        <f t="shared" si="364"/>
        <v>513-556-4925</v>
      </c>
      <c r="S739" s="3">
        <f t="shared" si="362"/>
        <v>215</v>
      </c>
      <c r="T739" t="b">
        <f t="shared" si="370"/>
        <v>1</v>
      </c>
      <c r="V739" s="3">
        <f t="shared" si="371"/>
        <v>0</v>
      </c>
      <c r="W739" t="b">
        <f t="shared" si="365"/>
        <v>0</v>
      </c>
      <c r="Y739" t="str">
        <f t="shared" si="372"/>
        <v>EDWARDS4</v>
      </c>
      <c r="Z739" t="b">
        <f t="shared" si="366"/>
        <v>1</v>
      </c>
      <c r="AB739" t="b">
        <f t="shared" si="373"/>
        <v>1</v>
      </c>
      <c r="AD739" t="str">
        <f t="shared" si="374"/>
        <v>513-556-4940</v>
      </c>
      <c r="AE739" t="b">
        <f t="shared" si="367"/>
        <v>1</v>
      </c>
      <c r="AG739" t="str">
        <f t="shared" si="375"/>
        <v>http://www.uc.edu/publicsafety/services/lost-found.html</v>
      </c>
      <c r="AH739" t="b">
        <f t="shared" si="368"/>
        <v>1</v>
      </c>
      <c r="AJ739">
        <f t="shared" si="376"/>
        <v>0</v>
      </c>
      <c r="AK739" t="b">
        <f t="shared" si="369"/>
        <v>0</v>
      </c>
      <c r="AM739" s="4" t="str">
        <f t="shared" si="387"/>
        <v>"name":"Lost &amp; Found (Public Safety)"</v>
      </c>
      <c r="AN739" s="5" t="str">
        <f t="shared" si="377"/>
        <v>,"phone":"513-556-4925"</v>
      </c>
      <c r="AO739" s="5" t="str">
        <f t="shared" si="378"/>
        <v>,"location":{</v>
      </c>
      <c r="AP739" s="5" t="str">
        <f t="shared" si="379"/>
        <v>"ML":"215"</v>
      </c>
      <c r="AQ739" s="5" t="str">
        <f t="shared" si="361"/>
        <v/>
      </c>
      <c r="AR739" s="5" t="str">
        <f t="shared" si="380"/>
        <v>,"building":"EDWARDS4"</v>
      </c>
      <c r="AS739" s="5" t="str">
        <f t="shared" si="389"/>
        <v>}</v>
      </c>
      <c r="AT739" s="5" t="str">
        <f t="shared" si="381"/>
        <v>,"fax":"513-556-4940"</v>
      </c>
      <c r="AU739" s="5" t="str">
        <f t="shared" si="382"/>
        <v>,"website":"http://www.uc.edu/publicsafety/services/lost-found.html"</v>
      </c>
      <c r="AV739" s="10" t="str">
        <f t="shared" si="383"/>
        <v/>
      </c>
      <c r="AW739" s="6" t="str">
        <f t="shared" si="384"/>
        <v>{"name":"Lost &amp; Found (Public Safety)","phone":"513-556-4925","location":{"ML":"215","building":"EDWARDS4"},"fax":"513-556-4940","website":"http://www.uc.edu/publicsafety/services/lost-found.html"}</v>
      </c>
      <c r="AX739" t="str">
        <f t="shared" si="385"/>
        <v>db.directory.insert({"name":"Lost &amp; Found (Public Safety)","phone":"513-556-4925","location":{"ML":"215","building":"EDWARDS4"},"fax":"513-556-4940","website":"http://www.uc.edu/publicsafety/services/lost-found.html"})</v>
      </c>
      <c r="AY739">
        <f t="shared" si="388"/>
        <v>736</v>
      </c>
      <c r="AZ739" t="str">
        <f t="shared" si="386"/>
        <v>736 - Lost &amp; Found (Public Safety)</v>
      </c>
      <c r="BA739" t="str">
        <f t="shared" si="390"/>
        <v>{"name":"Lost &amp; Found (Public Safety)","phone":"513-556-4925","location":{"ML":"215","building":"EDWARDS4"},"fax":"513-556-4940","website":"http://www.uc.edu/publicsafety/services/lost-found.html"},</v>
      </c>
    </row>
    <row r="740" spans="1:53" x14ac:dyDescent="0.25">
      <c r="A740" t="s">
        <v>3113</v>
      </c>
      <c r="B740" t="s">
        <v>3114</v>
      </c>
      <c r="C740" t="s">
        <v>90</v>
      </c>
      <c r="D740">
        <v>573</v>
      </c>
      <c r="E740" t="s">
        <v>91</v>
      </c>
      <c r="F740" t="s">
        <v>92</v>
      </c>
      <c r="G740" t="s">
        <v>93</v>
      </c>
      <c r="H740" t="s">
        <v>94</v>
      </c>
      <c r="I740" t="s">
        <v>95</v>
      </c>
      <c r="K740" t="s">
        <v>5264</v>
      </c>
      <c r="M740">
        <f t="shared" si="391"/>
        <v>0</v>
      </c>
      <c r="N740" t="str">
        <f t="shared" si="363"/>
        <v xml:space="preserve"> AHC) - Graphic Design (Communications Services</v>
      </c>
      <c r="P740" t="s">
        <v>5264</v>
      </c>
      <c r="Q740" t="str">
        <f t="shared" si="364"/>
        <v>513-558-3264</v>
      </c>
      <c r="S740" s="3">
        <f t="shared" si="362"/>
        <v>573</v>
      </c>
      <c r="T740" t="b">
        <f t="shared" si="370"/>
        <v>1</v>
      </c>
      <c r="V740" s="3" t="str">
        <f t="shared" si="371"/>
        <v>G-44</v>
      </c>
      <c r="W740" t="b">
        <f t="shared" si="365"/>
        <v>1</v>
      </c>
      <c r="Y740" t="str">
        <f t="shared" si="372"/>
        <v>HPB</v>
      </c>
      <c r="Z740" t="b">
        <f t="shared" si="366"/>
        <v>1</v>
      </c>
      <c r="AB740" t="b">
        <f t="shared" si="373"/>
        <v>1</v>
      </c>
      <c r="AD740" t="str">
        <f t="shared" si="374"/>
        <v>513-558-4120</v>
      </c>
      <c r="AE740" t="b">
        <f t="shared" si="367"/>
        <v>1</v>
      </c>
      <c r="AG740" t="str">
        <f t="shared" si="375"/>
        <v>http://healthnews.uc.edu/communications/artdesign/</v>
      </c>
      <c r="AH740" t="b">
        <f t="shared" si="368"/>
        <v>1</v>
      </c>
      <c r="AJ740" t="str">
        <f t="shared" si="376"/>
        <v>art.design@uc.edu</v>
      </c>
      <c r="AK740" t="b">
        <f t="shared" si="369"/>
        <v>1</v>
      </c>
      <c r="AM740" s="4" t="str">
        <f t="shared" si="387"/>
        <v>"name":"AHC) - Graphic Design (Communications Services"</v>
      </c>
      <c r="AN740" s="5" t="str">
        <f t="shared" si="377"/>
        <v>,"phone":"513-558-3264"</v>
      </c>
      <c r="AO740" s="5" t="str">
        <f t="shared" si="378"/>
        <v>,"location":{</v>
      </c>
      <c r="AP740" s="5" t="str">
        <f t="shared" si="379"/>
        <v>"ML":"573"</v>
      </c>
      <c r="AQ740" s="5" t="str">
        <f t="shared" si="361"/>
        <v>,"RM":"G-44"</v>
      </c>
      <c r="AR740" s="5" t="str">
        <f t="shared" si="380"/>
        <v>,"building":"HPB"</v>
      </c>
      <c r="AS740" s="5" t="str">
        <f t="shared" si="389"/>
        <v>}</v>
      </c>
      <c r="AT740" s="5" t="str">
        <f t="shared" si="381"/>
        <v>,"fax":"513-558-4120"</v>
      </c>
      <c r="AU740" s="5" t="str">
        <f t="shared" si="382"/>
        <v>,"website":"http://healthnews.uc.edu/communications/artdesign/"</v>
      </c>
      <c r="AV740" s="10" t="str">
        <f t="shared" si="383"/>
        <v>,"email":"art.design@uc.edu"</v>
      </c>
      <c r="AW740" s="6" t="str">
        <f t="shared" si="384"/>
        <v>{"name":"AHC) - Graphic Design (Communications Services","phone":"513-558-3264","location":{"ML":"573","RM":"G-44","building":"HPB"},"fax":"513-558-4120","website":"http://healthnews.uc.edu/communications/artdesign/","email":"art.design@uc.edu"}</v>
      </c>
      <c r="AX740" t="str">
        <f t="shared" si="385"/>
        <v>db.directory.insert({"name":"AHC) - Graphic Design (Communications Services","phone":"513-558-3264","location":{"ML":"573","RM":"G-44","building":"HPB"},"fax":"513-558-4120","website":"http://healthnews.uc.edu/communications/artdesign/","email":"art.design@uc.edu"})</v>
      </c>
      <c r="AY740">
        <f t="shared" si="388"/>
        <v>737</v>
      </c>
      <c r="AZ740" t="str">
        <f t="shared" si="386"/>
        <v>737 -  AHC) - Graphic Design (Communications Services</v>
      </c>
      <c r="BA740" t="str">
        <f t="shared" si="390"/>
        <v>{"name":"AHC) - Graphic Design (Communications Services","phone":"513-558-3264","location":{"ML":"573","RM":"G-44","building":"HPB"},"fax":"513-558-4120","website":"http://healthnews.uc.edu/communications/artdesign/","email":"art.design@uc.edu"},</v>
      </c>
    </row>
    <row r="741" spans="1:53" x14ac:dyDescent="0.25">
      <c r="A741" t="s">
        <v>3115</v>
      </c>
      <c r="B741" t="s">
        <v>3116</v>
      </c>
      <c r="C741" t="s">
        <v>3117</v>
      </c>
      <c r="D741">
        <v>89</v>
      </c>
      <c r="E741">
        <v>320</v>
      </c>
      <c r="F741" t="s">
        <v>68</v>
      </c>
      <c r="G741" t="s">
        <v>2198</v>
      </c>
      <c r="H741" t="s">
        <v>3118</v>
      </c>
      <c r="K741" t="s">
        <v>5264</v>
      </c>
      <c r="M741">
        <f t="shared" si="391"/>
        <v>0</v>
      </c>
      <c r="N741" t="str">
        <f t="shared" si="363"/>
        <v>Central Purchasing and Materiel Management Services</v>
      </c>
      <c r="P741" t="s">
        <v>5264</v>
      </c>
      <c r="Q741" t="str">
        <f t="shared" si="364"/>
        <v>513-556-6742</v>
      </c>
      <c r="S741" s="3">
        <f t="shared" si="362"/>
        <v>89</v>
      </c>
      <c r="T741" t="b">
        <f t="shared" si="370"/>
        <v>1</v>
      </c>
      <c r="V741" s="3">
        <f t="shared" si="371"/>
        <v>320</v>
      </c>
      <c r="W741" t="b">
        <f t="shared" si="365"/>
        <v>1</v>
      </c>
      <c r="Y741" t="str">
        <f t="shared" si="372"/>
        <v>UNIVHALL</v>
      </c>
      <c r="Z741" t="b">
        <f t="shared" si="366"/>
        <v>1</v>
      </c>
      <c r="AB741" t="b">
        <f t="shared" si="373"/>
        <v>1</v>
      </c>
      <c r="AD741" t="str">
        <f t="shared" si="374"/>
        <v>513-556-5262</v>
      </c>
      <c r="AE741" t="b">
        <f t="shared" si="367"/>
        <v>1</v>
      </c>
      <c r="AG741" t="str">
        <f t="shared" si="375"/>
        <v>http://www.uc.edu/af/purchasing.html</v>
      </c>
      <c r="AH741" t="b">
        <f t="shared" si="368"/>
        <v>1</v>
      </c>
      <c r="AJ741">
        <f t="shared" si="376"/>
        <v>0</v>
      </c>
      <c r="AK741" t="b">
        <f t="shared" si="369"/>
        <v>0</v>
      </c>
      <c r="AM741" s="4" t="str">
        <f t="shared" si="387"/>
        <v>"name":"Central Purchasing and Materiel Management Services"</v>
      </c>
      <c r="AN741" s="5" t="str">
        <f t="shared" si="377"/>
        <v>,"phone":"513-556-6742"</v>
      </c>
      <c r="AO741" s="5" t="str">
        <f t="shared" si="378"/>
        <v>,"location":{</v>
      </c>
      <c r="AP741" s="5" t="str">
        <f t="shared" si="379"/>
        <v>"ML":"89"</v>
      </c>
      <c r="AQ741" s="5" t="str">
        <f t="shared" si="361"/>
        <v>,"RM":"320"</v>
      </c>
      <c r="AR741" s="5" t="str">
        <f t="shared" si="380"/>
        <v>,"building":"UNIVHALL"</v>
      </c>
      <c r="AS741" s="5" t="str">
        <f t="shared" si="389"/>
        <v>}</v>
      </c>
      <c r="AT741" s="5" t="str">
        <f t="shared" si="381"/>
        <v>,"fax":"513-556-5262"</v>
      </c>
      <c r="AU741" s="5" t="str">
        <f t="shared" si="382"/>
        <v>,"website":"http://www.uc.edu/af/purchasing.html"</v>
      </c>
      <c r="AV741" s="10" t="str">
        <f t="shared" si="383"/>
        <v/>
      </c>
      <c r="AW741" s="6" t="str">
        <f t="shared" si="384"/>
        <v>{"name":"Central Purchasing and Materiel Management Services","phone":"513-556-6742","location":{"ML":"89","RM":"320","building":"UNIVHALL"},"fax":"513-556-5262","website":"http://www.uc.edu/af/purchasing.html"}</v>
      </c>
      <c r="AX741" t="str">
        <f t="shared" si="385"/>
        <v>db.directory.insert({"name":"Central Purchasing and Materiel Management Services","phone":"513-556-6742","location":{"ML":"89","RM":"320","building":"UNIVHALL"},"fax":"513-556-5262","website":"http://www.uc.edu/af/purchasing.html"})</v>
      </c>
      <c r="AY741">
        <f t="shared" si="388"/>
        <v>738</v>
      </c>
      <c r="AZ741" t="str">
        <f t="shared" si="386"/>
        <v>738 - Central Purchasing and Materiel Management Services</v>
      </c>
      <c r="BA741" t="str">
        <f t="shared" si="390"/>
        <v>{"name":"Central Purchasing and Materiel Management Services","phone":"513-556-6742","location":{"ML":"89","RM":"320","building":"UNIVHALL"},"fax":"513-556-5262","website":"http://www.uc.edu/af/purchasing.html"},</v>
      </c>
    </row>
    <row r="742" spans="1:53" x14ac:dyDescent="0.25">
      <c r="A742" t="s">
        <v>3119</v>
      </c>
      <c r="B742" t="s">
        <v>3120</v>
      </c>
      <c r="C742" t="s">
        <v>3121</v>
      </c>
      <c r="D742" t="s">
        <v>3122</v>
      </c>
      <c r="E742">
        <v>526</v>
      </c>
      <c r="F742">
        <v>4505</v>
      </c>
      <c r="G742" t="s">
        <v>140</v>
      </c>
      <c r="H742" t="s">
        <v>3123</v>
      </c>
      <c r="I742" t="s">
        <v>3124</v>
      </c>
      <c r="K742" t="s">
        <v>5264</v>
      </c>
      <c r="L742" t="b">
        <v>1</v>
      </c>
      <c r="M742">
        <f t="shared" si="391"/>
        <v>1</v>
      </c>
      <c r="N742" t="str">
        <f t="shared" si="363"/>
        <v>OB/GYN  Information</v>
      </c>
      <c r="O742" t="str">
        <f t="shared" ref="O742:O800" si="392">CONCATENATE(B742," ",C742)</f>
        <v>OB/GYN  Information</v>
      </c>
      <c r="P742" t="s">
        <v>5264</v>
      </c>
      <c r="Q742" t="str">
        <f t="shared" si="364"/>
        <v>513-558-8440</v>
      </c>
      <c r="S742" s="3">
        <f t="shared" si="362"/>
        <v>526</v>
      </c>
      <c r="T742" t="b">
        <f t="shared" si="370"/>
        <v>1</v>
      </c>
      <c r="V742" s="3">
        <f t="shared" si="371"/>
        <v>4505</v>
      </c>
      <c r="W742" t="b">
        <f t="shared" si="365"/>
        <v>1</v>
      </c>
      <c r="Y742" t="str">
        <f t="shared" si="372"/>
        <v>MSB</v>
      </c>
      <c r="Z742" t="b">
        <f t="shared" si="366"/>
        <v>1</v>
      </c>
      <c r="AB742" t="b">
        <f t="shared" si="373"/>
        <v>1</v>
      </c>
      <c r="AD742" t="str">
        <f t="shared" si="374"/>
        <v>513-558-3558</v>
      </c>
      <c r="AE742" t="b">
        <f t="shared" si="367"/>
        <v>1</v>
      </c>
      <c r="AG742" t="str">
        <f t="shared" si="375"/>
        <v>http://www.med.uc.edu/obgyn/</v>
      </c>
      <c r="AH742" t="b">
        <f t="shared" si="368"/>
        <v>1</v>
      </c>
      <c r="AJ742">
        <f t="shared" si="376"/>
        <v>0</v>
      </c>
      <c r="AK742" t="b">
        <f t="shared" si="369"/>
        <v>0</v>
      </c>
      <c r="AM742" s="4" t="str">
        <f t="shared" si="387"/>
        <v>"name":"OB/GYN Information"</v>
      </c>
      <c r="AN742" s="5" t="str">
        <f t="shared" si="377"/>
        <v>,"phone":"513-558-8440"</v>
      </c>
      <c r="AO742" s="5" t="str">
        <f t="shared" si="378"/>
        <v>,"location":{</v>
      </c>
      <c r="AP742" s="5" t="str">
        <f t="shared" si="379"/>
        <v>"ML":"526"</v>
      </c>
      <c r="AQ742" s="5" t="str">
        <f t="shared" si="361"/>
        <v>,"RM":"4505"</v>
      </c>
      <c r="AR742" s="5" t="str">
        <f t="shared" si="380"/>
        <v>,"building":"MSB"</v>
      </c>
      <c r="AS742" s="5" t="str">
        <f t="shared" si="389"/>
        <v>}</v>
      </c>
      <c r="AT742" s="5" t="str">
        <f t="shared" si="381"/>
        <v>,"fax":"513-558-3558"</v>
      </c>
      <c r="AU742" s="5" t="str">
        <f t="shared" si="382"/>
        <v>,"website":"http://www.med.uc.edu/obgyn/"</v>
      </c>
      <c r="AV742" s="10" t="str">
        <f t="shared" si="383"/>
        <v/>
      </c>
      <c r="AW742" s="6" t="str">
        <f t="shared" si="384"/>
        <v>{"name":"OB/GYN Information","phone":"513-558-8440","location":{"ML":"526","RM":"4505","building":"MSB"},"fax":"513-558-3558","website":"http://www.med.uc.edu/obgyn/"}</v>
      </c>
      <c r="AX742" t="str">
        <f t="shared" si="385"/>
        <v>db.directory.insert({"name":"OB/GYN Information","phone":"513-558-8440","location":{"ML":"526","RM":"4505","building":"MSB"},"fax":"513-558-3558","website":"http://www.med.uc.edu/obgyn/"})</v>
      </c>
      <c r="AY742">
        <f t="shared" si="388"/>
        <v>739</v>
      </c>
      <c r="AZ742" t="str">
        <f t="shared" si="386"/>
        <v>739 - OB/GYN  Information</v>
      </c>
      <c r="BA742" t="str">
        <f t="shared" si="390"/>
        <v>{"name":"OB/GYN Information","phone":"513-558-8440","location":{"ML":"526","RM":"4505","building":"MSB"},"fax":"513-558-3558","website":"http://www.med.uc.edu/obgyn/"},</v>
      </c>
    </row>
    <row r="743" spans="1:53" x14ac:dyDescent="0.25">
      <c r="A743" t="s">
        <v>3125</v>
      </c>
      <c r="B743" t="s">
        <v>3126</v>
      </c>
      <c r="C743" t="s">
        <v>3127</v>
      </c>
      <c r="D743">
        <v>130</v>
      </c>
      <c r="E743">
        <v>501</v>
      </c>
      <c r="F743" t="s">
        <v>1130</v>
      </c>
      <c r="G743" t="s">
        <v>3128</v>
      </c>
      <c r="H743" t="s">
        <v>3129</v>
      </c>
      <c r="K743" t="s">
        <v>5264</v>
      </c>
      <c r="M743">
        <f t="shared" si="391"/>
        <v>0</v>
      </c>
      <c r="N743" t="str">
        <f t="shared" si="363"/>
        <v>Operations and Business Analytics and Information Systems (OBAIS)(LCB)</v>
      </c>
      <c r="P743" t="s">
        <v>5264</v>
      </c>
      <c r="Q743" t="str">
        <f t="shared" si="364"/>
        <v>513-556-7140</v>
      </c>
      <c r="S743" s="3">
        <f t="shared" si="362"/>
        <v>130</v>
      </c>
      <c r="T743" t="b">
        <f t="shared" si="370"/>
        <v>1</v>
      </c>
      <c r="V743" s="3">
        <f t="shared" si="371"/>
        <v>501</v>
      </c>
      <c r="W743" t="b">
        <f t="shared" si="365"/>
        <v>1</v>
      </c>
      <c r="Y743" t="str">
        <f t="shared" si="372"/>
        <v>LINDNER</v>
      </c>
      <c r="Z743" t="b">
        <f t="shared" si="366"/>
        <v>1</v>
      </c>
      <c r="AB743" t="b">
        <f t="shared" si="373"/>
        <v>1</v>
      </c>
      <c r="AD743" t="str">
        <f t="shared" si="374"/>
        <v>513-556-5499</v>
      </c>
      <c r="AE743" t="b">
        <f t="shared" si="367"/>
        <v>1</v>
      </c>
      <c r="AG743" t="str">
        <f t="shared" si="375"/>
        <v>http://business.uc.edu/departments/obais.html</v>
      </c>
      <c r="AH743" t="b">
        <f t="shared" si="368"/>
        <v>1</v>
      </c>
      <c r="AJ743">
        <f t="shared" si="376"/>
        <v>0</v>
      </c>
      <c r="AK743" t="b">
        <f t="shared" si="369"/>
        <v>0</v>
      </c>
      <c r="AM743" s="4" t="str">
        <f t="shared" si="387"/>
        <v>"name":"Operations and Business Analytics and Information Systems (OBAIS)(LCB)"</v>
      </c>
      <c r="AN743" s="5" t="str">
        <f t="shared" si="377"/>
        <v>,"phone":"513-556-7140"</v>
      </c>
      <c r="AO743" s="5" t="str">
        <f t="shared" si="378"/>
        <v>,"location":{</v>
      </c>
      <c r="AP743" s="5" t="str">
        <f t="shared" si="379"/>
        <v>"ML":"130"</v>
      </c>
      <c r="AQ743" s="5" t="str">
        <f t="shared" si="361"/>
        <v>,"RM":"501"</v>
      </c>
      <c r="AR743" s="5" t="str">
        <f t="shared" si="380"/>
        <v>,"building":"LINDNER"</v>
      </c>
      <c r="AS743" s="5" t="str">
        <f t="shared" si="389"/>
        <v>}</v>
      </c>
      <c r="AT743" s="5" t="str">
        <f t="shared" si="381"/>
        <v>,"fax":"513-556-5499"</v>
      </c>
      <c r="AU743" s="5" t="str">
        <f t="shared" si="382"/>
        <v>,"website":"http://business.uc.edu/departments/obais.html"</v>
      </c>
      <c r="AV743" s="10" t="str">
        <f t="shared" si="383"/>
        <v/>
      </c>
      <c r="AW743" s="6" t="str">
        <f t="shared" si="384"/>
        <v>{"name":"Operations and Business Analytics and Information Systems (OBAIS)(LCB)","phone":"513-556-7140","location":{"ML":"130","RM":"501","building":"LINDNER"},"fax":"513-556-5499","website":"http://business.uc.edu/departments/obais.html"}</v>
      </c>
      <c r="AX743" t="str">
        <f t="shared" si="385"/>
        <v>db.directory.insert({"name":"Operations and Business Analytics and Information Systems (OBAIS)(LCB)","phone":"513-556-7140","location":{"ML":"130","RM":"501","building":"LINDNER"},"fax":"513-556-5499","website":"http://business.uc.edu/departments/obais.html"})</v>
      </c>
      <c r="AY743">
        <f t="shared" si="388"/>
        <v>740</v>
      </c>
      <c r="AZ743" t="str">
        <f t="shared" si="386"/>
        <v>740 - Operations and Business Analytics and Information Systems (OBAIS)(LCB)</v>
      </c>
      <c r="BA743" t="str">
        <f t="shared" si="390"/>
        <v>{"name":"Operations and Business Analytics and Information Systems (OBAIS)(LCB)","phone":"513-556-7140","location":{"ML":"130","RM":"501","building":"LINDNER"},"fax":"513-556-5499","website":"http://business.uc.edu/departments/obais.html"},</v>
      </c>
    </row>
    <row r="744" spans="1:53" x14ac:dyDescent="0.25">
      <c r="A744" t="s">
        <v>3130</v>
      </c>
      <c r="B744" t="s">
        <v>3131</v>
      </c>
      <c r="C744" t="s">
        <v>3132</v>
      </c>
      <c r="D744">
        <v>56</v>
      </c>
      <c r="E744" t="s">
        <v>3133</v>
      </c>
      <c r="F744" t="s">
        <v>2051</v>
      </c>
      <c r="G744" t="s">
        <v>3134</v>
      </c>
      <c r="H744" t="s">
        <v>3135</v>
      </c>
      <c r="K744" t="s">
        <v>5264</v>
      </c>
      <c r="M744">
        <f t="shared" si="391"/>
        <v>0</v>
      </c>
      <c r="N744" t="str">
        <f t="shared" si="363"/>
        <v>Occupational &amp; Environmental Medicine (Environ Hlth)</v>
      </c>
      <c r="P744" t="s">
        <v>5264</v>
      </c>
      <c r="Q744" t="str">
        <f t="shared" si="364"/>
        <v>513-558-0030</v>
      </c>
      <c r="S744" s="3">
        <f t="shared" si="362"/>
        <v>56</v>
      </c>
      <c r="T744" t="b">
        <f t="shared" si="370"/>
        <v>1</v>
      </c>
      <c r="V744" s="3" t="str">
        <f t="shared" si="371"/>
        <v>G-16</v>
      </c>
      <c r="W744" t="b">
        <f t="shared" si="365"/>
        <v>1</v>
      </c>
      <c r="Y744" t="str">
        <f t="shared" si="372"/>
        <v>KETTERING</v>
      </c>
      <c r="Z744" t="b">
        <f t="shared" si="366"/>
        <v>1</v>
      </c>
      <c r="AB744" t="b">
        <f t="shared" si="373"/>
        <v>1</v>
      </c>
      <c r="AD744" t="str">
        <f t="shared" si="374"/>
        <v>513-558-6272</v>
      </c>
      <c r="AE744" t="b">
        <f t="shared" si="367"/>
        <v>1</v>
      </c>
      <c r="AG744" t="str">
        <f t="shared" si="375"/>
        <v>http://eh.uc.edu/occmed/</v>
      </c>
      <c r="AH744" t="b">
        <f t="shared" si="368"/>
        <v>1</v>
      </c>
      <c r="AJ744">
        <f t="shared" si="376"/>
        <v>0</v>
      </c>
      <c r="AK744" t="b">
        <f t="shared" si="369"/>
        <v>0</v>
      </c>
      <c r="AM744" s="4" t="str">
        <f t="shared" si="387"/>
        <v>"name":"Occupational &amp; Environmental Medicine (Environ Hlth)"</v>
      </c>
      <c r="AN744" s="5" t="str">
        <f t="shared" si="377"/>
        <v>,"phone":"513-558-0030"</v>
      </c>
      <c r="AO744" s="5" t="str">
        <f t="shared" si="378"/>
        <v>,"location":{</v>
      </c>
      <c r="AP744" s="5" t="str">
        <f t="shared" si="379"/>
        <v>"ML":"56"</v>
      </c>
      <c r="AQ744" s="5" t="str">
        <f t="shared" si="361"/>
        <v>,"RM":"G-16"</v>
      </c>
      <c r="AR744" s="5" t="str">
        <f t="shared" si="380"/>
        <v>,"building":"KETTERING"</v>
      </c>
      <c r="AS744" s="5" t="str">
        <f t="shared" si="389"/>
        <v>}</v>
      </c>
      <c r="AT744" s="5" t="str">
        <f t="shared" si="381"/>
        <v>,"fax":"513-558-6272"</v>
      </c>
      <c r="AU744" s="5" t="str">
        <f t="shared" si="382"/>
        <v>,"website":"http://eh.uc.edu/occmed/"</v>
      </c>
      <c r="AV744" s="10" t="str">
        <f t="shared" si="383"/>
        <v/>
      </c>
      <c r="AW744" s="6" t="str">
        <f t="shared" si="384"/>
        <v>{"name":"Occupational &amp; Environmental Medicine (Environ Hlth)","phone":"513-558-0030","location":{"ML":"56","RM":"G-16","building":"KETTERING"},"fax":"513-558-6272","website":"http://eh.uc.edu/occmed/"}</v>
      </c>
      <c r="AX744" t="str">
        <f t="shared" si="385"/>
        <v>db.directory.insert({"name":"Occupational &amp; Environmental Medicine (Environ Hlth)","phone":"513-558-0030","location":{"ML":"56","RM":"G-16","building":"KETTERING"},"fax":"513-558-6272","website":"http://eh.uc.edu/occmed/"})</v>
      </c>
      <c r="AY744">
        <f t="shared" si="388"/>
        <v>741</v>
      </c>
      <c r="AZ744" t="str">
        <f t="shared" si="386"/>
        <v>741 - Occupational &amp; Environmental Medicine (Environ Hlth)</v>
      </c>
      <c r="BA744" t="str">
        <f t="shared" si="390"/>
        <v>{"name":"Occupational &amp; Environmental Medicine (Environ Hlth)","phone":"513-558-0030","location":{"ML":"56","RM":"G-16","building":"KETTERING"},"fax":"513-558-6272","website":"http://eh.uc.edu/occmed/"},</v>
      </c>
    </row>
    <row r="745" spans="1:53" x14ac:dyDescent="0.25">
      <c r="A745" t="s">
        <v>3136</v>
      </c>
      <c r="B745" t="s">
        <v>3137</v>
      </c>
      <c r="C745" t="s">
        <v>3138</v>
      </c>
      <c r="D745">
        <v>56</v>
      </c>
      <c r="E745">
        <v>316</v>
      </c>
      <c r="F745" t="s">
        <v>1926</v>
      </c>
      <c r="G745" t="s">
        <v>3139</v>
      </c>
      <c r="H745" t="s">
        <v>3140</v>
      </c>
      <c r="K745" t="s">
        <v>5264</v>
      </c>
      <c r="M745">
        <f t="shared" si="391"/>
        <v>0</v>
      </c>
      <c r="N745" t="str">
        <f t="shared" si="363"/>
        <v>Environmental &amp; Occupational Hygiene (Environ Hlth)</v>
      </c>
      <c r="P745" t="s">
        <v>5264</v>
      </c>
      <c r="Q745" t="str">
        <f t="shared" si="364"/>
        <v>513-558-1751</v>
      </c>
      <c r="S745" s="3">
        <f t="shared" si="362"/>
        <v>56</v>
      </c>
      <c r="T745" t="b">
        <f t="shared" si="370"/>
        <v>1</v>
      </c>
      <c r="V745" s="3">
        <f t="shared" si="371"/>
        <v>316</v>
      </c>
      <c r="W745" t="b">
        <f t="shared" si="365"/>
        <v>1</v>
      </c>
      <c r="Y745" t="str">
        <f t="shared" si="372"/>
        <v>WHERRY</v>
      </c>
      <c r="Z745" t="b">
        <f t="shared" si="366"/>
        <v>1</v>
      </c>
      <c r="AB745" t="b">
        <f t="shared" si="373"/>
        <v>1</v>
      </c>
      <c r="AD745" t="str">
        <f t="shared" si="374"/>
        <v>513-558-1722</v>
      </c>
      <c r="AE745" t="b">
        <f t="shared" si="367"/>
        <v>1</v>
      </c>
      <c r="AG745" t="str">
        <f t="shared" si="375"/>
        <v>http://eh.uc.edu/ih/</v>
      </c>
      <c r="AH745" t="b">
        <f t="shared" si="368"/>
        <v>1</v>
      </c>
      <c r="AJ745">
        <f t="shared" si="376"/>
        <v>0</v>
      </c>
      <c r="AK745" t="b">
        <f t="shared" si="369"/>
        <v>0</v>
      </c>
      <c r="AM745" s="4" t="str">
        <f t="shared" si="387"/>
        <v>"name":"Environmental &amp; Occupational Hygiene (Environ Hlth)"</v>
      </c>
      <c r="AN745" s="5" t="str">
        <f t="shared" si="377"/>
        <v>,"phone":"513-558-1751"</v>
      </c>
      <c r="AO745" s="5" t="str">
        <f t="shared" si="378"/>
        <v>,"location":{</v>
      </c>
      <c r="AP745" s="5" t="str">
        <f t="shared" si="379"/>
        <v>"ML":"56"</v>
      </c>
      <c r="AQ745" s="5" t="str">
        <f t="shared" si="361"/>
        <v>,"RM":"316"</v>
      </c>
      <c r="AR745" s="5" t="str">
        <f t="shared" si="380"/>
        <v>,"building":"WHERRY"</v>
      </c>
      <c r="AS745" s="5" t="str">
        <f t="shared" si="389"/>
        <v>}</v>
      </c>
      <c r="AT745" s="5" t="str">
        <f t="shared" si="381"/>
        <v>,"fax":"513-558-1722"</v>
      </c>
      <c r="AU745" s="5" t="str">
        <f t="shared" si="382"/>
        <v>,"website":"http://eh.uc.edu/ih/"</v>
      </c>
      <c r="AV745" s="10" t="str">
        <f t="shared" si="383"/>
        <v/>
      </c>
      <c r="AW745" s="6" t="str">
        <f t="shared" si="384"/>
        <v>{"name":"Environmental &amp; Occupational Hygiene (Environ Hlth)","phone":"513-558-1751","location":{"ML":"56","RM":"316","building":"WHERRY"},"fax":"513-558-1722","website":"http://eh.uc.edu/ih/"}</v>
      </c>
      <c r="AX745" t="str">
        <f t="shared" si="385"/>
        <v>db.directory.insert({"name":"Environmental &amp; Occupational Hygiene (Environ Hlth)","phone":"513-558-1751","location":{"ML":"56","RM":"316","building":"WHERRY"},"fax":"513-558-1722","website":"http://eh.uc.edu/ih/"})</v>
      </c>
      <c r="AY745">
        <f t="shared" si="388"/>
        <v>742</v>
      </c>
      <c r="AZ745" t="str">
        <f t="shared" si="386"/>
        <v>742 - Environmental &amp; Occupational Hygiene (Environ Hlth)</v>
      </c>
      <c r="BA745" t="str">
        <f t="shared" si="390"/>
        <v>{"name":"Environmental &amp; Occupational Hygiene (Environ Hlth)","phone":"513-558-1751","location":{"ML":"56","RM":"316","building":"WHERRY"},"fax":"513-558-1722","website":"http://eh.uc.edu/ih/"},</v>
      </c>
    </row>
    <row r="746" spans="1:53" x14ac:dyDescent="0.25">
      <c r="A746" t="s">
        <v>3141</v>
      </c>
      <c r="B746" t="s">
        <v>3142</v>
      </c>
      <c r="C746" t="s">
        <v>3143</v>
      </c>
      <c r="D746">
        <v>79</v>
      </c>
      <c r="E746">
        <v>200</v>
      </c>
      <c r="F746" t="s">
        <v>2550</v>
      </c>
      <c r="G746" t="s">
        <v>1610</v>
      </c>
      <c r="H746" t="s">
        <v>3144</v>
      </c>
      <c r="I746" t="s">
        <v>3145</v>
      </c>
      <c r="K746" t="s">
        <v>5264</v>
      </c>
      <c r="M746">
        <f t="shared" si="391"/>
        <v>0</v>
      </c>
      <c r="N746" t="str">
        <f t="shared" si="363"/>
        <v>Graduate Housing</v>
      </c>
      <c r="P746" t="s">
        <v>5264</v>
      </c>
      <c r="Q746" t="str">
        <f t="shared" si="364"/>
        <v>513-556-0682</v>
      </c>
      <c r="S746" s="3">
        <f t="shared" si="362"/>
        <v>79</v>
      </c>
      <c r="T746" t="b">
        <f t="shared" si="370"/>
        <v>1</v>
      </c>
      <c r="V746" s="3">
        <f t="shared" si="371"/>
        <v>200</v>
      </c>
      <c r="W746" t="b">
        <f t="shared" si="365"/>
        <v>1</v>
      </c>
      <c r="Y746" t="str">
        <f t="shared" si="372"/>
        <v>SCIOTO</v>
      </c>
      <c r="Z746" t="b">
        <f t="shared" si="366"/>
        <v>1</v>
      </c>
      <c r="AB746" t="b">
        <f t="shared" si="373"/>
        <v>1</v>
      </c>
      <c r="AD746" t="str">
        <f t="shared" si="374"/>
        <v>513-861-6816</v>
      </c>
      <c r="AE746" t="b">
        <f t="shared" si="367"/>
        <v>1</v>
      </c>
      <c r="AG746" t="str">
        <f t="shared" si="375"/>
        <v>http://www.uc.edu/uchousing/graduate_housing.html</v>
      </c>
      <c r="AH746" t="b">
        <f t="shared" si="368"/>
        <v>1</v>
      </c>
      <c r="AJ746" t="str">
        <f t="shared" si="376"/>
        <v>ucgradfa@uc.edu</v>
      </c>
      <c r="AK746" t="b">
        <f t="shared" si="369"/>
        <v>1</v>
      </c>
      <c r="AM746" s="4" t="str">
        <f t="shared" si="387"/>
        <v>"name":"Graduate Housing"</v>
      </c>
      <c r="AN746" s="5" t="str">
        <f t="shared" si="377"/>
        <v>,"phone":"513-556-0682"</v>
      </c>
      <c r="AO746" s="5" t="str">
        <f t="shared" si="378"/>
        <v>,"location":{</v>
      </c>
      <c r="AP746" s="5" t="str">
        <f t="shared" si="379"/>
        <v>"ML":"79"</v>
      </c>
      <c r="AQ746" s="5" t="str">
        <f t="shared" si="361"/>
        <v>,"RM":"200"</v>
      </c>
      <c r="AR746" s="5" t="str">
        <f t="shared" si="380"/>
        <v>,"building":"SCIOTO"</v>
      </c>
      <c r="AS746" s="5" t="str">
        <f t="shared" si="389"/>
        <v>}</v>
      </c>
      <c r="AT746" s="5" t="str">
        <f t="shared" si="381"/>
        <v>,"fax":"513-861-6816"</v>
      </c>
      <c r="AU746" s="5" t="str">
        <f t="shared" si="382"/>
        <v>,"website":"http://www.uc.edu/uchousing/graduate_housing.html"</v>
      </c>
      <c r="AV746" s="10" t="str">
        <f t="shared" si="383"/>
        <v>,"email":"ucgradfa@uc.edu"</v>
      </c>
      <c r="AW746" s="6" t="str">
        <f t="shared" si="384"/>
        <v>{"name":"Graduate Housing","phone":"513-556-0682","location":{"ML":"79","RM":"200","building":"SCIOTO"},"fax":"513-861-6816","website":"http://www.uc.edu/uchousing/graduate_housing.html","email":"ucgradfa@uc.edu"}</v>
      </c>
      <c r="AX746" t="str">
        <f t="shared" si="385"/>
        <v>db.directory.insert({"name":"Graduate Housing","phone":"513-556-0682","location":{"ML":"79","RM":"200","building":"SCIOTO"},"fax":"513-861-6816","website":"http://www.uc.edu/uchousing/graduate_housing.html","email":"ucgradfa@uc.edu"})</v>
      </c>
      <c r="AY746">
        <f t="shared" si="388"/>
        <v>743</v>
      </c>
      <c r="AZ746" t="str">
        <f t="shared" si="386"/>
        <v>743 - Graduate Housing</v>
      </c>
      <c r="BA746" t="str">
        <f t="shared" si="390"/>
        <v>{"name":"Graduate Housing","phone":"513-556-0682","location":{"ML":"79","RM":"200","building":"SCIOTO"},"fax":"513-861-6816","website":"http://www.uc.edu/uchousing/graduate_housing.html","email":"ucgradfa@uc.edu"},</v>
      </c>
    </row>
    <row r="747" spans="1:53" x14ac:dyDescent="0.25">
      <c r="A747" t="s">
        <v>3146</v>
      </c>
      <c r="B747" t="s">
        <v>3147</v>
      </c>
      <c r="C747" t="s">
        <v>3148</v>
      </c>
      <c r="D747">
        <v>22</v>
      </c>
      <c r="E747">
        <v>455</v>
      </c>
      <c r="F747" t="s">
        <v>852</v>
      </c>
      <c r="H747" t="s">
        <v>3149</v>
      </c>
      <c r="K747" t="s">
        <v>5264</v>
      </c>
      <c r="M747">
        <f t="shared" si="391"/>
        <v>0</v>
      </c>
      <c r="N747" t="str">
        <f t="shared" si="363"/>
        <v>Office of Assessment and Continuous Improvement (CECH)</v>
      </c>
      <c r="P747" t="s">
        <v>5264</v>
      </c>
      <c r="Q747" t="str">
        <f t="shared" si="364"/>
        <v>513-556-0297</v>
      </c>
      <c r="S747" s="3">
        <f t="shared" si="362"/>
        <v>22</v>
      </c>
      <c r="T747" t="b">
        <f t="shared" si="370"/>
        <v>1</v>
      </c>
      <c r="V747" s="3">
        <f t="shared" si="371"/>
        <v>455</v>
      </c>
      <c r="W747" t="b">
        <f t="shared" si="365"/>
        <v>1</v>
      </c>
      <c r="Y747" t="str">
        <f t="shared" si="372"/>
        <v>DYER</v>
      </c>
      <c r="Z747" t="b">
        <f t="shared" si="366"/>
        <v>1</v>
      </c>
      <c r="AB747" t="b">
        <f t="shared" si="373"/>
        <v>1</v>
      </c>
      <c r="AD747">
        <f t="shared" si="374"/>
        <v>0</v>
      </c>
      <c r="AE747" t="b">
        <f t="shared" si="367"/>
        <v>0</v>
      </c>
      <c r="AG747" t="str">
        <f t="shared" si="375"/>
        <v>http://cech.uc.edu/centers/oaci.html</v>
      </c>
      <c r="AH747" t="b">
        <f t="shared" si="368"/>
        <v>1</v>
      </c>
      <c r="AJ747">
        <f t="shared" si="376"/>
        <v>0</v>
      </c>
      <c r="AK747" t="b">
        <f t="shared" si="369"/>
        <v>0</v>
      </c>
      <c r="AM747" s="4" t="str">
        <f t="shared" si="387"/>
        <v>"name":"Office of Assessment and Continuous Improvement (CECH)"</v>
      </c>
      <c r="AN747" s="5" t="str">
        <f t="shared" si="377"/>
        <v>,"phone":"513-556-0297"</v>
      </c>
      <c r="AO747" s="5" t="str">
        <f t="shared" si="378"/>
        <v>,"location":{</v>
      </c>
      <c r="AP747" s="5" t="str">
        <f t="shared" si="379"/>
        <v>"ML":"22"</v>
      </c>
      <c r="AQ747" s="5" t="str">
        <f t="shared" si="361"/>
        <v>,"RM":"455"</v>
      </c>
      <c r="AR747" s="5" t="str">
        <f t="shared" si="380"/>
        <v>,"building":"DYER"</v>
      </c>
      <c r="AS747" s="5" t="str">
        <f t="shared" si="389"/>
        <v>}</v>
      </c>
      <c r="AT747" s="5" t="str">
        <f t="shared" si="381"/>
        <v/>
      </c>
      <c r="AU747" s="5" t="str">
        <f t="shared" si="382"/>
        <v>,"website":"http://cech.uc.edu/centers/oaci.html"</v>
      </c>
      <c r="AV747" s="10" t="str">
        <f t="shared" si="383"/>
        <v/>
      </c>
      <c r="AW747" s="6" t="str">
        <f t="shared" si="384"/>
        <v>{"name":"Office of Assessment and Continuous Improvement (CECH)","phone":"513-556-0297","location":{"ML":"22","RM":"455","building":"DYER"},"website":"http://cech.uc.edu/centers/oaci.html"}</v>
      </c>
      <c r="AX747" t="str">
        <f t="shared" si="385"/>
        <v>db.directory.insert({"name":"Office of Assessment and Continuous Improvement (CECH)","phone":"513-556-0297","location":{"ML":"22","RM":"455","building":"DYER"},"website":"http://cech.uc.edu/centers/oaci.html"})</v>
      </c>
      <c r="AY747">
        <f t="shared" si="388"/>
        <v>744</v>
      </c>
      <c r="AZ747" t="str">
        <f t="shared" si="386"/>
        <v>744 - Office of Assessment and Continuous Improvement (CECH)</v>
      </c>
      <c r="BA747" t="str">
        <f t="shared" si="390"/>
        <v>{"name":"Office of Assessment and Continuous Improvement (CECH)","phone":"513-556-0297","location":{"ML":"22","RM":"455","building":"DYER"},"website":"http://cech.uc.edu/centers/oaci.html"},</v>
      </c>
    </row>
    <row r="748" spans="1:53" x14ac:dyDescent="0.25">
      <c r="A748" t="s">
        <v>3150</v>
      </c>
      <c r="B748" t="s">
        <v>3151</v>
      </c>
      <c r="C748" t="s">
        <v>3152</v>
      </c>
      <c r="D748">
        <v>39</v>
      </c>
      <c r="E748">
        <v>340</v>
      </c>
      <c r="F748" t="s">
        <v>68</v>
      </c>
      <c r="G748" t="s">
        <v>3153</v>
      </c>
      <c r="H748" t="s">
        <v>3154</v>
      </c>
      <c r="I748" t="s">
        <v>3155</v>
      </c>
      <c r="K748" t="s">
        <v>5264</v>
      </c>
      <c r="M748">
        <f t="shared" si="391"/>
        <v>0</v>
      </c>
      <c r="N748" t="str">
        <f t="shared" si="363"/>
        <v xml:space="preserve"> Office of - Equal Opportunity and Access</v>
      </c>
      <c r="P748" t="s">
        <v>5264</v>
      </c>
      <c r="Q748" t="str">
        <f t="shared" si="364"/>
        <v>513-556-5503</v>
      </c>
      <c r="S748" s="3">
        <f t="shared" si="362"/>
        <v>39</v>
      </c>
      <c r="T748" t="b">
        <f t="shared" si="370"/>
        <v>1</v>
      </c>
      <c r="V748" s="3">
        <f t="shared" si="371"/>
        <v>340</v>
      </c>
      <c r="W748" t="b">
        <f t="shared" si="365"/>
        <v>1</v>
      </c>
      <c r="Y748" t="str">
        <f t="shared" si="372"/>
        <v>UNIVHALL</v>
      </c>
      <c r="Z748" t="b">
        <f t="shared" si="366"/>
        <v>1</v>
      </c>
      <c r="AB748" t="b">
        <f t="shared" si="373"/>
        <v>1</v>
      </c>
      <c r="AD748" t="str">
        <f t="shared" si="374"/>
        <v>513-556-5509</v>
      </c>
      <c r="AE748" t="b">
        <f t="shared" si="367"/>
        <v>1</v>
      </c>
      <c r="AG748" t="str">
        <f t="shared" si="375"/>
        <v>http://www.uc.edu/hr/equal_opportunity.html</v>
      </c>
      <c r="AH748" t="b">
        <f t="shared" si="368"/>
        <v>1</v>
      </c>
      <c r="AJ748" t="str">
        <f t="shared" si="376"/>
        <v>oeohelp@ucmail.uc.edu</v>
      </c>
      <c r="AK748" t="b">
        <f t="shared" si="369"/>
        <v>1</v>
      </c>
      <c r="AM748" s="4" t="str">
        <f t="shared" si="387"/>
        <v>"name":"Office of - Equal Opportunity and Access"</v>
      </c>
      <c r="AN748" s="5" t="str">
        <f t="shared" si="377"/>
        <v>,"phone":"513-556-5503"</v>
      </c>
      <c r="AO748" s="5" t="str">
        <f t="shared" si="378"/>
        <v>,"location":{</v>
      </c>
      <c r="AP748" s="5" t="str">
        <f t="shared" si="379"/>
        <v>"ML":"39"</v>
      </c>
      <c r="AQ748" s="5" t="str">
        <f t="shared" si="361"/>
        <v>,"RM":"340"</v>
      </c>
      <c r="AR748" s="5" t="str">
        <f t="shared" si="380"/>
        <v>,"building":"UNIVHALL"</v>
      </c>
      <c r="AS748" s="5" t="str">
        <f t="shared" si="389"/>
        <v>}</v>
      </c>
      <c r="AT748" s="5" t="str">
        <f t="shared" si="381"/>
        <v>,"fax":"513-556-5509"</v>
      </c>
      <c r="AU748" s="5" t="str">
        <f t="shared" si="382"/>
        <v>,"website":"http://www.uc.edu/hr/equal_opportunity.html"</v>
      </c>
      <c r="AV748" s="10" t="str">
        <f t="shared" si="383"/>
        <v>,"email":"oeohelp@ucmail.uc.edu"</v>
      </c>
      <c r="AW748" s="6" t="str">
        <f t="shared" si="384"/>
        <v>{"name":"Office of - Equal Opportunity and Access","phone":"513-556-5503","location":{"ML":"39","RM":"340","building":"UNIVHALL"},"fax":"513-556-5509","website":"http://www.uc.edu/hr/equal_opportunity.html","email":"oeohelp@ucmail.uc.edu"}</v>
      </c>
      <c r="AX748" t="str">
        <f t="shared" si="385"/>
        <v>db.directory.insert({"name":"Office of - Equal Opportunity and Access","phone":"513-556-5503","location":{"ML":"39","RM":"340","building":"UNIVHALL"},"fax":"513-556-5509","website":"http://www.uc.edu/hr/equal_opportunity.html","email":"oeohelp@ucmail.uc.edu"})</v>
      </c>
      <c r="AY748">
        <f t="shared" si="388"/>
        <v>745</v>
      </c>
      <c r="AZ748" t="str">
        <f t="shared" si="386"/>
        <v>745 -  Office of - Equal Opportunity and Access</v>
      </c>
      <c r="BA748" t="str">
        <f t="shared" si="390"/>
        <v>{"name":"Office of - Equal Opportunity and Access","phone":"513-556-5503","location":{"ML":"39","RM":"340","building":"UNIVHALL"},"fax":"513-556-5509","website":"http://www.uc.edu/hr/equal_opportunity.html","email":"oeohelp@ucmail.uc.edu"},</v>
      </c>
    </row>
    <row r="749" spans="1:53" x14ac:dyDescent="0.25">
      <c r="A749" t="s">
        <v>3156</v>
      </c>
      <c r="B749" t="s">
        <v>3157</v>
      </c>
      <c r="C749" t="s">
        <v>3158</v>
      </c>
      <c r="D749">
        <v>623</v>
      </c>
      <c r="E749">
        <v>650</v>
      </c>
      <c r="F749" t="s">
        <v>23</v>
      </c>
      <c r="G749" t="s">
        <v>3159</v>
      </c>
      <c r="H749" t="s">
        <v>3062</v>
      </c>
      <c r="K749" t="s">
        <v>5264</v>
      </c>
      <c r="M749">
        <f t="shared" si="391"/>
        <v>0</v>
      </c>
      <c r="N749" t="str">
        <f t="shared" si="363"/>
        <v>Office of General Counsel</v>
      </c>
      <c r="P749" t="s">
        <v>5264</v>
      </c>
      <c r="Q749" t="str">
        <f t="shared" si="364"/>
        <v>513-556-3483</v>
      </c>
      <c r="S749" s="3">
        <f t="shared" si="362"/>
        <v>623</v>
      </c>
      <c r="T749" t="b">
        <f t="shared" si="370"/>
        <v>1</v>
      </c>
      <c r="V749" s="3">
        <f t="shared" si="371"/>
        <v>650</v>
      </c>
      <c r="W749" t="b">
        <f t="shared" si="365"/>
        <v>1</v>
      </c>
      <c r="Y749" t="str">
        <f t="shared" si="372"/>
        <v>UNIVPAV</v>
      </c>
      <c r="Z749" t="b">
        <f t="shared" si="366"/>
        <v>1</v>
      </c>
      <c r="AB749" t="b">
        <f t="shared" si="373"/>
        <v>1</v>
      </c>
      <c r="AD749" t="str">
        <f t="shared" si="374"/>
        <v>513-556-3232</v>
      </c>
      <c r="AE749" t="b">
        <f t="shared" si="367"/>
        <v>1</v>
      </c>
      <c r="AG749" t="str">
        <f t="shared" si="375"/>
        <v>http://www.uc.edu/gencounsel.html</v>
      </c>
      <c r="AH749" t="b">
        <f t="shared" si="368"/>
        <v>1</v>
      </c>
      <c r="AJ749">
        <f t="shared" si="376"/>
        <v>0</v>
      </c>
      <c r="AK749" t="b">
        <f t="shared" si="369"/>
        <v>0</v>
      </c>
      <c r="AM749" s="4" t="str">
        <f t="shared" si="387"/>
        <v>"name":"Office of General Counsel"</v>
      </c>
      <c r="AN749" s="5" t="str">
        <f t="shared" si="377"/>
        <v>,"phone":"513-556-3483"</v>
      </c>
      <c r="AO749" s="5" t="str">
        <f t="shared" si="378"/>
        <v>,"location":{</v>
      </c>
      <c r="AP749" s="5" t="str">
        <f t="shared" si="379"/>
        <v>"ML":"623"</v>
      </c>
      <c r="AQ749" s="5" t="str">
        <f t="shared" si="361"/>
        <v>,"RM":"650"</v>
      </c>
      <c r="AR749" s="5" t="str">
        <f t="shared" si="380"/>
        <v>,"building":"UNIVPAV"</v>
      </c>
      <c r="AS749" s="5" t="str">
        <f t="shared" si="389"/>
        <v>}</v>
      </c>
      <c r="AT749" s="5" t="str">
        <f t="shared" si="381"/>
        <v>,"fax":"513-556-3232"</v>
      </c>
      <c r="AU749" s="5" t="str">
        <f t="shared" si="382"/>
        <v>,"website":"http://www.uc.edu/gencounsel.html"</v>
      </c>
      <c r="AV749" s="10" t="str">
        <f t="shared" si="383"/>
        <v/>
      </c>
      <c r="AW749" s="6" t="str">
        <f t="shared" si="384"/>
        <v>{"name":"Office of General Counsel","phone":"513-556-3483","location":{"ML":"623","RM":"650","building":"UNIVPAV"},"fax":"513-556-3232","website":"http://www.uc.edu/gencounsel.html"}</v>
      </c>
      <c r="AX749" t="str">
        <f t="shared" si="385"/>
        <v>db.directory.insert({"name":"Office of General Counsel","phone":"513-556-3483","location":{"ML":"623","RM":"650","building":"UNIVPAV"},"fax":"513-556-3232","website":"http://www.uc.edu/gencounsel.html"})</v>
      </c>
      <c r="AY749">
        <f t="shared" si="388"/>
        <v>746</v>
      </c>
      <c r="AZ749" t="str">
        <f t="shared" si="386"/>
        <v>746 - Office of General Counsel</v>
      </c>
      <c r="BA749" t="str">
        <f t="shared" si="390"/>
        <v>{"name":"Office of General Counsel","phone":"513-556-3483","location":{"ML":"623","RM":"650","building":"UNIVPAV"},"fax":"513-556-3232","website":"http://www.uc.edu/gencounsel.html"},</v>
      </c>
    </row>
    <row r="750" spans="1:53" x14ac:dyDescent="0.25">
      <c r="A750" t="s">
        <v>3160</v>
      </c>
      <c r="B750" t="s">
        <v>3161</v>
      </c>
      <c r="C750" t="s">
        <v>3060</v>
      </c>
      <c r="D750">
        <v>661</v>
      </c>
      <c r="E750">
        <v>246</v>
      </c>
      <c r="F750" t="s">
        <v>68</v>
      </c>
      <c r="G750" t="s">
        <v>3061</v>
      </c>
      <c r="H750" t="s">
        <v>3062</v>
      </c>
      <c r="K750" t="s">
        <v>5264</v>
      </c>
      <c r="M750">
        <f t="shared" si="391"/>
        <v>0</v>
      </c>
      <c r="N750" t="str">
        <f t="shared" si="363"/>
        <v>Office of General Counsel (East Campus)</v>
      </c>
      <c r="P750" t="s">
        <v>5264</v>
      </c>
      <c r="Q750" t="str">
        <f t="shared" si="364"/>
        <v>513-558-3485</v>
      </c>
      <c r="S750" s="3">
        <f t="shared" si="362"/>
        <v>661</v>
      </c>
      <c r="T750" t="b">
        <f t="shared" si="370"/>
        <v>1</v>
      </c>
      <c r="V750" s="3">
        <f t="shared" si="371"/>
        <v>246</v>
      </c>
      <c r="W750" t="b">
        <f t="shared" si="365"/>
        <v>1</v>
      </c>
      <c r="Y750" t="str">
        <f t="shared" si="372"/>
        <v>UNIVHALL</v>
      </c>
      <c r="Z750" t="b">
        <f t="shared" si="366"/>
        <v>1</v>
      </c>
      <c r="AB750" t="b">
        <f t="shared" si="373"/>
        <v>1</v>
      </c>
      <c r="AD750" t="str">
        <f t="shared" si="374"/>
        <v>513-558-4498</v>
      </c>
      <c r="AE750" t="b">
        <f t="shared" si="367"/>
        <v>1</v>
      </c>
      <c r="AG750" t="str">
        <f t="shared" si="375"/>
        <v>http://www.uc.edu/gencounsel.html</v>
      </c>
      <c r="AH750" t="b">
        <f t="shared" si="368"/>
        <v>1</v>
      </c>
      <c r="AJ750">
        <f t="shared" si="376"/>
        <v>0</v>
      </c>
      <c r="AK750" t="b">
        <f t="shared" si="369"/>
        <v>0</v>
      </c>
      <c r="AM750" s="4" t="str">
        <f t="shared" si="387"/>
        <v>"name":"Office of General Counsel (East Campus)"</v>
      </c>
      <c r="AN750" s="5" t="str">
        <f t="shared" si="377"/>
        <v>,"phone":"513-558-3485"</v>
      </c>
      <c r="AO750" s="5" t="str">
        <f t="shared" si="378"/>
        <v>,"location":{</v>
      </c>
      <c r="AP750" s="5" t="str">
        <f t="shared" si="379"/>
        <v>"ML":"661"</v>
      </c>
      <c r="AQ750" s="5" t="str">
        <f t="shared" si="361"/>
        <v>,"RM":"246"</v>
      </c>
      <c r="AR750" s="5" t="str">
        <f t="shared" si="380"/>
        <v>,"building":"UNIVHALL"</v>
      </c>
      <c r="AS750" s="5" t="str">
        <f t="shared" si="389"/>
        <v>}</v>
      </c>
      <c r="AT750" s="5" t="str">
        <f t="shared" si="381"/>
        <v>,"fax":"513-558-4498"</v>
      </c>
      <c r="AU750" s="5" t="str">
        <f t="shared" si="382"/>
        <v>,"website":"http://www.uc.edu/gencounsel.html"</v>
      </c>
      <c r="AV750" s="10" t="str">
        <f t="shared" si="383"/>
        <v/>
      </c>
      <c r="AW750" s="6" t="str">
        <f t="shared" si="384"/>
        <v>{"name":"Office of General Counsel (East Campus)","phone":"513-558-3485","location":{"ML":"661","RM":"246","building":"UNIVHALL"},"fax":"513-558-4498","website":"http://www.uc.edu/gencounsel.html"}</v>
      </c>
      <c r="AX750" t="str">
        <f t="shared" si="385"/>
        <v>db.directory.insert({"name":"Office of General Counsel (East Campus)","phone":"513-558-3485","location":{"ML":"661","RM":"246","building":"UNIVHALL"},"fax":"513-558-4498","website":"http://www.uc.edu/gencounsel.html"})</v>
      </c>
      <c r="AY750">
        <f t="shared" si="388"/>
        <v>747</v>
      </c>
      <c r="AZ750" t="str">
        <f t="shared" si="386"/>
        <v>747 - Office of General Counsel (East Campus)</v>
      </c>
      <c r="BA750" t="str">
        <f t="shared" si="390"/>
        <v>{"name":"Office of General Counsel (East Campus)","phone":"513-558-3485","location":{"ML":"661","RM":"246","building":"UNIVHALL"},"fax":"513-558-4498","website":"http://www.uc.edu/gencounsel.html"},</v>
      </c>
    </row>
    <row r="751" spans="1:53" x14ac:dyDescent="0.25">
      <c r="A751" t="s">
        <v>3162</v>
      </c>
      <c r="B751" t="s">
        <v>3163</v>
      </c>
      <c r="C751" t="s">
        <v>568</v>
      </c>
      <c r="D751">
        <v>154</v>
      </c>
      <c r="E751">
        <v>2613</v>
      </c>
      <c r="F751" t="s">
        <v>115</v>
      </c>
      <c r="H751" t="s">
        <v>3164</v>
      </c>
      <c r="K751" t="s">
        <v>5264</v>
      </c>
      <c r="M751">
        <f t="shared" si="391"/>
        <v>0</v>
      </c>
      <c r="N751" t="str">
        <f t="shared" si="363"/>
        <v>Office of Nationally Competitive Awards</v>
      </c>
      <c r="P751" t="s">
        <v>5264</v>
      </c>
      <c r="Q751" t="str">
        <f t="shared" si="364"/>
        <v>513-556-4741</v>
      </c>
      <c r="S751" s="3">
        <f t="shared" si="362"/>
        <v>154</v>
      </c>
      <c r="T751" t="b">
        <f t="shared" si="370"/>
        <v>1</v>
      </c>
      <c r="V751" s="3">
        <f t="shared" si="371"/>
        <v>2613</v>
      </c>
      <c r="W751" t="b">
        <f t="shared" si="365"/>
        <v>1</v>
      </c>
      <c r="Y751" t="str">
        <f t="shared" si="372"/>
        <v>FRENCH-WEST</v>
      </c>
      <c r="Z751" t="b">
        <f t="shared" si="366"/>
        <v>1</v>
      </c>
      <c r="AB751" t="b">
        <f t="shared" si="373"/>
        <v>1</v>
      </c>
      <c r="AD751">
        <f t="shared" si="374"/>
        <v>0</v>
      </c>
      <c r="AE751" t="b">
        <f t="shared" si="367"/>
        <v>0</v>
      </c>
      <c r="AG751" t="str">
        <f t="shared" si="375"/>
        <v>http://www.uc.edu/nca.html</v>
      </c>
      <c r="AH751" t="b">
        <f t="shared" si="368"/>
        <v>1</v>
      </c>
      <c r="AJ751">
        <f t="shared" si="376"/>
        <v>0</v>
      </c>
      <c r="AK751" t="b">
        <f t="shared" si="369"/>
        <v>0</v>
      </c>
      <c r="AM751" s="4" t="str">
        <f t="shared" si="387"/>
        <v>"name":"Office of Nationally Competitive Awards"</v>
      </c>
      <c r="AN751" s="5" t="str">
        <f t="shared" si="377"/>
        <v>,"phone":"513-556-4741"</v>
      </c>
      <c r="AO751" s="5" t="str">
        <f t="shared" si="378"/>
        <v>,"location":{</v>
      </c>
      <c r="AP751" s="5" t="str">
        <f t="shared" si="379"/>
        <v>"ML":"154"</v>
      </c>
      <c r="AQ751" s="5" t="str">
        <f t="shared" si="361"/>
        <v>,"RM":"2613"</v>
      </c>
      <c r="AR751" s="5" t="str">
        <f t="shared" si="380"/>
        <v>,"building":"FRENCH-WEST"</v>
      </c>
      <c r="AS751" s="5" t="str">
        <f t="shared" si="389"/>
        <v>}</v>
      </c>
      <c r="AT751" s="5" t="str">
        <f t="shared" si="381"/>
        <v/>
      </c>
      <c r="AU751" s="5" t="str">
        <f t="shared" si="382"/>
        <v>,"website":"http://www.uc.edu/nca.html"</v>
      </c>
      <c r="AV751" s="10" t="str">
        <f t="shared" si="383"/>
        <v/>
      </c>
      <c r="AW751" s="6" t="str">
        <f t="shared" si="384"/>
        <v>{"name":"Office of Nationally Competitive Awards","phone":"513-556-4741","location":{"ML":"154","RM":"2613","building":"FRENCH-WEST"},"website":"http://www.uc.edu/nca.html"}</v>
      </c>
      <c r="AX751" t="str">
        <f t="shared" si="385"/>
        <v>db.directory.insert({"name":"Office of Nationally Competitive Awards","phone":"513-556-4741","location":{"ML":"154","RM":"2613","building":"FRENCH-WEST"},"website":"http://www.uc.edu/nca.html"})</v>
      </c>
      <c r="AY751">
        <f t="shared" si="388"/>
        <v>748</v>
      </c>
      <c r="AZ751" t="str">
        <f t="shared" si="386"/>
        <v>748 - Office of Nationally Competitive Awards</v>
      </c>
      <c r="BA751" t="str">
        <f t="shared" si="390"/>
        <v>{"name":"Office of Nationally Competitive Awards","phone":"513-556-4741","location":{"ML":"154","RM":"2613","building":"FRENCH-WEST"},"website":"http://www.uc.edu/nca.html"},</v>
      </c>
    </row>
    <row r="752" spans="1:53" x14ac:dyDescent="0.25">
      <c r="A752" t="s">
        <v>3165</v>
      </c>
      <c r="B752" t="s">
        <v>3166</v>
      </c>
      <c r="C752" t="s">
        <v>3167</v>
      </c>
      <c r="D752">
        <v>140</v>
      </c>
      <c r="E752">
        <v>500</v>
      </c>
      <c r="F752" t="s">
        <v>23</v>
      </c>
      <c r="G752" t="s">
        <v>2095</v>
      </c>
      <c r="H752" t="s">
        <v>3168</v>
      </c>
      <c r="K752" t="s">
        <v>5264</v>
      </c>
      <c r="M752">
        <f t="shared" si="391"/>
        <v>0</v>
      </c>
      <c r="N752" t="str">
        <f t="shared" si="363"/>
        <v>Collections Office (Finance)</v>
      </c>
      <c r="P752" t="s">
        <v>5264</v>
      </c>
      <c r="Q752" t="str">
        <f t="shared" si="364"/>
        <v>513-556-3431</v>
      </c>
      <c r="S752" s="3">
        <f t="shared" si="362"/>
        <v>140</v>
      </c>
      <c r="T752" t="b">
        <f t="shared" si="370"/>
        <v>1</v>
      </c>
      <c r="V752" s="3">
        <f t="shared" si="371"/>
        <v>500</v>
      </c>
      <c r="W752" t="b">
        <f t="shared" si="365"/>
        <v>1</v>
      </c>
      <c r="Y752" t="str">
        <f t="shared" si="372"/>
        <v>UNIVPAV</v>
      </c>
      <c r="Z752" t="b">
        <f t="shared" si="366"/>
        <v>1</v>
      </c>
      <c r="AB752" t="b">
        <f t="shared" si="373"/>
        <v>1</v>
      </c>
      <c r="AD752" t="str">
        <f t="shared" si="374"/>
        <v>513-556-2681</v>
      </c>
      <c r="AE752" t="b">
        <f t="shared" si="367"/>
        <v>1</v>
      </c>
      <c r="AG752" t="str">
        <f t="shared" si="375"/>
        <v>http://www.uc.edu/collections</v>
      </c>
      <c r="AH752" t="b">
        <f t="shared" si="368"/>
        <v>1</v>
      </c>
      <c r="AJ752">
        <f t="shared" si="376"/>
        <v>0</v>
      </c>
      <c r="AK752" t="b">
        <f t="shared" si="369"/>
        <v>0</v>
      </c>
      <c r="AM752" s="4" t="str">
        <f t="shared" si="387"/>
        <v>"name":"Collections Office (Finance)"</v>
      </c>
      <c r="AN752" s="5" t="str">
        <f t="shared" si="377"/>
        <v>,"phone":"513-556-3431"</v>
      </c>
      <c r="AO752" s="5" t="str">
        <f t="shared" si="378"/>
        <v>,"location":{</v>
      </c>
      <c r="AP752" s="5" t="str">
        <f t="shared" si="379"/>
        <v>"ML":"140"</v>
      </c>
      <c r="AQ752" s="5" t="str">
        <f t="shared" si="361"/>
        <v>,"RM":"500"</v>
      </c>
      <c r="AR752" s="5" t="str">
        <f t="shared" si="380"/>
        <v>,"building":"UNIVPAV"</v>
      </c>
      <c r="AS752" s="5" t="str">
        <f t="shared" si="389"/>
        <v>}</v>
      </c>
      <c r="AT752" s="5" t="str">
        <f t="shared" si="381"/>
        <v>,"fax":"513-556-2681"</v>
      </c>
      <c r="AU752" s="5" t="str">
        <f t="shared" si="382"/>
        <v>,"website":"http://www.uc.edu/collections"</v>
      </c>
      <c r="AV752" s="10" t="str">
        <f t="shared" si="383"/>
        <v/>
      </c>
      <c r="AW752" s="6" t="str">
        <f t="shared" si="384"/>
        <v>{"name":"Collections Office (Finance)","phone":"513-556-3431","location":{"ML":"140","RM":"500","building":"UNIVPAV"},"fax":"513-556-2681","website":"http://www.uc.edu/collections"}</v>
      </c>
      <c r="AX752" t="str">
        <f t="shared" si="385"/>
        <v>db.directory.insert({"name":"Collections Office (Finance)","phone":"513-556-3431","location":{"ML":"140","RM":"500","building":"UNIVPAV"},"fax":"513-556-2681","website":"http://www.uc.edu/collections"})</v>
      </c>
      <c r="AY752">
        <f t="shared" si="388"/>
        <v>749</v>
      </c>
      <c r="AZ752" t="str">
        <f t="shared" si="386"/>
        <v>749 - Collections Office (Finance)</v>
      </c>
      <c r="BA752" t="str">
        <f t="shared" si="390"/>
        <v>{"name":"Collections Office (Finance)","phone":"513-556-3431","location":{"ML":"140","RM":"500","building":"UNIVPAV"},"fax":"513-556-2681","website":"http://www.uc.edu/collections"},</v>
      </c>
    </row>
    <row r="753" spans="1:53" x14ac:dyDescent="0.25">
      <c r="A753" t="s">
        <v>3169</v>
      </c>
      <c r="B753" t="s">
        <v>3170</v>
      </c>
      <c r="C753" t="s">
        <v>3171</v>
      </c>
      <c r="H753" t="s">
        <v>3172</v>
      </c>
      <c r="K753" t="s">
        <v>5264</v>
      </c>
      <c r="M753">
        <f t="shared" si="391"/>
        <v>0</v>
      </c>
      <c r="N753" t="str">
        <f t="shared" si="363"/>
        <v>Ohio Center for Microfluidic Innovation (CEAS)</v>
      </c>
      <c r="P753" t="s">
        <v>5264</v>
      </c>
      <c r="Q753" t="str">
        <f t="shared" si="364"/>
        <v>513-556-2347</v>
      </c>
      <c r="S753" s="3">
        <f t="shared" si="362"/>
        <v>0</v>
      </c>
      <c r="T753" t="b">
        <f t="shared" si="370"/>
        <v>0</v>
      </c>
      <c r="V753" s="3">
        <f t="shared" si="371"/>
        <v>0</v>
      </c>
      <c r="W753" t="b">
        <f t="shared" si="365"/>
        <v>0</v>
      </c>
      <c r="Y753">
        <f t="shared" si="372"/>
        <v>0</v>
      </c>
      <c r="Z753" t="b">
        <f t="shared" si="366"/>
        <v>0</v>
      </c>
      <c r="AB753" t="b">
        <f t="shared" si="373"/>
        <v>0</v>
      </c>
      <c r="AD753">
        <f t="shared" si="374"/>
        <v>0</v>
      </c>
      <c r="AE753" t="b">
        <f t="shared" si="367"/>
        <v>0</v>
      </c>
      <c r="AG753" t="str">
        <f t="shared" si="375"/>
        <v>http://ceas.uc.edu/ocmi.html</v>
      </c>
      <c r="AH753" t="b">
        <f t="shared" si="368"/>
        <v>1</v>
      </c>
      <c r="AJ753">
        <f t="shared" si="376"/>
        <v>0</v>
      </c>
      <c r="AK753" t="b">
        <f t="shared" si="369"/>
        <v>0</v>
      </c>
      <c r="AM753" s="4" t="str">
        <f t="shared" si="387"/>
        <v>"name":"Ohio Center for Microfluidic Innovation (CEAS)"</v>
      </c>
      <c r="AN753" s="5" t="str">
        <f t="shared" si="377"/>
        <v>,"phone":"513-556-2347"</v>
      </c>
      <c r="AO753" s="5" t="str">
        <f t="shared" si="378"/>
        <v/>
      </c>
      <c r="AP753" s="5" t="str">
        <f t="shared" si="379"/>
        <v/>
      </c>
      <c r="AQ753" s="5" t="str">
        <f t="shared" ref="AQ753:AQ816" si="393">IF(AND(W753=TRUE,T753=TRUE),CONCATENATE(",""RM"":""",TRIM(V753),""""),IF(AND(W753=FALSE, T753=FALSE),CONCATENATE("""RM"":""",TRIM(V753),""""),""))</f>
        <v>"RM":"0"</v>
      </c>
      <c r="AR753" s="5" t="str">
        <f t="shared" si="380"/>
        <v/>
      </c>
      <c r="AS753" s="5" t="str">
        <f t="shared" si="389"/>
        <v/>
      </c>
      <c r="AT753" s="5" t="str">
        <f t="shared" si="381"/>
        <v/>
      </c>
      <c r="AU753" s="5" t="str">
        <f t="shared" si="382"/>
        <v>,"website":"http://ceas.uc.edu/ocmi.html"</v>
      </c>
      <c r="AV753" s="10" t="str">
        <f t="shared" si="383"/>
        <v/>
      </c>
      <c r="AW753" s="6" t="str">
        <f t="shared" si="384"/>
        <v>{"name":"Ohio Center for Microfluidic Innovation (CEAS)","phone":"513-556-2347""RM":"0","website":"http://ceas.uc.edu/ocmi.html"}</v>
      </c>
      <c r="AX753" t="s">
        <v>5322</v>
      </c>
      <c r="AY753">
        <f t="shared" si="388"/>
        <v>750</v>
      </c>
      <c r="AZ753" t="str">
        <f t="shared" si="386"/>
        <v>750 - Ohio Center for Microfluidic Innovation (CEAS)</v>
      </c>
      <c r="BA753" t="str">
        <f t="shared" si="390"/>
        <v>{"name":"Ohio Center for Microfluidic Innovation (CEAS)","phone":"513-556-2347""RM":"0","website":"http://ceas.uc.edu/ocmi.html"},</v>
      </c>
    </row>
    <row r="754" spans="1:53" x14ac:dyDescent="0.25">
      <c r="A754" t="s">
        <v>3173</v>
      </c>
      <c r="B754" t="s">
        <v>3174</v>
      </c>
      <c r="C754" t="s">
        <v>3175</v>
      </c>
      <c r="D754">
        <v>93</v>
      </c>
      <c r="E754">
        <v>207</v>
      </c>
      <c r="F754" t="s">
        <v>30</v>
      </c>
      <c r="G754" t="s">
        <v>31</v>
      </c>
      <c r="H754" t="s">
        <v>3176</v>
      </c>
      <c r="I754" t="s">
        <v>3177</v>
      </c>
      <c r="K754" t="s">
        <v>5264</v>
      </c>
      <c r="M754">
        <f t="shared" si="391"/>
        <v>0</v>
      </c>
      <c r="N754" t="str">
        <f t="shared" si="363"/>
        <v>Osher Lifelong Learning Institute (OLLI)(Continuing Educ)</v>
      </c>
      <c r="P754" t="s">
        <v>5264</v>
      </c>
      <c r="Q754" t="str">
        <f t="shared" si="364"/>
        <v>513-556-9186</v>
      </c>
      <c r="S754" s="3">
        <f t="shared" si="362"/>
        <v>93</v>
      </c>
      <c r="T754" t="b">
        <f t="shared" si="370"/>
        <v>1</v>
      </c>
      <c r="V754" s="3">
        <f t="shared" si="371"/>
        <v>207</v>
      </c>
      <c r="W754" t="b">
        <f t="shared" si="365"/>
        <v>1</v>
      </c>
      <c r="Y754" t="str">
        <f t="shared" si="372"/>
        <v>VPCADMIN</v>
      </c>
      <c r="Z754" t="b">
        <f t="shared" si="366"/>
        <v>1</v>
      </c>
      <c r="AB754" t="b">
        <f t="shared" si="373"/>
        <v>1</v>
      </c>
      <c r="AD754" t="str">
        <f t="shared" si="374"/>
        <v>513-556-0873</v>
      </c>
      <c r="AE754" t="b">
        <f t="shared" si="367"/>
        <v>1</v>
      </c>
      <c r="AG754" t="str">
        <f t="shared" si="375"/>
        <v>http://www.uc.edu/ce/olli.html</v>
      </c>
      <c r="AH754" t="b">
        <f t="shared" si="368"/>
        <v>1</v>
      </c>
      <c r="AJ754" t="str">
        <f t="shared" si="376"/>
        <v>olli@uc.edu</v>
      </c>
      <c r="AK754" t="b">
        <f t="shared" si="369"/>
        <v>1</v>
      </c>
      <c r="AM754" s="4" t="str">
        <f t="shared" si="387"/>
        <v>"name":"Osher Lifelong Learning Institute (OLLI)(Continuing Educ)"</v>
      </c>
      <c r="AN754" s="5" t="str">
        <f t="shared" si="377"/>
        <v>,"phone":"513-556-9186"</v>
      </c>
      <c r="AO754" s="5" t="str">
        <f t="shared" si="378"/>
        <v>,"location":{</v>
      </c>
      <c r="AP754" s="5" t="str">
        <f t="shared" si="379"/>
        <v>"ML":"93"</v>
      </c>
      <c r="AQ754" s="5" t="str">
        <f t="shared" si="393"/>
        <v>,"RM":"207"</v>
      </c>
      <c r="AR754" s="5" t="str">
        <f t="shared" si="380"/>
        <v>,"building":"VPCADMIN"</v>
      </c>
      <c r="AS754" s="5" t="str">
        <f t="shared" si="389"/>
        <v>}</v>
      </c>
      <c r="AT754" s="5" t="str">
        <f t="shared" si="381"/>
        <v>,"fax":"513-556-0873"</v>
      </c>
      <c r="AU754" s="5" t="str">
        <f t="shared" si="382"/>
        <v>,"website":"http://www.uc.edu/ce/olli.html"</v>
      </c>
      <c r="AV754" s="10" t="str">
        <f t="shared" si="383"/>
        <v>,"email":"olli@uc.edu"</v>
      </c>
      <c r="AW754" s="6" t="str">
        <f t="shared" si="384"/>
        <v>{"name":"Osher Lifelong Learning Institute (OLLI)(Continuing Educ)","phone":"513-556-9186","location":{"ML":"93","RM":"207","building":"VPCADMIN"},"fax":"513-556-0873","website":"http://www.uc.edu/ce/olli.html","email":"olli@uc.edu"}</v>
      </c>
      <c r="AX754" t="str">
        <f t="shared" si="385"/>
        <v>db.directory.insert({"name":"Osher Lifelong Learning Institute (OLLI)(Continuing Educ)","phone":"513-556-9186","location":{"ML":"93","RM":"207","building":"VPCADMIN"},"fax":"513-556-0873","website":"http://www.uc.edu/ce/olli.html","email":"olli@uc.edu"})</v>
      </c>
      <c r="AY754">
        <f t="shared" si="388"/>
        <v>751</v>
      </c>
      <c r="AZ754" t="str">
        <f t="shared" si="386"/>
        <v>751 - Osher Lifelong Learning Institute (OLLI)(Continuing Educ)</v>
      </c>
      <c r="BA754" t="str">
        <f t="shared" si="390"/>
        <v>{"name":"Osher Lifelong Learning Institute (OLLI)(Continuing Educ)","phone":"513-556-9186","location":{"ML":"93","RM":"207","building":"VPCADMIN"},"fax":"513-556-0873","website":"http://www.uc.edu/ce/olli.html","email":"olli@uc.edu"},</v>
      </c>
    </row>
    <row r="755" spans="1:53" x14ac:dyDescent="0.25">
      <c r="A755" t="s">
        <v>3178</v>
      </c>
      <c r="B755" t="s">
        <v>3179</v>
      </c>
      <c r="C755" t="s">
        <v>3180</v>
      </c>
      <c r="D755">
        <v>180</v>
      </c>
      <c r="E755">
        <v>607</v>
      </c>
      <c r="F755" t="s">
        <v>570</v>
      </c>
      <c r="G755" t="s">
        <v>3181</v>
      </c>
      <c r="H755" t="s">
        <v>3182</v>
      </c>
      <c r="K755" t="s">
        <v>5264</v>
      </c>
      <c r="M755">
        <f t="shared" si="391"/>
        <v>0</v>
      </c>
      <c r="N755" t="str">
        <f t="shared" si="363"/>
        <v>Ombuds</v>
      </c>
      <c r="P755" t="s">
        <v>5264</v>
      </c>
      <c r="Q755" t="str">
        <f t="shared" si="364"/>
        <v>513-556-5956</v>
      </c>
      <c r="S755" s="3">
        <f t="shared" si="362"/>
        <v>180</v>
      </c>
      <c r="T755" t="b">
        <f t="shared" si="370"/>
        <v>1</v>
      </c>
      <c r="V755" s="3">
        <f t="shared" si="371"/>
        <v>607</v>
      </c>
      <c r="W755" t="b">
        <f t="shared" si="365"/>
        <v>1</v>
      </c>
      <c r="Y755" t="str">
        <f t="shared" si="372"/>
        <v>SWIFT</v>
      </c>
      <c r="Z755" t="b">
        <f t="shared" si="366"/>
        <v>1</v>
      </c>
      <c r="AB755" t="b">
        <f t="shared" si="373"/>
        <v>1</v>
      </c>
      <c r="AD755" t="str">
        <f t="shared" si="374"/>
        <v>513-556-5959</v>
      </c>
      <c r="AE755" t="b">
        <f t="shared" si="367"/>
        <v>1</v>
      </c>
      <c r="AG755" t="str">
        <f t="shared" si="375"/>
        <v>http://www.uc.edu/ombuds/</v>
      </c>
      <c r="AH755" t="b">
        <f t="shared" si="368"/>
        <v>1</v>
      </c>
      <c r="AJ755">
        <f t="shared" si="376"/>
        <v>0</v>
      </c>
      <c r="AK755" t="b">
        <f t="shared" si="369"/>
        <v>0</v>
      </c>
      <c r="AM755" s="4" t="str">
        <f t="shared" si="387"/>
        <v>"name":"Ombuds"</v>
      </c>
      <c r="AN755" s="5" t="str">
        <f t="shared" si="377"/>
        <v>,"phone":"513-556-5956"</v>
      </c>
      <c r="AO755" s="5" t="str">
        <f t="shared" si="378"/>
        <v>,"location":{</v>
      </c>
      <c r="AP755" s="5" t="str">
        <f t="shared" si="379"/>
        <v>"ML":"180"</v>
      </c>
      <c r="AQ755" s="5" t="str">
        <f t="shared" si="393"/>
        <v>,"RM":"607"</v>
      </c>
      <c r="AR755" s="5" t="str">
        <f t="shared" si="380"/>
        <v>,"building":"SWIFT"</v>
      </c>
      <c r="AS755" s="5" t="str">
        <f t="shared" si="389"/>
        <v>}</v>
      </c>
      <c r="AT755" s="5" t="str">
        <f t="shared" si="381"/>
        <v>,"fax":"513-556-5959"</v>
      </c>
      <c r="AU755" s="5" t="str">
        <f t="shared" si="382"/>
        <v>,"website":"http://www.uc.edu/ombuds/"</v>
      </c>
      <c r="AV755" s="10" t="str">
        <f t="shared" si="383"/>
        <v/>
      </c>
      <c r="AW755" s="6" t="str">
        <f t="shared" si="384"/>
        <v>{"name":"Ombuds","phone":"513-556-5956","location":{"ML":"180","RM":"607","building":"SWIFT"},"fax":"513-556-5959","website":"http://www.uc.edu/ombuds/"}</v>
      </c>
      <c r="AX755" t="str">
        <f t="shared" si="385"/>
        <v>db.directory.insert({"name":"Ombuds","phone":"513-556-5956","location":{"ML":"180","RM":"607","building":"SWIFT"},"fax":"513-556-5959","website":"http://www.uc.edu/ombuds/"})</v>
      </c>
      <c r="AY755">
        <f t="shared" si="388"/>
        <v>752</v>
      </c>
      <c r="AZ755" t="str">
        <f t="shared" si="386"/>
        <v>752 - Ombuds</v>
      </c>
      <c r="BA755" t="str">
        <f t="shared" si="390"/>
        <v>{"name":"Ombuds","phone":"513-556-5956","location":{"ML":"180","RM":"607","building":"SWIFT"},"fax":"513-556-5959","website":"http://www.uc.edu/ombuds/"},</v>
      </c>
    </row>
    <row r="756" spans="1:53" x14ac:dyDescent="0.25">
      <c r="A756" t="s">
        <v>3183</v>
      </c>
      <c r="B756" t="s">
        <v>3184</v>
      </c>
      <c r="C756" t="s">
        <v>3185</v>
      </c>
      <c r="D756">
        <v>562</v>
      </c>
      <c r="E756">
        <v>3122</v>
      </c>
      <c r="F756" t="s">
        <v>2979</v>
      </c>
      <c r="G756" t="s">
        <v>3186</v>
      </c>
      <c r="H756" t="s">
        <v>3187</v>
      </c>
      <c r="K756" t="s">
        <v>5264</v>
      </c>
      <c r="M756">
        <f t="shared" si="391"/>
        <v>0</v>
      </c>
      <c r="N756" t="str">
        <f t="shared" si="363"/>
        <v>Hematology and Oncology (Internal Med)</v>
      </c>
      <c r="P756" t="s">
        <v>5264</v>
      </c>
      <c r="Q756" t="str">
        <f t="shared" si="364"/>
        <v>513-558-2115</v>
      </c>
      <c r="S756" s="3">
        <f t="shared" si="362"/>
        <v>562</v>
      </c>
      <c r="T756" t="b">
        <f t="shared" si="370"/>
        <v>1</v>
      </c>
      <c r="V756" s="3">
        <f t="shared" si="371"/>
        <v>3122</v>
      </c>
      <c r="W756" t="b">
        <f t="shared" si="365"/>
        <v>1</v>
      </c>
      <c r="Y756" t="str">
        <f t="shared" si="372"/>
        <v>VONTZ</v>
      </c>
      <c r="Z756" t="b">
        <f t="shared" si="366"/>
        <v>1</v>
      </c>
      <c r="AB756" t="b">
        <f t="shared" si="373"/>
        <v>1</v>
      </c>
      <c r="AD756" t="str">
        <f t="shared" si="374"/>
        <v>513-558-2125</v>
      </c>
      <c r="AE756" t="b">
        <f t="shared" si="367"/>
        <v>1</v>
      </c>
      <c r="AG756" t="str">
        <f t="shared" si="375"/>
        <v>http://intmed.uc.edu/divisions/hemoc/about.aspx</v>
      </c>
      <c r="AH756" t="b">
        <f t="shared" si="368"/>
        <v>1</v>
      </c>
      <c r="AJ756">
        <f t="shared" si="376"/>
        <v>0</v>
      </c>
      <c r="AK756" t="b">
        <f t="shared" si="369"/>
        <v>0</v>
      </c>
      <c r="AM756" s="4" t="str">
        <f t="shared" si="387"/>
        <v>"name":"Hematology and Oncology (Internal Med)"</v>
      </c>
      <c r="AN756" s="5" t="str">
        <f t="shared" si="377"/>
        <v>,"phone":"513-558-2115"</v>
      </c>
      <c r="AO756" s="5" t="str">
        <f t="shared" si="378"/>
        <v>,"location":{</v>
      </c>
      <c r="AP756" s="5" t="str">
        <f t="shared" si="379"/>
        <v>"ML":"562"</v>
      </c>
      <c r="AQ756" s="5" t="str">
        <f t="shared" si="393"/>
        <v>,"RM":"3122"</v>
      </c>
      <c r="AR756" s="5" t="str">
        <f t="shared" si="380"/>
        <v>,"building":"VONTZ"</v>
      </c>
      <c r="AS756" s="5" t="str">
        <f t="shared" si="389"/>
        <v>}</v>
      </c>
      <c r="AT756" s="5" t="str">
        <f t="shared" si="381"/>
        <v>,"fax":"513-558-2125"</v>
      </c>
      <c r="AU756" s="5" t="str">
        <f t="shared" si="382"/>
        <v>,"website":"http://intmed.uc.edu/divisions/hemoc/about.aspx"</v>
      </c>
      <c r="AV756" s="10" t="str">
        <f t="shared" si="383"/>
        <v/>
      </c>
      <c r="AW756" s="6" t="str">
        <f t="shared" si="384"/>
        <v>{"name":"Hematology and Oncology (Internal Med)","phone":"513-558-2115","location":{"ML":"562","RM":"3122","building":"VONTZ"},"fax":"513-558-2125","website":"http://intmed.uc.edu/divisions/hemoc/about.aspx"}</v>
      </c>
      <c r="AX756" t="str">
        <f t="shared" si="385"/>
        <v>db.directory.insert({"name":"Hematology and Oncology (Internal Med)","phone":"513-558-2115","location":{"ML":"562","RM":"3122","building":"VONTZ"},"fax":"513-558-2125","website":"http://intmed.uc.edu/divisions/hemoc/about.aspx"})</v>
      </c>
      <c r="AY756">
        <f t="shared" si="388"/>
        <v>753</v>
      </c>
      <c r="AZ756" t="str">
        <f t="shared" si="386"/>
        <v>753 - Hematology and Oncology (Internal Med)</v>
      </c>
      <c r="BA756" t="str">
        <f t="shared" si="390"/>
        <v>{"name":"Hematology and Oncology (Internal Med)","phone":"513-558-2115","location":{"ML":"562","RM":"3122","building":"VONTZ"},"fax":"513-558-2125","website":"http://intmed.uc.edu/divisions/hemoc/about.aspx"},</v>
      </c>
    </row>
    <row r="757" spans="1:53" x14ac:dyDescent="0.25">
      <c r="A757" t="s">
        <v>3188</v>
      </c>
      <c r="B757" t="s">
        <v>3189</v>
      </c>
      <c r="C757" t="s">
        <v>201</v>
      </c>
      <c r="D757">
        <v>101</v>
      </c>
      <c r="E757">
        <v>220</v>
      </c>
      <c r="F757" t="s">
        <v>23</v>
      </c>
      <c r="G757" t="s">
        <v>3190</v>
      </c>
      <c r="H757" t="s">
        <v>3191</v>
      </c>
      <c r="I757" t="s">
        <v>3192</v>
      </c>
      <c r="K757" t="s">
        <v>5264</v>
      </c>
      <c r="M757">
        <f t="shared" si="391"/>
        <v>0</v>
      </c>
      <c r="N757" t="str">
        <f t="shared" si="363"/>
        <v>One Stop Student Service Center</v>
      </c>
      <c r="P757" t="s">
        <v>5264</v>
      </c>
      <c r="Q757" t="str">
        <f t="shared" si="364"/>
        <v>513-556-1000</v>
      </c>
      <c r="S757" s="3">
        <f t="shared" si="362"/>
        <v>101</v>
      </c>
      <c r="T757" t="b">
        <f t="shared" si="370"/>
        <v>1</v>
      </c>
      <c r="V757" s="3">
        <f t="shared" si="371"/>
        <v>220</v>
      </c>
      <c r="W757" t="b">
        <f t="shared" si="365"/>
        <v>1</v>
      </c>
      <c r="Y757" t="str">
        <f t="shared" si="372"/>
        <v>UNIVPAV</v>
      </c>
      <c r="Z757" t="b">
        <f t="shared" si="366"/>
        <v>1</v>
      </c>
      <c r="AB757" t="b">
        <f t="shared" si="373"/>
        <v>1</v>
      </c>
      <c r="AD757" t="str">
        <f t="shared" si="374"/>
        <v>513-556-2016</v>
      </c>
      <c r="AE757" t="b">
        <f t="shared" si="367"/>
        <v>1</v>
      </c>
      <c r="AG757" t="str">
        <f t="shared" si="375"/>
        <v>http://www.onestop.uc.edu/</v>
      </c>
      <c r="AH757" t="b">
        <f t="shared" si="368"/>
        <v>1</v>
      </c>
      <c r="AJ757" t="str">
        <f t="shared" si="376"/>
        <v>onestop@uc.edu</v>
      </c>
      <c r="AK757" t="b">
        <f t="shared" si="369"/>
        <v>1</v>
      </c>
      <c r="AM757" s="4" t="str">
        <f t="shared" si="387"/>
        <v>"name":"One Stop Student Service Center"</v>
      </c>
      <c r="AN757" s="5" t="str">
        <f t="shared" si="377"/>
        <v>,"phone":"513-556-1000"</v>
      </c>
      <c r="AO757" s="5" t="str">
        <f t="shared" si="378"/>
        <v>,"location":{</v>
      </c>
      <c r="AP757" s="5" t="str">
        <f t="shared" si="379"/>
        <v>"ML":"101"</v>
      </c>
      <c r="AQ757" s="5" t="str">
        <f t="shared" si="393"/>
        <v>,"RM":"220"</v>
      </c>
      <c r="AR757" s="5" t="str">
        <f t="shared" si="380"/>
        <v>,"building":"UNIVPAV"</v>
      </c>
      <c r="AS757" s="5" t="str">
        <f t="shared" si="389"/>
        <v>}</v>
      </c>
      <c r="AT757" s="5" t="str">
        <f t="shared" si="381"/>
        <v>,"fax":"513-556-2016"</v>
      </c>
      <c r="AU757" s="5" t="str">
        <f t="shared" si="382"/>
        <v>,"website":"http://www.onestop.uc.edu/"</v>
      </c>
      <c r="AV757" s="10" t="str">
        <f t="shared" si="383"/>
        <v>,"email":"onestop@uc.edu"</v>
      </c>
      <c r="AW757" s="6" t="str">
        <f t="shared" si="384"/>
        <v>{"name":"One Stop Student Service Center","phone":"513-556-1000","location":{"ML":"101","RM":"220","building":"UNIVPAV"},"fax":"513-556-2016","website":"http://www.onestop.uc.edu/","email":"onestop@uc.edu"}</v>
      </c>
      <c r="AX757" t="str">
        <f t="shared" si="385"/>
        <v>db.directory.insert({"name":"One Stop Student Service Center","phone":"513-556-1000","location":{"ML":"101","RM":"220","building":"UNIVPAV"},"fax":"513-556-2016","website":"http://www.onestop.uc.edu/","email":"onestop@uc.edu"})</v>
      </c>
      <c r="AY757">
        <f t="shared" si="388"/>
        <v>754</v>
      </c>
      <c r="AZ757" t="str">
        <f t="shared" si="386"/>
        <v>754 - One Stop Student Service Center</v>
      </c>
      <c r="BA757" t="str">
        <f t="shared" si="390"/>
        <v>{"name":"One Stop Student Service Center","phone":"513-556-1000","location":{"ML":"101","RM":"220","building":"UNIVPAV"},"fax":"513-556-2016","website":"http://www.onestop.uc.edu/","email":"onestop@uc.edu"},</v>
      </c>
    </row>
    <row r="758" spans="1:53" x14ac:dyDescent="0.25">
      <c r="A758" t="s">
        <v>3193</v>
      </c>
      <c r="B758" t="s">
        <v>3194</v>
      </c>
      <c r="C758" t="s">
        <v>1309</v>
      </c>
      <c r="D758">
        <v>3</v>
      </c>
      <c r="E758">
        <v>4740</v>
      </c>
      <c r="F758" t="s">
        <v>125</v>
      </c>
      <c r="G758" t="s">
        <v>126</v>
      </c>
      <c r="H758" t="s">
        <v>3195</v>
      </c>
      <c r="K758" t="s">
        <v>5264</v>
      </c>
      <c r="M758">
        <f t="shared" si="391"/>
        <v>0</v>
      </c>
      <c r="N758" t="str">
        <f t="shared" si="363"/>
        <v>Opera (CCM)</v>
      </c>
      <c r="P758" t="s">
        <v>5264</v>
      </c>
      <c r="Q758" t="str">
        <f t="shared" si="364"/>
        <v>513-556-5803</v>
      </c>
      <c r="S758" s="3">
        <f t="shared" si="362"/>
        <v>3</v>
      </c>
      <c r="T758" t="b">
        <f t="shared" si="370"/>
        <v>1</v>
      </c>
      <c r="V758" s="3">
        <f t="shared" si="371"/>
        <v>4740</v>
      </c>
      <c r="W758" t="b">
        <f t="shared" si="365"/>
        <v>1</v>
      </c>
      <c r="Y758" t="str">
        <f t="shared" si="372"/>
        <v>CORBETT</v>
      </c>
      <c r="Z758" t="b">
        <f t="shared" si="366"/>
        <v>1</v>
      </c>
      <c r="AB758" t="b">
        <f t="shared" si="373"/>
        <v>1</v>
      </c>
      <c r="AD758" t="str">
        <f t="shared" si="374"/>
        <v>513-556-3399</v>
      </c>
      <c r="AE758" t="b">
        <f t="shared" si="367"/>
        <v>1</v>
      </c>
      <c r="AG758" t="str">
        <f t="shared" si="375"/>
        <v>http://ccm.uc.edu/theatre/opera.html</v>
      </c>
      <c r="AH758" t="b">
        <f t="shared" si="368"/>
        <v>1</v>
      </c>
      <c r="AJ758">
        <f t="shared" si="376"/>
        <v>0</v>
      </c>
      <c r="AK758" t="b">
        <f t="shared" si="369"/>
        <v>0</v>
      </c>
      <c r="AM758" s="4" t="str">
        <f t="shared" si="387"/>
        <v>"name":"Opera (CCM)"</v>
      </c>
      <c r="AN758" s="5" t="str">
        <f t="shared" si="377"/>
        <v>,"phone":"513-556-5803"</v>
      </c>
      <c r="AO758" s="5" t="str">
        <f t="shared" si="378"/>
        <v>,"location":{</v>
      </c>
      <c r="AP758" s="5" t="str">
        <f t="shared" si="379"/>
        <v>"ML":"3"</v>
      </c>
      <c r="AQ758" s="5" t="str">
        <f t="shared" si="393"/>
        <v>,"RM":"4740"</v>
      </c>
      <c r="AR758" s="5" t="str">
        <f t="shared" si="380"/>
        <v>,"building":"CORBETT"</v>
      </c>
      <c r="AS758" s="5" t="str">
        <f t="shared" si="389"/>
        <v>}</v>
      </c>
      <c r="AT758" s="5" t="str">
        <f t="shared" si="381"/>
        <v>,"fax":"513-556-3399"</v>
      </c>
      <c r="AU758" s="5" t="str">
        <f t="shared" si="382"/>
        <v>,"website":"http://ccm.uc.edu/theatre/opera.html"</v>
      </c>
      <c r="AV758" s="10" t="str">
        <f t="shared" si="383"/>
        <v/>
      </c>
      <c r="AW758" s="6" t="str">
        <f t="shared" si="384"/>
        <v>{"name":"Opera (CCM)","phone":"513-556-5803","location":{"ML":"3","RM":"4740","building":"CORBETT"},"fax":"513-556-3399","website":"http://ccm.uc.edu/theatre/opera.html"}</v>
      </c>
      <c r="AX758" t="str">
        <f t="shared" si="385"/>
        <v>db.directory.insert({"name":"Opera (CCM)","phone":"513-556-5803","location":{"ML":"3","RM":"4740","building":"CORBETT"},"fax":"513-556-3399","website":"http://ccm.uc.edu/theatre/opera.html"})</v>
      </c>
      <c r="AY758">
        <f t="shared" si="388"/>
        <v>755</v>
      </c>
      <c r="AZ758" t="str">
        <f t="shared" si="386"/>
        <v>755 - Opera (CCM)</v>
      </c>
      <c r="BA758" t="str">
        <f t="shared" si="390"/>
        <v>{"name":"Opera (CCM)","phone":"513-556-5803","location":{"ML":"3","RM":"4740","building":"CORBETT"},"fax":"513-556-3399","website":"http://ccm.uc.edu/theatre/opera.html"},</v>
      </c>
    </row>
    <row r="759" spans="1:53" x14ac:dyDescent="0.25">
      <c r="A759" t="s">
        <v>3196</v>
      </c>
      <c r="B759" t="s">
        <v>3197</v>
      </c>
      <c r="C759" t="s">
        <v>3198</v>
      </c>
      <c r="D759">
        <v>555</v>
      </c>
      <c r="E759" t="s">
        <v>3199</v>
      </c>
      <c r="F759" t="s">
        <v>2191</v>
      </c>
      <c r="G759" t="s">
        <v>3200</v>
      </c>
      <c r="H759" t="s">
        <v>3201</v>
      </c>
      <c r="K759" t="s">
        <v>5264</v>
      </c>
      <c r="M759">
        <f t="shared" si="391"/>
        <v>0</v>
      </c>
      <c r="N759" t="str">
        <f t="shared" si="363"/>
        <v>Operations &amp; Finance (MED)</v>
      </c>
      <c r="P759" t="s">
        <v>5264</v>
      </c>
      <c r="Q759" t="str">
        <f t="shared" si="364"/>
        <v>513-558-2485</v>
      </c>
      <c r="S759" s="3">
        <f t="shared" si="362"/>
        <v>555</v>
      </c>
      <c r="T759" t="b">
        <f t="shared" si="370"/>
        <v>1</v>
      </c>
      <c r="V759" s="3" t="str">
        <f t="shared" si="371"/>
        <v>E-870</v>
      </c>
      <c r="W759" t="b">
        <f t="shared" si="365"/>
        <v>1</v>
      </c>
      <c r="Y759" t="str">
        <f t="shared" si="372"/>
        <v>CARE</v>
      </c>
      <c r="Z759" t="b">
        <f t="shared" si="366"/>
        <v>1</v>
      </c>
      <c r="AB759" t="b">
        <f t="shared" si="373"/>
        <v>1</v>
      </c>
      <c r="AD759" t="str">
        <f t="shared" si="374"/>
        <v>513-558-4408</v>
      </c>
      <c r="AE759" t="b">
        <f t="shared" si="367"/>
        <v>1</v>
      </c>
      <c r="AG759" t="str">
        <f t="shared" si="375"/>
        <v>http://med.uc.edu/operations</v>
      </c>
      <c r="AH759" t="b">
        <f t="shared" si="368"/>
        <v>1</v>
      </c>
      <c r="AJ759">
        <f t="shared" si="376"/>
        <v>0</v>
      </c>
      <c r="AK759" t="b">
        <f t="shared" si="369"/>
        <v>0</v>
      </c>
      <c r="AM759" s="4" t="str">
        <f t="shared" si="387"/>
        <v>"name":"Operations &amp; Finance (MED)"</v>
      </c>
      <c r="AN759" s="5" t="str">
        <f t="shared" si="377"/>
        <v>,"phone":"513-558-2485"</v>
      </c>
      <c r="AO759" s="5" t="str">
        <f t="shared" si="378"/>
        <v>,"location":{</v>
      </c>
      <c r="AP759" s="5" t="str">
        <f t="shared" si="379"/>
        <v>"ML":"555"</v>
      </c>
      <c r="AQ759" s="5" t="str">
        <f t="shared" si="393"/>
        <v>,"RM":"E-870"</v>
      </c>
      <c r="AR759" s="5" t="str">
        <f t="shared" si="380"/>
        <v>,"building":"CARE"</v>
      </c>
      <c r="AS759" s="5" t="str">
        <f t="shared" si="389"/>
        <v>}</v>
      </c>
      <c r="AT759" s="5" t="str">
        <f t="shared" si="381"/>
        <v>,"fax":"513-558-4408"</v>
      </c>
      <c r="AU759" s="5" t="str">
        <f t="shared" si="382"/>
        <v>,"website":"http://med.uc.edu/operations"</v>
      </c>
      <c r="AV759" s="10" t="str">
        <f t="shared" si="383"/>
        <v/>
      </c>
      <c r="AW759" s="6" t="str">
        <f t="shared" si="384"/>
        <v>{"name":"Operations &amp; Finance (MED)","phone":"513-558-2485","location":{"ML":"555","RM":"E-870","building":"CARE"},"fax":"513-558-4408","website":"http://med.uc.edu/operations"}</v>
      </c>
      <c r="AX759" t="str">
        <f t="shared" si="385"/>
        <v>db.directory.insert({"name":"Operations &amp; Finance (MED)","phone":"513-558-2485","location":{"ML":"555","RM":"E-870","building":"CARE"},"fax":"513-558-4408","website":"http://med.uc.edu/operations"})</v>
      </c>
      <c r="AY759">
        <f t="shared" si="388"/>
        <v>756</v>
      </c>
      <c r="AZ759" t="str">
        <f t="shared" si="386"/>
        <v>756 - Operations &amp; Finance (MED)</v>
      </c>
      <c r="BA759" t="str">
        <f t="shared" si="390"/>
        <v>{"name":"Operations &amp; Finance (MED)","phone":"513-558-2485","location":{"ML":"555","RM":"E-870","building":"CARE"},"fax":"513-558-4408","website":"http://med.uc.edu/operations"},</v>
      </c>
    </row>
    <row r="760" spans="1:53" x14ac:dyDescent="0.25">
      <c r="A760" t="s">
        <v>3202</v>
      </c>
      <c r="B760" t="s">
        <v>3203</v>
      </c>
      <c r="C760" t="s">
        <v>3204</v>
      </c>
      <c r="D760">
        <v>527</v>
      </c>
      <c r="E760">
        <v>5110</v>
      </c>
      <c r="F760" t="s">
        <v>140</v>
      </c>
      <c r="G760" t="s">
        <v>3205</v>
      </c>
      <c r="H760" t="s">
        <v>3206</v>
      </c>
      <c r="I760" t="s">
        <v>3207</v>
      </c>
      <c r="K760" t="s">
        <v>5264</v>
      </c>
      <c r="M760">
        <f t="shared" si="391"/>
        <v>0</v>
      </c>
      <c r="N760" t="str">
        <f t="shared" si="363"/>
        <v xml:space="preserve"> Administration (MED) - Ophthalmology</v>
      </c>
      <c r="P760" t="s">
        <v>5264</v>
      </c>
      <c r="Q760" t="str">
        <f t="shared" si="364"/>
        <v>513-558-5151</v>
      </c>
      <c r="S760" s="3">
        <f t="shared" si="362"/>
        <v>527</v>
      </c>
      <c r="T760" t="b">
        <f t="shared" si="370"/>
        <v>1</v>
      </c>
      <c r="V760" s="3">
        <f t="shared" si="371"/>
        <v>5110</v>
      </c>
      <c r="W760" t="b">
        <f t="shared" si="365"/>
        <v>1</v>
      </c>
      <c r="Y760" t="str">
        <f t="shared" si="372"/>
        <v>MSB</v>
      </c>
      <c r="Z760" t="b">
        <f t="shared" si="366"/>
        <v>1</v>
      </c>
      <c r="AB760" t="b">
        <f t="shared" si="373"/>
        <v>1</v>
      </c>
      <c r="AD760" t="str">
        <f t="shared" si="374"/>
        <v>513-558-3108</v>
      </c>
      <c r="AE760" t="b">
        <f t="shared" si="367"/>
        <v>1</v>
      </c>
      <c r="AG760" t="str">
        <f t="shared" si="375"/>
        <v>http://med.uc.edu/Ophthalmology/</v>
      </c>
      <c r="AH760" t="b">
        <f t="shared" si="368"/>
        <v>1</v>
      </c>
      <c r="AJ760" t="str">
        <f t="shared" si="376"/>
        <v>uceye@uc.edu</v>
      </c>
      <c r="AK760" t="b">
        <f t="shared" si="369"/>
        <v>1</v>
      </c>
      <c r="AM760" s="4" t="str">
        <f t="shared" si="387"/>
        <v>"name":"Administration (MED) - Ophthalmology"</v>
      </c>
      <c r="AN760" s="5" t="str">
        <f t="shared" si="377"/>
        <v>,"phone":"513-558-5151"</v>
      </c>
      <c r="AO760" s="5" t="str">
        <f t="shared" si="378"/>
        <v>,"location":{</v>
      </c>
      <c r="AP760" s="5" t="str">
        <f t="shared" si="379"/>
        <v>"ML":"527"</v>
      </c>
      <c r="AQ760" s="5" t="str">
        <f t="shared" si="393"/>
        <v>,"RM":"5110"</v>
      </c>
      <c r="AR760" s="5" t="str">
        <f t="shared" si="380"/>
        <v>,"building":"MSB"</v>
      </c>
      <c r="AS760" s="5" t="str">
        <f t="shared" si="389"/>
        <v>}</v>
      </c>
      <c r="AT760" s="5" t="str">
        <f t="shared" si="381"/>
        <v>,"fax":"513-558-3108"</v>
      </c>
      <c r="AU760" s="5" t="str">
        <f t="shared" si="382"/>
        <v>,"website":"http://med.uc.edu/Ophthalmology/"</v>
      </c>
      <c r="AV760" s="10" t="str">
        <f t="shared" si="383"/>
        <v>,"email":"uceye@uc.edu"</v>
      </c>
      <c r="AW760" s="6" t="str">
        <f t="shared" si="384"/>
        <v>{"name":"Administration (MED) - Ophthalmology","phone":"513-558-5151","location":{"ML":"527","RM":"5110","building":"MSB"},"fax":"513-558-3108","website":"http://med.uc.edu/Ophthalmology/","email":"uceye@uc.edu"}</v>
      </c>
      <c r="AX760" t="str">
        <f t="shared" si="385"/>
        <v>db.directory.insert({"name":"Administration (MED) - Ophthalmology","phone":"513-558-5151","location":{"ML":"527","RM":"5110","building":"MSB"},"fax":"513-558-3108","website":"http://med.uc.edu/Ophthalmology/","email":"uceye@uc.edu"})</v>
      </c>
      <c r="AY760">
        <f t="shared" si="388"/>
        <v>757</v>
      </c>
      <c r="AZ760" t="str">
        <f t="shared" si="386"/>
        <v>757 -  Administration (MED) - Ophthalmology</v>
      </c>
      <c r="BA760" t="str">
        <f t="shared" si="390"/>
        <v>{"name":"Administration (MED) - Ophthalmology","phone":"513-558-5151","location":{"ML":"527","RM":"5110","building":"MSB"},"fax":"513-558-3108","website":"http://med.uc.edu/Ophthalmology/","email":"uceye@uc.edu"},</v>
      </c>
    </row>
    <row r="761" spans="1:53" x14ac:dyDescent="0.25">
      <c r="A761" t="s">
        <v>3208</v>
      </c>
      <c r="B761" t="s">
        <v>3209</v>
      </c>
      <c r="C761" t="s">
        <v>3210</v>
      </c>
      <c r="D761">
        <v>3</v>
      </c>
      <c r="E761">
        <v>1360</v>
      </c>
      <c r="F761" t="s">
        <v>125</v>
      </c>
      <c r="G761" t="s">
        <v>126</v>
      </c>
      <c r="H761" t="s">
        <v>3211</v>
      </c>
      <c r="K761" t="s">
        <v>5264</v>
      </c>
      <c r="M761">
        <f t="shared" si="391"/>
        <v>0</v>
      </c>
      <c r="N761" t="str">
        <f t="shared" si="363"/>
        <v>Orchestral Library (CCM)</v>
      </c>
      <c r="P761" t="s">
        <v>5264</v>
      </c>
      <c r="Q761" t="str">
        <f t="shared" si="364"/>
        <v>513-556-9414</v>
      </c>
      <c r="S761" s="3">
        <f t="shared" si="362"/>
        <v>3</v>
      </c>
      <c r="T761" t="b">
        <f t="shared" si="370"/>
        <v>1</v>
      </c>
      <c r="V761" s="3">
        <f t="shared" si="371"/>
        <v>1360</v>
      </c>
      <c r="W761" t="b">
        <f t="shared" si="365"/>
        <v>1</v>
      </c>
      <c r="Y761" t="str">
        <f t="shared" si="372"/>
        <v>CORBETT</v>
      </c>
      <c r="Z761" t="b">
        <f t="shared" si="366"/>
        <v>1</v>
      </c>
      <c r="AB761" t="b">
        <f t="shared" si="373"/>
        <v>1</v>
      </c>
      <c r="AD761" t="str">
        <f t="shared" si="374"/>
        <v>513-556-3399</v>
      </c>
      <c r="AE761" t="b">
        <f t="shared" si="367"/>
        <v>1</v>
      </c>
      <c r="AG761" t="str">
        <f t="shared" si="375"/>
        <v>http://libraries.uc.edu/libraries/ccm/index.html</v>
      </c>
      <c r="AH761" t="b">
        <f t="shared" si="368"/>
        <v>1</v>
      </c>
      <c r="AJ761">
        <f t="shared" si="376"/>
        <v>0</v>
      </c>
      <c r="AK761" t="b">
        <f t="shared" si="369"/>
        <v>0</v>
      </c>
      <c r="AM761" s="4" t="str">
        <f t="shared" si="387"/>
        <v>"name":"Orchestral Library (CCM)"</v>
      </c>
      <c r="AN761" s="5" t="str">
        <f t="shared" si="377"/>
        <v>,"phone":"513-556-9414"</v>
      </c>
      <c r="AO761" s="5" t="str">
        <f t="shared" si="378"/>
        <v>,"location":{</v>
      </c>
      <c r="AP761" s="5" t="str">
        <f t="shared" si="379"/>
        <v>"ML":"3"</v>
      </c>
      <c r="AQ761" s="5" t="str">
        <f t="shared" si="393"/>
        <v>,"RM":"1360"</v>
      </c>
      <c r="AR761" s="5" t="str">
        <f t="shared" si="380"/>
        <v>,"building":"CORBETT"</v>
      </c>
      <c r="AS761" s="5" t="str">
        <f t="shared" si="389"/>
        <v>}</v>
      </c>
      <c r="AT761" s="5" t="str">
        <f t="shared" si="381"/>
        <v>,"fax":"513-556-3399"</v>
      </c>
      <c r="AU761" s="5" t="str">
        <f t="shared" si="382"/>
        <v>,"website":"http://libraries.uc.edu/libraries/ccm/index.html"</v>
      </c>
      <c r="AV761" s="10" t="str">
        <f t="shared" si="383"/>
        <v/>
      </c>
      <c r="AW761" s="6" t="str">
        <f t="shared" si="384"/>
        <v>{"name":"Orchestral Library (CCM)","phone":"513-556-9414","location":{"ML":"3","RM":"1360","building":"CORBETT"},"fax":"513-556-3399","website":"http://libraries.uc.edu/libraries/ccm/index.html"}</v>
      </c>
      <c r="AX761" t="str">
        <f t="shared" si="385"/>
        <v>db.directory.insert({"name":"Orchestral Library (CCM)","phone":"513-556-9414","location":{"ML":"3","RM":"1360","building":"CORBETT"},"fax":"513-556-3399","website":"http://libraries.uc.edu/libraries/ccm/index.html"})</v>
      </c>
      <c r="AY761">
        <f t="shared" si="388"/>
        <v>758</v>
      </c>
      <c r="AZ761" t="str">
        <f t="shared" si="386"/>
        <v>758 - Orchestral Library (CCM)</v>
      </c>
      <c r="BA761" t="str">
        <f t="shared" si="390"/>
        <v>{"name":"Orchestral Library (CCM)","phone":"513-556-9414","location":{"ML":"3","RM":"1360","building":"CORBETT"},"fax":"513-556-3399","website":"http://libraries.uc.edu/libraries/ccm/index.html"},</v>
      </c>
    </row>
    <row r="762" spans="1:53" x14ac:dyDescent="0.25">
      <c r="A762" t="s">
        <v>3212</v>
      </c>
      <c r="B762" t="s">
        <v>3213</v>
      </c>
      <c r="C762" t="s">
        <v>3214</v>
      </c>
      <c r="D762">
        <v>3</v>
      </c>
      <c r="E762">
        <v>2550</v>
      </c>
      <c r="F762" t="s">
        <v>125</v>
      </c>
      <c r="G762" t="s">
        <v>126</v>
      </c>
      <c r="K762" t="s">
        <v>5264</v>
      </c>
      <c r="M762">
        <f t="shared" si="391"/>
        <v>0</v>
      </c>
      <c r="N762" t="str">
        <f t="shared" si="363"/>
        <v>Orchestral Studies (CCM)</v>
      </c>
      <c r="P762" t="s">
        <v>5264</v>
      </c>
      <c r="Q762" t="str">
        <f t="shared" si="364"/>
        <v>513-556-9420</v>
      </c>
      <c r="S762" s="3">
        <f t="shared" si="362"/>
        <v>3</v>
      </c>
      <c r="T762" t="b">
        <f t="shared" si="370"/>
        <v>1</v>
      </c>
      <c r="V762" s="3">
        <f t="shared" si="371"/>
        <v>2550</v>
      </c>
      <c r="W762" t="b">
        <f t="shared" si="365"/>
        <v>1</v>
      </c>
      <c r="Y762" t="str">
        <f t="shared" si="372"/>
        <v>CORBETT</v>
      </c>
      <c r="Z762" t="b">
        <f t="shared" si="366"/>
        <v>1</v>
      </c>
      <c r="AB762" t="b">
        <f t="shared" si="373"/>
        <v>1</v>
      </c>
      <c r="AD762" t="str">
        <f t="shared" si="374"/>
        <v>513-556-3399</v>
      </c>
      <c r="AE762" t="b">
        <f t="shared" si="367"/>
        <v>1</v>
      </c>
      <c r="AG762">
        <f t="shared" si="375"/>
        <v>0</v>
      </c>
      <c r="AH762" t="b">
        <f t="shared" si="368"/>
        <v>0</v>
      </c>
      <c r="AJ762">
        <f t="shared" si="376"/>
        <v>0</v>
      </c>
      <c r="AK762" t="b">
        <f t="shared" si="369"/>
        <v>0</v>
      </c>
      <c r="AM762" s="4" t="str">
        <f t="shared" si="387"/>
        <v>"name":"Orchestral Studies (CCM)"</v>
      </c>
      <c r="AN762" s="5" t="str">
        <f t="shared" si="377"/>
        <v>,"phone":"513-556-9420"</v>
      </c>
      <c r="AO762" s="5" t="str">
        <f t="shared" si="378"/>
        <v>,"location":{</v>
      </c>
      <c r="AP762" s="5" t="str">
        <f t="shared" si="379"/>
        <v>"ML":"3"</v>
      </c>
      <c r="AQ762" s="5" t="str">
        <f t="shared" si="393"/>
        <v>,"RM":"2550"</v>
      </c>
      <c r="AR762" s="5" t="str">
        <f t="shared" si="380"/>
        <v>,"building":"CORBETT"</v>
      </c>
      <c r="AS762" s="5" t="str">
        <f t="shared" si="389"/>
        <v>}</v>
      </c>
      <c r="AT762" s="5" t="str">
        <f t="shared" si="381"/>
        <v>,"fax":"513-556-3399"</v>
      </c>
      <c r="AU762" s="5" t="str">
        <f t="shared" si="382"/>
        <v/>
      </c>
      <c r="AV762" s="10" t="str">
        <f t="shared" si="383"/>
        <v/>
      </c>
      <c r="AW762" s="6" t="str">
        <f t="shared" si="384"/>
        <v>{"name":"Orchestral Studies (CCM)","phone":"513-556-9420","location":{"ML":"3","RM":"2550","building":"CORBETT"},"fax":"513-556-3399"}</v>
      </c>
      <c r="AX762" t="str">
        <f t="shared" si="385"/>
        <v>db.directory.insert({"name":"Orchestral Studies (CCM)","phone":"513-556-9420","location":{"ML":"3","RM":"2550","building":"CORBETT"},"fax":"513-556-3399"})</v>
      </c>
      <c r="AY762">
        <f t="shared" si="388"/>
        <v>759</v>
      </c>
      <c r="AZ762" t="str">
        <f t="shared" si="386"/>
        <v>759 - Orchestral Studies (CCM)</v>
      </c>
      <c r="BA762" t="str">
        <f t="shared" si="390"/>
        <v>{"name":"Orchestral Studies (CCM)","phone":"513-556-9420","location":{"ML":"3","RM":"2550","building":"CORBETT"},"fax":"513-556-3399"},</v>
      </c>
    </row>
    <row r="763" spans="1:53" x14ac:dyDescent="0.25">
      <c r="A763" t="s">
        <v>3215</v>
      </c>
      <c r="B763" t="s">
        <v>3216</v>
      </c>
      <c r="C763" t="s">
        <v>2851</v>
      </c>
      <c r="D763">
        <v>3</v>
      </c>
      <c r="E763">
        <v>5229</v>
      </c>
      <c r="F763" t="s">
        <v>329</v>
      </c>
      <c r="G763" t="s">
        <v>330</v>
      </c>
      <c r="H763" t="s">
        <v>2852</v>
      </c>
      <c r="I763" t="s">
        <v>3217</v>
      </c>
      <c r="K763" t="s">
        <v>5264</v>
      </c>
      <c r="M763">
        <f t="shared" si="391"/>
        <v>0</v>
      </c>
      <c r="N763" t="str">
        <f t="shared" si="363"/>
        <v>Organ Study (CCM)</v>
      </c>
      <c r="P763" t="s">
        <v>5264</v>
      </c>
      <c r="Q763" t="str">
        <f t="shared" si="364"/>
        <v>513-556-4041</v>
      </c>
      <c r="S763" s="3">
        <f t="shared" si="362"/>
        <v>3</v>
      </c>
      <c r="T763" t="b">
        <f t="shared" si="370"/>
        <v>1</v>
      </c>
      <c r="V763" s="3">
        <f t="shared" si="371"/>
        <v>5229</v>
      </c>
      <c r="W763" t="b">
        <f t="shared" si="365"/>
        <v>1</v>
      </c>
      <c r="Y763" t="str">
        <f t="shared" si="372"/>
        <v>EMERY</v>
      </c>
      <c r="Z763" t="b">
        <f t="shared" si="366"/>
        <v>1</v>
      </c>
      <c r="AB763" t="b">
        <f t="shared" si="373"/>
        <v>1</v>
      </c>
      <c r="AD763" t="str">
        <f t="shared" si="374"/>
        <v>513-556-0202</v>
      </c>
      <c r="AE763" t="b">
        <f t="shared" si="367"/>
        <v>1</v>
      </c>
      <c r="AG763" t="str">
        <f t="shared" si="375"/>
        <v>http://ccm.uc.edu/music/keyboard.html</v>
      </c>
      <c r="AH763" t="b">
        <f t="shared" si="368"/>
        <v>1</v>
      </c>
      <c r="AJ763" t="str">
        <f t="shared" si="376"/>
        <v>garyrs@ucmail.uc.edu</v>
      </c>
      <c r="AK763" t="b">
        <f t="shared" si="369"/>
        <v>1</v>
      </c>
      <c r="AM763" s="4" t="str">
        <f t="shared" si="387"/>
        <v>"name":"Organ Study (CCM)"</v>
      </c>
      <c r="AN763" s="5" t="str">
        <f t="shared" si="377"/>
        <v>,"phone":"513-556-4041"</v>
      </c>
      <c r="AO763" s="5" t="str">
        <f t="shared" si="378"/>
        <v>,"location":{</v>
      </c>
      <c r="AP763" s="5" t="str">
        <f t="shared" si="379"/>
        <v>"ML":"3"</v>
      </c>
      <c r="AQ763" s="5" t="str">
        <f t="shared" si="393"/>
        <v>,"RM":"5229"</v>
      </c>
      <c r="AR763" s="5" t="str">
        <f t="shared" si="380"/>
        <v>,"building":"EMERY"</v>
      </c>
      <c r="AS763" s="5" t="str">
        <f t="shared" si="389"/>
        <v>}</v>
      </c>
      <c r="AT763" s="5" t="str">
        <f t="shared" si="381"/>
        <v>,"fax":"513-556-0202"</v>
      </c>
      <c r="AU763" s="5" t="str">
        <f t="shared" si="382"/>
        <v>,"website":"http://ccm.uc.edu/music/keyboard.html"</v>
      </c>
      <c r="AV763" s="10" t="str">
        <f t="shared" si="383"/>
        <v>,"email":"garyrs@ucmail.uc.edu"</v>
      </c>
      <c r="AW763" s="6" t="str">
        <f t="shared" si="384"/>
        <v>{"name":"Organ Study (CCM)","phone":"513-556-4041","location":{"ML":"3","RM":"5229","building":"EMERY"},"fax":"513-556-0202","website":"http://ccm.uc.edu/music/keyboard.html","email":"garyrs@ucmail.uc.edu"}</v>
      </c>
      <c r="AX763" t="str">
        <f t="shared" si="385"/>
        <v>db.directory.insert({"name":"Organ Study (CCM)","phone":"513-556-4041","location":{"ML":"3","RM":"5229","building":"EMERY"},"fax":"513-556-0202","website":"http://ccm.uc.edu/music/keyboard.html","email":"garyrs@ucmail.uc.edu"})</v>
      </c>
      <c r="AY763">
        <f t="shared" si="388"/>
        <v>760</v>
      </c>
      <c r="AZ763" t="str">
        <f t="shared" si="386"/>
        <v>760 - Organ Study (CCM)</v>
      </c>
      <c r="BA763" t="str">
        <f t="shared" si="390"/>
        <v>{"name":"Organ Study (CCM)","phone":"513-556-4041","location":{"ML":"3","RM":"5229","building":"EMERY"},"fax":"513-556-0202","website":"http://ccm.uc.edu/music/keyboard.html","email":"garyrs@ucmail.uc.edu"},</v>
      </c>
    </row>
    <row r="764" spans="1:53" x14ac:dyDescent="0.25">
      <c r="A764" t="s">
        <v>3218</v>
      </c>
      <c r="B764" t="s">
        <v>3219</v>
      </c>
      <c r="C764" t="s">
        <v>3220</v>
      </c>
      <c r="D764" t="s">
        <v>3046</v>
      </c>
      <c r="E764">
        <v>376</v>
      </c>
      <c r="F764">
        <v>4130</v>
      </c>
      <c r="G764" t="s">
        <v>498</v>
      </c>
      <c r="H764" t="s">
        <v>3047</v>
      </c>
      <c r="I764" t="s">
        <v>3221</v>
      </c>
      <c r="K764" t="s">
        <v>5264</v>
      </c>
      <c r="L764" t="b">
        <v>1</v>
      </c>
      <c r="M764">
        <f t="shared" si="391"/>
        <v>1</v>
      </c>
      <c r="N764" t="str">
        <f t="shared" si="363"/>
        <v>Organizational Leadership  Center for (A&amp;S)</v>
      </c>
      <c r="O764" t="str">
        <f t="shared" si="392"/>
        <v>Organizational Leadership  Center for (A&amp;S)</v>
      </c>
      <c r="P764" t="s">
        <v>5264</v>
      </c>
      <c r="Q764" t="str">
        <f t="shared" si="364"/>
        <v>513-556-5580</v>
      </c>
      <c r="S764" s="3">
        <f t="shared" si="362"/>
        <v>376</v>
      </c>
      <c r="T764" t="b">
        <f t="shared" si="370"/>
        <v>1</v>
      </c>
      <c r="V764" s="3">
        <f t="shared" si="371"/>
        <v>4130</v>
      </c>
      <c r="W764" t="b">
        <f t="shared" si="365"/>
        <v>1</v>
      </c>
      <c r="Y764" t="str">
        <f t="shared" si="372"/>
        <v>EDWARDS1</v>
      </c>
      <c r="Z764" t="b">
        <f t="shared" si="366"/>
        <v>1</v>
      </c>
      <c r="AB764" t="b">
        <f t="shared" si="373"/>
        <v>1</v>
      </c>
      <c r="AD764" t="str">
        <f t="shared" si="374"/>
        <v>513-556-4168</v>
      </c>
      <c r="AE764" t="b">
        <f t="shared" si="367"/>
        <v>1</v>
      </c>
      <c r="AG764" t="str">
        <f t="shared" si="375"/>
        <v>http://www.artsci.uc.edu/departments/psychology/col.html</v>
      </c>
      <c r="AH764" t="b">
        <f t="shared" si="368"/>
        <v>1</v>
      </c>
      <c r="AJ764">
        <f t="shared" si="376"/>
        <v>0</v>
      </c>
      <c r="AK764" t="b">
        <f t="shared" si="369"/>
        <v>0</v>
      </c>
      <c r="AM764" s="4" t="str">
        <f t="shared" si="387"/>
        <v>"name":"Organizational Leadership Center for (A&amp;S)"</v>
      </c>
      <c r="AN764" s="5" t="str">
        <f t="shared" si="377"/>
        <v>,"phone":"513-556-5580"</v>
      </c>
      <c r="AO764" s="5" t="str">
        <f t="shared" si="378"/>
        <v>,"location":{</v>
      </c>
      <c r="AP764" s="5" t="str">
        <f t="shared" si="379"/>
        <v>"ML":"376"</v>
      </c>
      <c r="AQ764" s="5" t="str">
        <f t="shared" si="393"/>
        <v>,"RM":"4130"</v>
      </c>
      <c r="AR764" s="5" t="str">
        <f t="shared" si="380"/>
        <v>,"building":"EDWARDS1"</v>
      </c>
      <c r="AS764" s="5" t="str">
        <f t="shared" si="389"/>
        <v>}</v>
      </c>
      <c r="AT764" s="5" t="str">
        <f t="shared" si="381"/>
        <v>,"fax":"513-556-4168"</v>
      </c>
      <c r="AU764" s="5" t="str">
        <f t="shared" si="382"/>
        <v>,"website":"http://www.artsci.uc.edu/departments/psychology/col.html"</v>
      </c>
      <c r="AV764" s="10" t="str">
        <f t="shared" si="383"/>
        <v/>
      </c>
      <c r="AW764" s="6" t="str">
        <f t="shared" si="384"/>
        <v>{"name":"Organizational Leadership Center for (A&amp;S)","phone":"513-556-5580","location":{"ML":"376","RM":"4130","building":"EDWARDS1"},"fax":"513-556-4168","website":"http://www.artsci.uc.edu/departments/psychology/col.html"}</v>
      </c>
      <c r="AX764" t="str">
        <f t="shared" si="385"/>
        <v>db.directory.insert({"name":"Organizational Leadership Center for (A&amp;S)","phone":"513-556-5580","location":{"ML":"376","RM":"4130","building":"EDWARDS1"},"fax":"513-556-4168","website":"http://www.artsci.uc.edu/departments/psychology/col.html"})</v>
      </c>
      <c r="AY764">
        <f t="shared" si="388"/>
        <v>761</v>
      </c>
      <c r="AZ764" t="str">
        <f t="shared" si="386"/>
        <v>761 - Organizational Leadership  Center for (A&amp;S)</v>
      </c>
      <c r="BA764" t="str">
        <f t="shared" si="390"/>
        <v>{"name":"Organizational Leadership Center for (A&amp;S)","phone":"513-556-5580","location":{"ML":"376","RM":"4130","building":"EDWARDS1"},"fax":"513-556-4168","website":"http://www.artsci.uc.edu/departments/psychology/col.html"},</v>
      </c>
    </row>
    <row r="765" spans="1:53" x14ac:dyDescent="0.25">
      <c r="A765" t="s">
        <v>3222</v>
      </c>
      <c r="B765" t="s">
        <v>3223</v>
      </c>
      <c r="C765" t="s">
        <v>3224</v>
      </c>
      <c r="D765" t="s">
        <v>2252</v>
      </c>
      <c r="E765">
        <v>528</v>
      </c>
      <c r="F765">
        <v>6507</v>
      </c>
      <c r="G765" t="s">
        <v>140</v>
      </c>
      <c r="H765" t="s">
        <v>2253</v>
      </c>
      <c r="I765" t="s">
        <v>2254</v>
      </c>
      <c r="K765" t="s">
        <v>5264</v>
      </c>
      <c r="L765" t="b">
        <v>1</v>
      </c>
      <c r="M765">
        <f t="shared" si="391"/>
        <v>1</v>
      </c>
      <c r="N765" t="str">
        <f t="shared" si="363"/>
        <v>Otolaryngology  ENT (MED)</v>
      </c>
      <c r="O765" t="str">
        <f t="shared" si="392"/>
        <v>Otolaryngology  ENT (MED)</v>
      </c>
      <c r="P765" t="s">
        <v>5264</v>
      </c>
      <c r="Q765" t="str">
        <f t="shared" si="364"/>
        <v>513-558-4152</v>
      </c>
      <c r="S765" s="3">
        <f t="shared" si="362"/>
        <v>528</v>
      </c>
      <c r="T765" t="b">
        <f t="shared" si="370"/>
        <v>1</v>
      </c>
      <c r="V765" s="3">
        <f t="shared" si="371"/>
        <v>6507</v>
      </c>
      <c r="W765" t="b">
        <f t="shared" si="365"/>
        <v>1</v>
      </c>
      <c r="Y765" t="str">
        <f t="shared" si="372"/>
        <v>MSB</v>
      </c>
      <c r="Z765" t="b">
        <f t="shared" si="366"/>
        <v>1</v>
      </c>
      <c r="AB765" t="b">
        <f t="shared" si="373"/>
        <v>1</v>
      </c>
      <c r="AD765" t="str">
        <f t="shared" si="374"/>
        <v>513-558-5203</v>
      </c>
      <c r="AE765" t="b">
        <f t="shared" si="367"/>
        <v>1</v>
      </c>
      <c r="AG765" t="str">
        <f t="shared" si="375"/>
        <v>http://ent.uc.edu/</v>
      </c>
      <c r="AH765" t="b">
        <f t="shared" si="368"/>
        <v>1</v>
      </c>
      <c r="AJ765">
        <f t="shared" si="376"/>
        <v>0</v>
      </c>
      <c r="AK765" t="b">
        <f t="shared" si="369"/>
        <v>0</v>
      </c>
      <c r="AM765" s="4" t="str">
        <f t="shared" si="387"/>
        <v>"name":"Otolaryngology ENT (MED)"</v>
      </c>
      <c r="AN765" s="5" t="str">
        <f t="shared" si="377"/>
        <v>,"phone":"513-558-4152"</v>
      </c>
      <c r="AO765" s="5" t="str">
        <f t="shared" si="378"/>
        <v>,"location":{</v>
      </c>
      <c r="AP765" s="5" t="str">
        <f t="shared" si="379"/>
        <v>"ML":"528"</v>
      </c>
      <c r="AQ765" s="5" t="str">
        <f t="shared" si="393"/>
        <v>,"RM":"6507"</v>
      </c>
      <c r="AR765" s="5" t="str">
        <f t="shared" si="380"/>
        <v>,"building":"MSB"</v>
      </c>
      <c r="AS765" s="5" t="str">
        <f t="shared" si="389"/>
        <v>}</v>
      </c>
      <c r="AT765" s="5" t="str">
        <f t="shared" si="381"/>
        <v>,"fax":"513-558-5203"</v>
      </c>
      <c r="AU765" s="5" t="str">
        <f t="shared" si="382"/>
        <v>,"website":"http://ent.uc.edu/"</v>
      </c>
      <c r="AV765" s="10" t="str">
        <f t="shared" si="383"/>
        <v/>
      </c>
      <c r="AW765" s="6" t="str">
        <f t="shared" si="384"/>
        <v>{"name":"Otolaryngology ENT (MED)","phone":"513-558-4152","location":{"ML":"528","RM":"6507","building":"MSB"},"fax":"513-558-5203","website":"http://ent.uc.edu/"}</v>
      </c>
      <c r="AX765" t="str">
        <f t="shared" si="385"/>
        <v>db.directory.insert({"name":"Otolaryngology ENT (MED)","phone":"513-558-4152","location":{"ML":"528","RM":"6507","building":"MSB"},"fax":"513-558-5203","website":"http://ent.uc.edu/"})</v>
      </c>
      <c r="AY765">
        <f t="shared" si="388"/>
        <v>762</v>
      </c>
      <c r="AZ765" t="str">
        <f t="shared" si="386"/>
        <v>762 - Otolaryngology  ENT (MED)</v>
      </c>
      <c r="BA765" t="str">
        <f t="shared" si="390"/>
        <v>{"name":"Otolaryngology ENT (MED)","phone":"513-558-4152","location":{"ML":"528","RM":"6507","building":"MSB"},"fax":"513-558-5203","website":"http://ent.uc.edu/"},</v>
      </c>
    </row>
    <row r="766" spans="1:53" x14ac:dyDescent="0.25">
      <c r="A766" t="s">
        <v>3225</v>
      </c>
      <c r="B766" t="s">
        <v>3226</v>
      </c>
      <c r="C766" t="s">
        <v>2252</v>
      </c>
      <c r="D766">
        <v>528</v>
      </c>
      <c r="E766">
        <v>6315</v>
      </c>
      <c r="F766" t="s">
        <v>140</v>
      </c>
      <c r="G766" t="s">
        <v>2253</v>
      </c>
      <c r="H766" t="s">
        <v>2254</v>
      </c>
      <c r="K766" t="s">
        <v>5264</v>
      </c>
      <c r="M766">
        <f t="shared" si="391"/>
        <v>0</v>
      </c>
      <c r="N766" t="str">
        <f t="shared" si="363"/>
        <v>Otology &amp; Neurotology (MED)</v>
      </c>
      <c r="P766" t="s">
        <v>5264</v>
      </c>
      <c r="Q766" t="str">
        <f t="shared" si="364"/>
        <v>513-558-4152</v>
      </c>
      <c r="S766" s="3">
        <f t="shared" si="362"/>
        <v>528</v>
      </c>
      <c r="T766" t="b">
        <f t="shared" si="370"/>
        <v>1</v>
      </c>
      <c r="V766" s="3">
        <f t="shared" si="371"/>
        <v>6315</v>
      </c>
      <c r="W766" t="b">
        <f t="shared" si="365"/>
        <v>1</v>
      </c>
      <c r="Y766" t="str">
        <f t="shared" si="372"/>
        <v>MSB</v>
      </c>
      <c r="Z766" t="b">
        <f t="shared" si="366"/>
        <v>1</v>
      </c>
      <c r="AB766" t="b">
        <f t="shared" si="373"/>
        <v>1</v>
      </c>
      <c r="AD766" t="str">
        <f t="shared" si="374"/>
        <v>513-558-5203</v>
      </c>
      <c r="AE766" t="b">
        <f t="shared" si="367"/>
        <v>1</v>
      </c>
      <c r="AG766" t="str">
        <f t="shared" si="375"/>
        <v>http://ent.uc.edu/</v>
      </c>
      <c r="AH766" t="b">
        <f t="shared" si="368"/>
        <v>1</v>
      </c>
      <c r="AJ766">
        <f t="shared" si="376"/>
        <v>0</v>
      </c>
      <c r="AK766" t="b">
        <f t="shared" si="369"/>
        <v>0</v>
      </c>
      <c r="AM766" s="4" t="str">
        <f t="shared" si="387"/>
        <v>"name":"Otology &amp; Neurotology (MED)"</v>
      </c>
      <c r="AN766" s="5" t="str">
        <f t="shared" si="377"/>
        <v>,"phone":"513-558-4152"</v>
      </c>
      <c r="AO766" s="5" t="str">
        <f t="shared" si="378"/>
        <v>,"location":{</v>
      </c>
      <c r="AP766" s="5" t="str">
        <f t="shared" si="379"/>
        <v>"ML":"528"</v>
      </c>
      <c r="AQ766" s="5" t="str">
        <f t="shared" si="393"/>
        <v>,"RM":"6315"</v>
      </c>
      <c r="AR766" s="5" t="str">
        <f t="shared" si="380"/>
        <v>,"building":"MSB"</v>
      </c>
      <c r="AS766" s="5" t="str">
        <f t="shared" si="389"/>
        <v>}</v>
      </c>
      <c r="AT766" s="5" t="str">
        <f t="shared" si="381"/>
        <v>,"fax":"513-558-5203"</v>
      </c>
      <c r="AU766" s="5" t="str">
        <f t="shared" si="382"/>
        <v>,"website":"http://ent.uc.edu/"</v>
      </c>
      <c r="AV766" s="10" t="str">
        <f t="shared" si="383"/>
        <v/>
      </c>
      <c r="AW766" s="6" t="str">
        <f t="shared" si="384"/>
        <v>{"name":"Otology &amp; Neurotology (MED)","phone":"513-558-4152","location":{"ML":"528","RM":"6315","building":"MSB"},"fax":"513-558-5203","website":"http://ent.uc.edu/"}</v>
      </c>
      <c r="AX766" t="str">
        <f t="shared" si="385"/>
        <v>db.directory.insert({"name":"Otology &amp; Neurotology (MED)","phone":"513-558-4152","location":{"ML":"528","RM":"6315","building":"MSB"},"fax":"513-558-5203","website":"http://ent.uc.edu/"})</v>
      </c>
      <c r="AY766">
        <f t="shared" si="388"/>
        <v>763</v>
      </c>
      <c r="AZ766" t="str">
        <f t="shared" si="386"/>
        <v>763 - Otology &amp; Neurotology (MED)</v>
      </c>
      <c r="BA766" t="str">
        <f t="shared" si="390"/>
        <v>{"name":"Otology &amp; Neurotology (MED)","phone":"513-558-4152","location":{"ML":"528","RM":"6315","building":"MSB"},"fax":"513-558-5203","website":"http://ent.uc.edu/"},</v>
      </c>
    </row>
    <row r="767" spans="1:53" x14ac:dyDescent="0.25">
      <c r="A767" t="s">
        <v>3227</v>
      </c>
      <c r="B767" t="s">
        <v>3228</v>
      </c>
      <c r="C767" t="s">
        <v>3229</v>
      </c>
      <c r="D767">
        <v>161</v>
      </c>
      <c r="E767" t="s">
        <v>3230</v>
      </c>
      <c r="F767" t="s">
        <v>1238</v>
      </c>
      <c r="G767" t="s">
        <v>3231</v>
      </c>
      <c r="K767" t="s">
        <v>5264</v>
      </c>
      <c r="M767">
        <f t="shared" si="391"/>
        <v>0</v>
      </c>
      <c r="N767" t="str">
        <f t="shared" si="363"/>
        <v>Outreach Services (CLER)</v>
      </c>
      <c r="P767" t="s">
        <v>5264</v>
      </c>
      <c r="Q767" t="str">
        <f t="shared" si="364"/>
        <v>513-558-0008</v>
      </c>
      <c r="S767" s="3">
        <f t="shared" si="362"/>
        <v>161</v>
      </c>
      <c r="T767" t="b">
        <f t="shared" si="370"/>
        <v>1</v>
      </c>
      <c r="V767" s="3" t="str">
        <f t="shared" si="371"/>
        <v>182A</v>
      </c>
      <c r="W767" t="b">
        <f t="shared" si="365"/>
        <v>1</v>
      </c>
      <c r="Y767" t="str">
        <f t="shared" si="372"/>
        <v>CLERUCEAST1</v>
      </c>
      <c r="Z767" t="b">
        <f t="shared" si="366"/>
        <v>1</v>
      </c>
      <c r="AB767" t="b">
        <f t="shared" si="373"/>
        <v>1</v>
      </c>
      <c r="AD767" t="str">
        <f t="shared" si="374"/>
        <v>513-732-1149</v>
      </c>
      <c r="AE767" t="b">
        <f t="shared" si="367"/>
        <v>1</v>
      </c>
      <c r="AG767">
        <f t="shared" si="375"/>
        <v>0</v>
      </c>
      <c r="AH767" t="b">
        <f t="shared" si="368"/>
        <v>0</v>
      </c>
      <c r="AJ767">
        <f t="shared" si="376"/>
        <v>0</v>
      </c>
      <c r="AK767" t="b">
        <f t="shared" si="369"/>
        <v>0</v>
      </c>
      <c r="AM767" s="4" t="str">
        <f t="shared" si="387"/>
        <v>"name":"Outreach Services (CLER)"</v>
      </c>
      <c r="AN767" s="5" t="str">
        <f t="shared" si="377"/>
        <v>,"phone":"513-558-0008"</v>
      </c>
      <c r="AO767" s="5" t="str">
        <f t="shared" si="378"/>
        <v>,"location":{</v>
      </c>
      <c r="AP767" s="5" t="str">
        <f t="shared" si="379"/>
        <v>"ML":"161"</v>
      </c>
      <c r="AQ767" s="5" t="str">
        <f t="shared" si="393"/>
        <v>,"RM":"182A"</v>
      </c>
      <c r="AR767" s="5" t="str">
        <f t="shared" si="380"/>
        <v>,"building":"CLERUCEAST1"</v>
      </c>
      <c r="AS767" s="5" t="str">
        <f t="shared" si="389"/>
        <v>}</v>
      </c>
      <c r="AT767" s="5" t="str">
        <f t="shared" si="381"/>
        <v>,"fax":"513-732-1149"</v>
      </c>
      <c r="AU767" s="5" t="str">
        <f t="shared" si="382"/>
        <v/>
      </c>
      <c r="AV767" s="10" t="str">
        <f t="shared" si="383"/>
        <v/>
      </c>
      <c r="AW767" s="6" t="str">
        <f t="shared" si="384"/>
        <v>{"name":"Outreach Services (CLER)","phone":"513-558-0008","location":{"ML":"161","RM":"182A","building":"CLERUCEAST1"},"fax":"513-732-1149"}</v>
      </c>
      <c r="AX767" t="str">
        <f t="shared" si="385"/>
        <v>db.directory.insert({"name":"Outreach Services (CLER)","phone":"513-558-0008","location":{"ML":"161","RM":"182A","building":"CLERUCEAST1"},"fax":"513-732-1149"})</v>
      </c>
      <c r="AY767">
        <f t="shared" si="388"/>
        <v>764</v>
      </c>
      <c r="AZ767" t="str">
        <f t="shared" si="386"/>
        <v>764 - Outreach Services (CLER)</v>
      </c>
      <c r="BA767" t="str">
        <f t="shared" si="390"/>
        <v>{"name":"Outreach Services (CLER)","phone":"513-558-0008","location":{"ML":"161","RM":"182A","building":"CLERUCEAST1"},"fax":"513-732-1149"},</v>
      </c>
    </row>
    <row r="768" spans="1:53" x14ac:dyDescent="0.25">
      <c r="A768" t="s">
        <v>3232</v>
      </c>
      <c r="B768" t="s">
        <v>3233</v>
      </c>
      <c r="C768" t="s">
        <v>412</v>
      </c>
      <c r="D768" t="s">
        <v>3234</v>
      </c>
      <c r="E768">
        <v>21</v>
      </c>
      <c r="K768" t="s">
        <v>5264</v>
      </c>
      <c r="L768" t="b">
        <v>1</v>
      </c>
      <c r="M768">
        <f t="shared" si="391"/>
        <v>1</v>
      </c>
      <c r="N768" t="str">
        <f t="shared" si="363"/>
        <v>Lacrosse Camp  Athletics</v>
      </c>
      <c r="O768" t="str">
        <f t="shared" si="392"/>
        <v>Lacrosse Camp  Athletics</v>
      </c>
      <c r="P768" t="s">
        <v>5264</v>
      </c>
      <c r="Q768" t="str">
        <f t="shared" si="364"/>
        <v>513-556-6042</v>
      </c>
      <c r="S768" s="3">
        <f t="shared" si="362"/>
        <v>21</v>
      </c>
      <c r="T768" t="b">
        <f t="shared" si="370"/>
        <v>1</v>
      </c>
      <c r="V768" s="3">
        <f t="shared" si="371"/>
        <v>0</v>
      </c>
      <c r="W768" t="b">
        <f t="shared" si="365"/>
        <v>0</v>
      </c>
      <c r="Y768">
        <f t="shared" si="372"/>
        <v>0</v>
      </c>
      <c r="Z768" t="b">
        <f t="shared" si="366"/>
        <v>0</v>
      </c>
      <c r="AB768" t="b">
        <f t="shared" si="373"/>
        <v>1</v>
      </c>
      <c r="AD768">
        <f t="shared" si="374"/>
        <v>0</v>
      </c>
      <c r="AE768" t="b">
        <f t="shared" si="367"/>
        <v>0</v>
      </c>
      <c r="AG768">
        <f t="shared" si="375"/>
        <v>0</v>
      </c>
      <c r="AH768" t="b">
        <f t="shared" si="368"/>
        <v>0</v>
      </c>
      <c r="AJ768">
        <f t="shared" si="376"/>
        <v>0</v>
      </c>
      <c r="AK768" t="b">
        <f t="shared" si="369"/>
        <v>0</v>
      </c>
      <c r="AM768" s="4" t="str">
        <f t="shared" si="387"/>
        <v>"name":"Lacrosse Camp Athletics"</v>
      </c>
      <c r="AN768" s="5" t="str">
        <f t="shared" si="377"/>
        <v>,"phone":"513-556-6042"</v>
      </c>
      <c r="AO768" s="5" t="str">
        <f t="shared" si="378"/>
        <v>,"location":{</v>
      </c>
      <c r="AP768" s="5" t="str">
        <f t="shared" si="379"/>
        <v>"ML":"21"</v>
      </c>
      <c r="AQ768" s="5" t="str">
        <f t="shared" si="393"/>
        <v/>
      </c>
      <c r="AR768" s="5" t="str">
        <f t="shared" si="380"/>
        <v/>
      </c>
      <c r="AS768" s="5" t="str">
        <f t="shared" si="389"/>
        <v>}</v>
      </c>
      <c r="AT768" s="5" t="str">
        <f t="shared" si="381"/>
        <v/>
      </c>
      <c r="AU768" s="5" t="str">
        <f t="shared" si="382"/>
        <v/>
      </c>
      <c r="AV768" s="10" t="str">
        <f t="shared" si="383"/>
        <v/>
      </c>
      <c r="AW768" s="6" t="str">
        <f t="shared" si="384"/>
        <v>{"name":"Lacrosse Camp Athletics","phone":"513-556-6042","location":{"ML":"21"}}</v>
      </c>
      <c r="AX768" t="str">
        <f t="shared" si="385"/>
        <v>db.directory.insert({"name":"Lacrosse Camp Athletics","phone":"513-556-6042","location":{"ML":"21"}})</v>
      </c>
      <c r="AY768">
        <f t="shared" si="388"/>
        <v>765</v>
      </c>
      <c r="AZ768" t="str">
        <f t="shared" si="386"/>
        <v>765 - Lacrosse Camp  Athletics</v>
      </c>
      <c r="BA768" t="str">
        <f t="shared" si="390"/>
        <v>{"name":"Lacrosse Camp Athletics","phone":"513-556-6042","location":{"ML":"21"}},</v>
      </c>
    </row>
    <row r="769" spans="1:53" x14ac:dyDescent="0.25">
      <c r="A769" t="s">
        <v>3235</v>
      </c>
      <c r="B769" t="s">
        <v>3236</v>
      </c>
      <c r="C769" t="s">
        <v>3237</v>
      </c>
      <c r="D769">
        <v>585</v>
      </c>
      <c r="E769">
        <v>6213</v>
      </c>
      <c r="F769" t="s">
        <v>140</v>
      </c>
      <c r="G769" t="s">
        <v>3238</v>
      </c>
      <c r="H769" t="s">
        <v>3239</v>
      </c>
      <c r="K769" t="s">
        <v>5264</v>
      </c>
      <c r="M769">
        <f t="shared" si="391"/>
        <v>0</v>
      </c>
      <c r="N769" t="str">
        <f t="shared" si="363"/>
        <v>Nephrology &amp; Hypertension (Internal Med)</v>
      </c>
      <c r="P769" t="s">
        <v>5264</v>
      </c>
      <c r="Q769" t="str">
        <f t="shared" si="364"/>
        <v>513-558-5471</v>
      </c>
      <c r="S769" s="3">
        <f t="shared" si="362"/>
        <v>585</v>
      </c>
      <c r="T769" t="b">
        <f t="shared" si="370"/>
        <v>1</v>
      </c>
      <c r="V769" s="3">
        <f t="shared" si="371"/>
        <v>6213</v>
      </c>
      <c r="W769" t="b">
        <f t="shared" si="365"/>
        <v>1</v>
      </c>
      <c r="Y769" t="str">
        <f t="shared" si="372"/>
        <v>MSB</v>
      </c>
      <c r="Z769" t="b">
        <f t="shared" si="366"/>
        <v>1</v>
      </c>
      <c r="AB769" t="b">
        <f t="shared" si="373"/>
        <v>1</v>
      </c>
      <c r="AD769" t="str">
        <f t="shared" si="374"/>
        <v>513-558-4309</v>
      </c>
      <c r="AE769" t="b">
        <f t="shared" si="367"/>
        <v>1</v>
      </c>
      <c r="AG769" t="str">
        <f t="shared" si="375"/>
        <v>http://intmed.uc.edu/divisions/nephrology/about.aspx</v>
      </c>
      <c r="AH769" t="b">
        <f t="shared" si="368"/>
        <v>1</v>
      </c>
      <c r="AJ769">
        <f t="shared" si="376"/>
        <v>0</v>
      </c>
      <c r="AK769" t="b">
        <f t="shared" si="369"/>
        <v>0</v>
      </c>
      <c r="AM769" s="4" t="str">
        <f t="shared" si="387"/>
        <v>"name":"Nephrology &amp; Hypertension (Internal Med)"</v>
      </c>
      <c r="AN769" s="5" t="str">
        <f t="shared" si="377"/>
        <v>,"phone":"513-558-5471"</v>
      </c>
      <c r="AO769" s="5" t="str">
        <f t="shared" si="378"/>
        <v>,"location":{</v>
      </c>
      <c r="AP769" s="5" t="str">
        <f t="shared" si="379"/>
        <v>"ML":"585"</v>
      </c>
      <c r="AQ769" s="5" t="str">
        <f t="shared" si="393"/>
        <v>,"RM":"6213"</v>
      </c>
      <c r="AR769" s="5" t="str">
        <f t="shared" si="380"/>
        <v>,"building":"MSB"</v>
      </c>
      <c r="AS769" s="5" t="str">
        <f t="shared" si="389"/>
        <v>}</v>
      </c>
      <c r="AT769" s="5" t="str">
        <f t="shared" si="381"/>
        <v>,"fax":"513-558-4309"</v>
      </c>
      <c r="AU769" s="5" t="str">
        <f t="shared" si="382"/>
        <v>,"website":"http://intmed.uc.edu/divisions/nephrology/about.aspx"</v>
      </c>
      <c r="AV769" s="10" t="str">
        <f t="shared" si="383"/>
        <v/>
      </c>
      <c r="AW769" s="6" t="str">
        <f t="shared" si="384"/>
        <v>{"name":"Nephrology &amp; Hypertension (Internal Med)","phone":"513-558-5471","location":{"ML":"585","RM":"6213","building":"MSB"},"fax":"513-558-4309","website":"http://intmed.uc.edu/divisions/nephrology/about.aspx"}</v>
      </c>
      <c r="AX769" t="str">
        <f t="shared" si="385"/>
        <v>db.directory.insert({"name":"Nephrology &amp; Hypertension (Internal Med)","phone":"513-558-5471","location":{"ML":"585","RM":"6213","building":"MSB"},"fax":"513-558-4309","website":"http://intmed.uc.edu/divisions/nephrology/about.aspx"})</v>
      </c>
      <c r="AY769">
        <f t="shared" si="388"/>
        <v>766</v>
      </c>
      <c r="AZ769" t="str">
        <f t="shared" si="386"/>
        <v>766 - Nephrology &amp; Hypertension (Internal Med)</v>
      </c>
      <c r="BA769" t="str">
        <f t="shared" si="390"/>
        <v>{"name":"Nephrology &amp; Hypertension (Internal Med)","phone":"513-558-5471","location":{"ML":"585","RM":"6213","building":"MSB"},"fax":"513-558-4309","website":"http://intmed.uc.edu/divisions/nephrology/about.aspx"},</v>
      </c>
    </row>
    <row r="770" spans="1:53" x14ac:dyDescent="0.25">
      <c r="A770" t="s">
        <v>3240</v>
      </c>
      <c r="B770" t="s">
        <v>3241</v>
      </c>
      <c r="C770" t="s">
        <v>1991</v>
      </c>
      <c r="D770">
        <v>515</v>
      </c>
      <c r="E770">
        <v>2200</v>
      </c>
      <c r="F770" t="s">
        <v>62</v>
      </c>
      <c r="G770" t="s">
        <v>1992</v>
      </c>
      <c r="H770" t="s">
        <v>3242</v>
      </c>
      <c r="K770" t="s">
        <v>5264</v>
      </c>
      <c r="M770">
        <f t="shared" si="391"/>
        <v>0</v>
      </c>
      <c r="N770" t="str">
        <f t="shared" si="363"/>
        <v>Neuro-Oncology (Neurosurgery)</v>
      </c>
      <c r="P770" t="s">
        <v>5264</v>
      </c>
      <c r="Q770" t="str">
        <f t="shared" si="364"/>
        <v>513-558-5387</v>
      </c>
      <c r="S770" s="3">
        <f t="shared" si="362"/>
        <v>515</v>
      </c>
      <c r="T770" t="b">
        <f t="shared" si="370"/>
        <v>1</v>
      </c>
      <c r="V770" s="3">
        <f t="shared" si="371"/>
        <v>2200</v>
      </c>
      <c r="W770" t="b">
        <f t="shared" si="365"/>
        <v>1</v>
      </c>
      <c r="Y770" t="str">
        <f t="shared" si="372"/>
        <v>STETSON</v>
      </c>
      <c r="Z770" t="b">
        <f t="shared" si="366"/>
        <v>1</v>
      </c>
      <c r="AB770" t="b">
        <f t="shared" si="373"/>
        <v>1</v>
      </c>
      <c r="AD770" t="str">
        <f t="shared" si="374"/>
        <v>513-558-7702</v>
      </c>
      <c r="AE770" t="b">
        <f t="shared" si="367"/>
        <v>1</v>
      </c>
      <c r="AG770" t="str">
        <f t="shared" si="375"/>
        <v>http://med.uc.edu/Neurosurgery/divisions/neuro-oncology.aspx</v>
      </c>
      <c r="AH770" t="b">
        <f t="shared" si="368"/>
        <v>1</v>
      </c>
      <c r="AJ770">
        <f t="shared" si="376"/>
        <v>0</v>
      </c>
      <c r="AK770" t="b">
        <f t="shared" si="369"/>
        <v>0</v>
      </c>
      <c r="AM770" s="4" t="str">
        <f t="shared" si="387"/>
        <v>"name":"Neuro-Oncology (Neurosurgery)"</v>
      </c>
      <c r="AN770" s="5" t="str">
        <f t="shared" si="377"/>
        <v>,"phone":"513-558-5387"</v>
      </c>
      <c r="AO770" s="5" t="str">
        <f t="shared" si="378"/>
        <v>,"location":{</v>
      </c>
      <c r="AP770" s="5" t="str">
        <f t="shared" si="379"/>
        <v>"ML":"515"</v>
      </c>
      <c r="AQ770" s="5" t="str">
        <f t="shared" si="393"/>
        <v>,"RM":"2200"</v>
      </c>
      <c r="AR770" s="5" t="str">
        <f t="shared" si="380"/>
        <v>,"building":"STETSON"</v>
      </c>
      <c r="AS770" s="5" t="str">
        <f t="shared" si="389"/>
        <v>}</v>
      </c>
      <c r="AT770" s="5" t="str">
        <f t="shared" si="381"/>
        <v>,"fax":"513-558-7702"</v>
      </c>
      <c r="AU770" s="5" t="str">
        <f t="shared" si="382"/>
        <v>,"website":"http://med.uc.edu/Neurosurgery/divisions/neuro-oncology.aspx"</v>
      </c>
      <c r="AV770" s="10" t="str">
        <f t="shared" si="383"/>
        <v/>
      </c>
      <c r="AW770" s="6" t="str">
        <f t="shared" si="384"/>
        <v>{"name":"Neuro-Oncology (Neurosurgery)","phone":"513-558-5387","location":{"ML":"515","RM":"2200","building":"STETSON"},"fax":"513-558-7702","website":"http://med.uc.edu/Neurosurgery/divisions/neuro-oncology.aspx"}</v>
      </c>
      <c r="AX770" t="str">
        <f t="shared" si="385"/>
        <v>db.directory.insert({"name":"Neuro-Oncology (Neurosurgery)","phone":"513-558-5387","location":{"ML":"515","RM":"2200","building":"STETSON"},"fax":"513-558-7702","website":"http://med.uc.edu/Neurosurgery/divisions/neuro-oncology.aspx"})</v>
      </c>
      <c r="AY770">
        <f t="shared" si="388"/>
        <v>767</v>
      </c>
      <c r="AZ770" t="str">
        <f t="shared" si="386"/>
        <v>767 - Neuro-Oncology (Neurosurgery)</v>
      </c>
      <c r="BA770" t="str">
        <f t="shared" si="390"/>
        <v>{"name":"Neuro-Oncology (Neurosurgery)","phone":"513-558-5387","location":{"ML":"515","RM":"2200","building":"STETSON"},"fax":"513-558-7702","website":"http://med.uc.edu/Neurosurgery/divisions/neuro-oncology.aspx"},</v>
      </c>
    </row>
    <row r="771" spans="1:53" x14ac:dyDescent="0.25">
      <c r="A771" t="s">
        <v>3243</v>
      </c>
      <c r="B771" t="s">
        <v>3244</v>
      </c>
      <c r="C771" t="s">
        <v>3245</v>
      </c>
      <c r="D771">
        <v>517</v>
      </c>
      <c r="E771">
        <v>5205</v>
      </c>
      <c r="F771" t="s">
        <v>62</v>
      </c>
      <c r="G771" t="s">
        <v>2090</v>
      </c>
      <c r="H771" t="s">
        <v>3246</v>
      </c>
      <c r="K771" t="s">
        <v>5264</v>
      </c>
      <c r="M771">
        <f t="shared" si="391"/>
        <v>0</v>
      </c>
      <c r="N771" t="str">
        <f t="shared" si="363"/>
        <v>Neurocritical Care (MED)</v>
      </c>
      <c r="P771" t="s">
        <v>5264</v>
      </c>
      <c r="Q771" t="str">
        <f t="shared" si="364"/>
        <v>513-558-0434</v>
      </c>
      <c r="S771" s="3">
        <f t="shared" ref="S771:S834" si="394">IF(L771,E771,D771)</f>
        <v>517</v>
      </c>
      <c r="T771" t="b">
        <f t="shared" si="370"/>
        <v>1</v>
      </c>
      <c r="V771" s="3">
        <f t="shared" si="371"/>
        <v>5205</v>
      </c>
      <c r="W771" t="b">
        <f t="shared" si="365"/>
        <v>1</v>
      </c>
      <c r="Y771" t="str">
        <f t="shared" si="372"/>
        <v>STETSON</v>
      </c>
      <c r="Z771" t="b">
        <f t="shared" si="366"/>
        <v>1</v>
      </c>
      <c r="AB771" t="b">
        <f t="shared" si="373"/>
        <v>1</v>
      </c>
      <c r="AD771" t="str">
        <f t="shared" si="374"/>
        <v>513-558-4887</v>
      </c>
      <c r="AE771" t="b">
        <f t="shared" si="367"/>
        <v>1</v>
      </c>
      <c r="AG771" t="str">
        <f t="shared" si="375"/>
        <v>http://med.uc.edu/neurosurgery/divisions/neurocriticalcare.aspx</v>
      </c>
      <c r="AH771" t="b">
        <f t="shared" si="368"/>
        <v>1</v>
      </c>
      <c r="AJ771">
        <f t="shared" si="376"/>
        <v>0</v>
      </c>
      <c r="AK771" t="b">
        <f t="shared" si="369"/>
        <v>0</v>
      </c>
      <c r="AM771" s="4" t="str">
        <f t="shared" si="387"/>
        <v>"name":"Neurocritical Care (MED)"</v>
      </c>
      <c r="AN771" s="5" t="str">
        <f t="shared" si="377"/>
        <v>,"phone":"513-558-0434"</v>
      </c>
      <c r="AO771" s="5" t="str">
        <f t="shared" si="378"/>
        <v>,"location":{</v>
      </c>
      <c r="AP771" s="5" t="str">
        <f t="shared" si="379"/>
        <v>"ML":"517"</v>
      </c>
      <c r="AQ771" s="5" t="str">
        <f t="shared" si="393"/>
        <v>,"RM":"5205"</v>
      </c>
      <c r="AR771" s="5" t="str">
        <f t="shared" si="380"/>
        <v>,"building":"STETSON"</v>
      </c>
      <c r="AS771" s="5" t="str">
        <f t="shared" si="389"/>
        <v>}</v>
      </c>
      <c r="AT771" s="5" t="str">
        <f t="shared" si="381"/>
        <v>,"fax":"513-558-4887"</v>
      </c>
      <c r="AU771" s="5" t="str">
        <f t="shared" si="382"/>
        <v>,"website":"http://med.uc.edu/neurosurgery/divisions/neurocriticalcare.aspx"</v>
      </c>
      <c r="AV771" s="10" t="str">
        <f t="shared" si="383"/>
        <v/>
      </c>
      <c r="AW771" s="6" t="str">
        <f t="shared" si="384"/>
        <v>{"name":"Neurocritical Care (MED)","phone":"513-558-0434","location":{"ML":"517","RM":"5205","building":"STETSON"},"fax":"513-558-4887","website":"http://med.uc.edu/neurosurgery/divisions/neurocriticalcare.aspx"}</v>
      </c>
      <c r="AX771" t="str">
        <f t="shared" si="385"/>
        <v>db.directory.insert({"name":"Neurocritical Care (MED)","phone":"513-558-0434","location":{"ML":"517","RM":"5205","building":"STETSON"},"fax":"513-558-4887","website":"http://med.uc.edu/neurosurgery/divisions/neurocriticalcare.aspx"})</v>
      </c>
      <c r="AY771">
        <f t="shared" si="388"/>
        <v>768</v>
      </c>
      <c r="AZ771" t="str">
        <f t="shared" si="386"/>
        <v>768 - Neurocritical Care (MED)</v>
      </c>
      <c r="BA771" t="str">
        <f t="shared" si="390"/>
        <v>{"name":"Neurocritical Care (MED)","phone":"513-558-0434","location":{"ML":"517","RM":"5205","building":"STETSON"},"fax":"513-558-4887","website":"http://med.uc.edu/neurosurgery/divisions/neurocriticalcare.aspx"},</v>
      </c>
    </row>
    <row r="772" spans="1:53" x14ac:dyDescent="0.25">
      <c r="A772" t="s">
        <v>3247</v>
      </c>
      <c r="B772" t="s">
        <v>3248</v>
      </c>
      <c r="C772" t="s">
        <v>3245</v>
      </c>
      <c r="D772">
        <v>517</v>
      </c>
      <c r="E772">
        <v>5205</v>
      </c>
      <c r="F772" t="s">
        <v>140</v>
      </c>
      <c r="G772" t="s">
        <v>3249</v>
      </c>
      <c r="H772" t="s">
        <v>3250</v>
      </c>
      <c r="K772" t="s">
        <v>5264</v>
      </c>
      <c r="M772">
        <f t="shared" si="391"/>
        <v>0</v>
      </c>
      <c r="N772" t="str">
        <f t="shared" ref="N772:N835" si="395">IF(L772,O772,B772)</f>
        <v>Neurocritical Care (Neurosurgery)</v>
      </c>
      <c r="P772" t="s">
        <v>5264</v>
      </c>
      <c r="Q772" t="str">
        <f t="shared" ref="Q772:Q835" si="396">IF(L772,D772,C772)</f>
        <v>513-558-0434</v>
      </c>
      <c r="S772" s="3">
        <f t="shared" si="394"/>
        <v>517</v>
      </c>
      <c r="T772" t="b">
        <f t="shared" si="370"/>
        <v>1</v>
      </c>
      <c r="V772" s="3">
        <f t="shared" si="371"/>
        <v>5205</v>
      </c>
      <c r="W772" t="b">
        <f t="shared" ref="W772:W835" si="397">IF(V772=0,FALSE,TRUE)</f>
        <v>1</v>
      </c>
      <c r="Y772" t="str">
        <f t="shared" si="372"/>
        <v>MSB</v>
      </c>
      <c r="Z772" t="b">
        <f t="shared" ref="Z772:Z835" si="398">IF(Y772=0,FALSE,TRUE)</f>
        <v>1</v>
      </c>
      <c r="AB772" t="b">
        <f t="shared" si="373"/>
        <v>1</v>
      </c>
      <c r="AD772" t="str">
        <f t="shared" si="374"/>
        <v>513-558-5673</v>
      </c>
      <c r="AE772" t="b">
        <f t="shared" ref="AE772:AE835" si="399">IF(AD772=0,FALSE,TRUE)</f>
        <v>1</v>
      </c>
      <c r="AG772" t="str">
        <f t="shared" si="375"/>
        <v>http://med.uc.edu/Neurosurgery/divisions/neurocriticalcare.aspx</v>
      </c>
      <c r="AH772" t="b">
        <f t="shared" ref="AH772:AH835" si="400">IF(AG772=0,FALSE,TRUE)</f>
        <v>1</v>
      </c>
      <c r="AJ772">
        <f t="shared" si="376"/>
        <v>0</v>
      </c>
      <c r="AK772" t="b">
        <f t="shared" ref="AK772:AK835" si="401">IF(AJ772=0,FALSE,TRUE)</f>
        <v>0</v>
      </c>
      <c r="AM772" s="4" t="str">
        <f t="shared" si="387"/>
        <v>"name":"Neurocritical Care (Neurosurgery)"</v>
      </c>
      <c r="AN772" s="5" t="str">
        <f t="shared" si="377"/>
        <v>,"phone":"513-558-0434"</v>
      </c>
      <c r="AO772" s="5" t="str">
        <f t="shared" si="378"/>
        <v>,"location":{</v>
      </c>
      <c r="AP772" s="5" t="str">
        <f t="shared" si="379"/>
        <v>"ML":"517"</v>
      </c>
      <c r="AQ772" s="5" t="str">
        <f t="shared" si="393"/>
        <v>,"RM":"5205"</v>
      </c>
      <c r="AR772" s="5" t="str">
        <f t="shared" si="380"/>
        <v>,"building":"MSB"</v>
      </c>
      <c r="AS772" s="5" t="str">
        <f t="shared" si="389"/>
        <v>}</v>
      </c>
      <c r="AT772" s="5" t="str">
        <f t="shared" si="381"/>
        <v>,"fax":"513-558-5673"</v>
      </c>
      <c r="AU772" s="5" t="str">
        <f t="shared" si="382"/>
        <v>,"website":"http://med.uc.edu/Neurosurgery/divisions/neurocriticalcare.aspx"</v>
      </c>
      <c r="AV772" s="10" t="str">
        <f t="shared" si="383"/>
        <v/>
      </c>
      <c r="AW772" s="6" t="str">
        <f t="shared" si="384"/>
        <v>{"name":"Neurocritical Care (Neurosurgery)","phone":"513-558-0434","location":{"ML":"517","RM":"5205","building":"MSB"},"fax":"513-558-5673","website":"http://med.uc.edu/Neurosurgery/divisions/neurocriticalcare.aspx"}</v>
      </c>
      <c r="AX772" t="str">
        <f t="shared" si="385"/>
        <v>db.directory.insert({"name":"Neurocritical Care (Neurosurgery)","phone":"513-558-0434","location":{"ML":"517","RM":"5205","building":"MSB"},"fax":"513-558-5673","website":"http://med.uc.edu/Neurosurgery/divisions/neurocriticalcare.aspx"})</v>
      </c>
      <c r="AY772">
        <f t="shared" si="388"/>
        <v>769</v>
      </c>
      <c r="AZ772" t="str">
        <f t="shared" si="386"/>
        <v>769 - Neurocritical Care (Neurosurgery)</v>
      </c>
      <c r="BA772" t="str">
        <f t="shared" si="390"/>
        <v>{"name":"Neurocritical Care (Neurosurgery)","phone":"513-558-0434","location":{"ML":"517","RM":"5205","building":"MSB"},"fax":"513-558-5673","website":"http://med.uc.edu/Neurosurgery/divisions/neurocriticalcare.aspx"},</v>
      </c>
    </row>
    <row r="773" spans="1:53" x14ac:dyDescent="0.25">
      <c r="A773" t="s">
        <v>3251</v>
      </c>
      <c r="B773" t="s">
        <v>3252</v>
      </c>
      <c r="C773" t="s">
        <v>2562</v>
      </c>
      <c r="D773">
        <v>525</v>
      </c>
      <c r="E773">
        <v>2300</v>
      </c>
      <c r="F773" t="s">
        <v>62</v>
      </c>
      <c r="G773" t="s">
        <v>2670</v>
      </c>
      <c r="H773" t="s">
        <v>3253</v>
      </c>
      <c r="K773" t="s">
        <v>5264</v>
      </c>
      <c r="M773">
        <f t="shared" si="391"/>
        <v>0</v>
      </c>
      <c r="N773" t="str">
        <f t="shared" si="395"/>
        <v>Neurology (MED)</v>
      </c>
      <c r="P773" t="s">
        <v>5264</v>
      </c>
      <c r="Q773" t="str">
        <f t="shared" si="396"/>
        <v>513-558-2968</v>
      </c>
      <c r="S773" s="3">
        <f t="shared" si="394"/>
        <v>525</v>
      </c>
      <c r="T773" t="b">
        <f t="shared" ref="T773:T836" si="402">IF(S773=0,FALSE,TRUE)</f>
        <v>1</v>
      </c>
      <c r="V773" s="3">
        <f t="shared" ref="V773:V836" si="403">IF(L773,F773,E773)</f>
        <v>2300</v>
      </c>
      <c r="W773" t="b">
        <f t="shared" si="397"/>
        <v>1</v>
      </c>
      <c r="Y773" t="str">
        <f t="shared" ref="Y773:Y836" si="404">IF(L773,G773,F773)</f>
        <v>STETSON</v>
      </c>
      <c r="Z773" t="b">
        <f t="shared" si="398"/>
        <v>1</v>
      </c>
      <c r="AB773" t="b">
        <f t="shared" ref="AB773:AB836" si="405">IF(AND(AND(T773=FALSE,W773=FALSE),Z773=FALSE),FALSE,TRUE)</f>
        <v>1</v>
      </c>
      <c r="AD773" t="str">
        <f t="shared" ref="AD773:AD836" si="406">IF(L773,H773,G773)</f>
        <v>513-558-4305</v>
      </c>
      <c r="AE773" t="b">
        <f t="shared" si="399"/>
        <v>1</v>
      </c>
      <c r="AG773" t="str">
        <f t="shared" ref="AG773:AG836" si="407">IF(L773,I773,H773)</f>
        <v>http://www.med.uc.edu/neurology/</v>
      </c>
      <c r="AH773" t="b">
        <f t="shared" si="400"/>
        <v>1</v>
      </c>
      <c r="AJ773">
        <f t="shared" ref="AJ773:AJ836" si="408">IF(L773,J773,I773)</f>
        <v>0</v>
      </c>
      <c r="AK773" t="b">
        <f t="shared" si="401"/>
        <v>0</v>
      </c>
      <c r="AM773" s="4" t="str">
        <f t="shared" si="387"/>
        <v>"name":"Neurology (MED)"</v>
      </c>
      <c r="AN773" s="5" t="str">
        <f t="shared" ref="AN773:AN836" si="409">CONCATENATE(",""phone"":""",TRIM(Q773),"""")</f>
        <v>,"phone":"513-558-2968"</v>
      </c>
      <c r="AO773" s="5" t="str">
        <f t="shared" ref="AO773:AO836" si="410">IF(AB773,",""location"":{","")</f>
        <v>,"location":{</v>
      </c>
      <c r="AP773" s="5" t="str">
        <f t="shared" ref="AP773:AP836" si="411">IF(T773,CONCATENATE("""ML"":""",TRIM(S773),""""),"")</f>
        <v>"ML":"525"</v>
      </c>
      <c r="AQ773" s="5" t="str">
        <f t="shared" si="393"/>
        <v>,"RM":"2300"</v>
      </c>
      <c r="AR773" s="5" t="str">
        <f t="shared" ref="AR773:AR836" si="412">IF(Z773,CONCATENATE(",""building"":""",TRIM(Y773),""""),"")</f>
        <v>,"building":"STETSON"</v>
      </c>
      <c r="AS773" s="5" t="str">
        <f t="shared" si="389"/>
        <v>}</v>
      </c>
      <c r="AT773" s="5" t="str">
        <f t="shared" ref="AT773:AT836" si="413">IF(AE773,CONCATENATE(",""fax"":""",TRIM(AD773),""""),"")</f>
        <v>,"fax":"513-558-4305"</v>
      </c>
      <c r="AU773" s="5" t="str">
        <f t="shared" ref="AU773:AU836" si="414">IF(AH773,CONCATENATE(",""website"":""",TRIM(AG773),""""),"")</f>
        <v>,"website":"http://www.med.uc.edu/neurology/"</v>
      </c>
      <c r="AV773" s="10" t="str">
        <f t="shared" ref="AV773:AV836" si="415">IF(AK773,CONCATENATE(",""email"":""",TRIM(AJ773),""""),"")</f>
        <v/>
      </c>
      <c r="AW773" s="6" t="str">
        <f t="shared" ref="AW773:AW836" si="416">CONCATENATE("{",AM773,AN773,AO773,AP773,AQ773,AR773,AS773,AT773,AU773,AV773,"}")</f>
        <v>{"name":"Neurology (MED)","phone":"513-558-2968","location":{"ML":"525","RM":"2300","building":"STETSON"},"fax":"513-558-4305","website":"http://www.med.uc.edu/neurology/"}</v>
      </c>
      <c r="AX773" t="str">
        <f t="shared" ref="AX773:AX836" si="417">CONCATENATE("db.directory.insert(",AW773,")")</f>
        <v>db.directory.insert({"name":"Neurology (MED)","phone":"513-558-2968","location":{"ML":"525","RM":"2300","building":"STETSON"},"fax":"513-558-4305","website":"http://www.med.uc.edu/neurology/"})</v>
      </c>
      <c r="AY773">
        <f t="shared" si="388"/>
        <v>770</v>
      </c>
      <c r="AZ773" t="str">
        <f t="shared" ref="AZ773:AZ836" si="418">CONCATENATE(AY773," - ",N773)</f>
        <v>770 - Neurology (MED)</v>
      </c>
      <c r="BA773" t="str">
        <f t="shared" si="390"/>
        <v>{"name":"Neurology (MED)","phone":"513-558-2968","location":{"ML":"525","RM":"2300","building":"STETSON"},"fax":"513-558-4305","website":"http://www.med.uc.edu/neurology/"},</v>
      </c>
    </row>
    <row r="774" spans="1:53" x14ac:dyDescent="0.25">
      <c r="A774" t="s">
        <v>3254</v>
      </c>
      <c r="B774" t="s">
        <v>3255</v>
      </c>
      <c r="C774" t="s">
        <v>2669</v>
      </c>
      <c r="D774">
        <v>525</v>
      </c>
      <c r="E774">
        <v>2300</v>
      </c>
      <c r="F774" t="s">
        <v>62</v>
      </c>
      <c r="G774" t="s">
        <v>2670</v>
      </c>
      <c r="H774" t="s">
        <v>3256</v>
      </c>
      <c r="K774" t="s">
        <v>5264</v>
      </c>
      <c r="M774">
        <f t="shared" si="391"/>
        <v>0</v>
      </c>
      <c r="N774" t="str">
        <f t="shared" si="395"/>
        <v>Alzheimer's Disease &amp; Cognitive Impairment (Neurology)(MED)</v>
      </c>
      <c r="P774" t="s">
        <v>5264</v>
      </c>
      <c r="Q774" t="str">
        <f t="shared" si="396"/>
        <v>513-558-4050</v>
      </c>
      <c r="S774" s="3">
        <f t="shared" si="394"/>
        <v>525</v>
      </c>
      <c r="T774" t="b">
        <f t="shared" si="402"/>
        <v>1</v>
      </c>
      <c r="V774" s="3">
        <f t="shared" si="403"/>
        <v>2300</v>
      </c>
      <c r="W774" t="b">
        <f t="shared" si="397"/>
        <v>1</v>
      </c>
      <c r="Y774" t="str">
        <f t="shared" si="404"/>
        <v>STETSON</v>
      </c>
      <c r="Z774" t="b">
        <f t="shared" si="398"/>
        <v>1</v>
      </c>
      <c r="AB774" t="b">
        <f t="shared" si="405"/>
        <v>1</v>
      </c>
      <c r="AD774" t="str">
        <f t="shared" si="406"/>
        <v>513-558-4305</v>
      </c>
      <c r="AE774" t="b">
        <f t="shared" si="399"/>
        <v>1</v>
      </c>
      <c r="AG774" t="str">
        <f t="shared" si="407"/>
        <v>http://www.med.uc.edu/neurology/specialties/overview/alzheimers.aspx</v>
      </c>
      <c r="AH774" t="b">
        <f t="shared" si="400"/>
        <v>1</v>
      </c>
      <c r="AJ774">
        <f t="shared" si="408"/>
        <v>0</v>
      </c>
      <c r="AK774" t="b">
        <f t="shared" si="401"/>
        <v>0</v>
      </c>
      <c r="AM774" s="4" t="str">
        <f t="shared" ref="AM774:AM837" si="419">CONCATENATE("""name"":""",TRIM(N774),"""")</f>
        <v>"name":"Alzheimer's Disease &amp; Cognitive Impairment (Neurology)(MED)"</v>
      </c>
      <c r="AN774" s="5" t="str">
        <f t="shared" si="409"/>
        <v>,"phone":"513-558-4050"</v>
      </c>
      <c r="AO774" s="5" t="str">
        <f t="shared" si="410"/>
        <v>,"location":{</v>
      </c>
      <c r="AP774" s="5" t="str">
        <f t="shared" si="411"/>
        <v>"ML":"525"</v>
      </c>
      <c r="AQ774" s="5" t="str">
        <f t="shared" si="393"/>
        <v>,"RM":"2300"</v>
      </c>
      <c r="AR774" s="5" t="str">
        <f t="shared" si="412"/>
        <v>,"building":"STETSON"</v>
      </c>
      <c r="AS774" s="5" t="str">
        <f t="shared" si="389"/>
        <v>}</v>
      </c>
      <c r="AT774" s="5" t="str">
        <f t="shared" si="413"/>
        <v>,"fax":"513-558-4305"</v>
      </c>
      <c r="AU774" s="5" t="str">
        <f t="shared" si="414"/>
        <v>,"website":"http://www.med.uc.edu/neurology/specialties/overview/alzheimers.aspx"</v>
      </c>
      <c r="AV774" s="10" t="str">
        <f t="shared" si="415"/>
        <v/>
      </c>
      <c r="AW774" s="6" t="str">
        <f t="shared" si="416"/>
        <v>{"name":"Alzheimer's Disease &amp; Cognitive Impairment (Neurology)(MED)","phone":"513-558-4050","location":{"ML":"525","RM":"2300","building":"STETSON"},"fax":"513-558-4305","website":"http://www.med.uc.edu/neurology/specialties/overview/alzheimers.aspx"}</v>
      </c>
      <c r="AX774" t="str">
        <f t="shared" si="417"/>
        <v>db.directory.insert({"name":"Alzheimer's Disease &amp; Cognitive Impairment (Neurology)(MED)","phone":"513-558-4050","location":{"ML":"525","RM":"2300","building":"STETSON"},"fax":"513-558-4305","website":"http://www.med.uc.edu/neurology/specialties/overview/alzheimers.aspx"})</v>
      </c>
      <c r="AY774">
        <f t="shared" ref="AY774:AY837" si="420">AY773+1</f>
        <v>771</v>
      </c>
      <c r="AZ774" t="str">
        <f t="shared" si="418"/>
        <v>771 - Alzheimer's Disease &amp; Cognitive Impairment (Neurology)(MED)</v>
      </c>
      <c r="BA774" t="str">
        <f t="shared" si="390"/>
        <v>{"name":"Alzheimer's Disease &amp; Cognitive Impairment (Neurology)(MED)","phone":"513-558-4050","location":{"ML":"525","RM":"2300","building":"STETSON"},"fax":"513-558-4305","website":"http://www.med.uc.edu/neurology/specialties/overview/alzheimers.aspx"},</v>
      </c>
    </row>
    <row r="775" spans="1:53" x14ac:dyDescent="0.25">
      <c r="A775" t="s">
        <v>3257</v>
      </c>
      <c r="B775" t="s">
        <v>3258</v>
      </c>
      <c r="C775" t="s">
        <v>3259</v>
      </c>
      <c r="D775">
        <v>525</v>
      </c>
      <c r="E775">
        <v>2300</v>
      </c>
      <c r="F775" t="s">
        <v>62</v>
      </c>
      <c r="G775" t="s">
        <v>2670</v>
      </c>
      <c r="H775" t="s">
        <v>3260</v>
      </c>
      <c r="K775" t="s">
        <v>5264</v>
      </c>
      <c r="M775">
        <f t="shared" si="391"/>
        <v>0</v>
      </c>
      <c r="N775" t="str">
        <f t="shared" si="395"/>
        <v>Epilepsy Program (Neurology)(MED)</v>
      </c>
      <c r="P775" t="s">
        <v>5264</v>
      </c>
      <c r="Q775" t="str">
        <f t="shared" si="396"/>
        <v>513-558-5440</v>
      </c>
      <c r="S775" s="3">
        <f t="shared" si="394"/>
        <v>525</v>
      </c>
      <c r="T775" t="b">
        <f t="shared" si="402"/>
        <v>1</v>
      </c>
      <c r="V775" s="3">
        <f t="shared" si="403"/>
        <v>2300</v>
      </c>
      <c r="W775" t="b">
        <f t="shared" si="397"/>
        <v>1</v>
      </c>
      <c r="Y775" t="str">
        <f t="shared" si="404"/>
        <v>STETSON</v>
      </c>
      <c r="Z775" t="b">
        <f t="shared" si="398"/>
        <v>1</v>
      </c>
      <c r="AB775" t="b">
        <f t="shared" si="405"/>
        <v>1</v>
      </c>
      <c r="AD775" t="str">
        <f t="shared" si="406"/>
        <v>513-558-4305</v>
      </c>
      <c r="AE775" t="b">
        <f t="shared" si="399"/>
        <v>1</v>
      </c>
      <c r="AG775" t="str">
        <f t="shared" si="407"/>
        <v>http://med.uc.edu/neurology/specialties/overview/epilepsy.aspx</v>
      </c>
      <c r="AH775" t="b">
        <f t="shared" si="400"/>
        <v>1</v>
      </c>
      <c r="AJ775">
        <f t="shared" si="408"/>
        <v>0</v>
      </c>
      <c r="AK775" t="b">
        <f t="shared" si="401"/>
        <v>0</v>
      </c>
      <c r="AM775" s="4" t="str">
        <f t="shared" si="419"/>
        <v>"name":"Epilepsy Program (Neurology)(MED)"</v>
      </c>
      <c r="AN775" s="5" t="str">
        <f t="shared" si="409"/>
        <v>,"phone":"513-558-5440"</v>
      </c>
      <c r="AO775" s="5" t="str">
        <f t="shared" si="410"/>
        <v>,"location":{</v>
      </c>
      <c r="AP775" s="5" t="str">
        <f t="shared" si="411"/>
        <v>"ML":"525"</v>
      </c>
      <c r="AQ775" s="5" t="str">
        <f t="shared" si="393"/>
        <v>,"RM":"2300"</v>
      </c>
      <c r="AR775" s="5" t="str">
        <f t="shared" si="412"/>
        <v>,"building":"STETSON"</v>
      </c>
      <c r="AS775" s="5" t="str">
        <f t="shared" si="389"/>
        <v>}</v>
      </c>
      <c r="AT775" s="5" t="str">
        <f t="shared" si="413"/>
        <v>,"fax":"513-558-4305"</v>
      </c>
      <c r="AU775" s="5" t="str">
        <f t="shared" si="414"/>
        <v>,"website":"http://med.uc.edu/neurology/specialties/overview/epilepsy.aspx"</v>
      </c>
      <c r="AV775" s="10" t="str">
        <f t="shared" si="415"/>
        <v/>
      </c>
      <c r="AW775" s="6" t="str">
        <f t="shared" si="416"/>
        <v>{"name":"Epilepsy Program (Neurology)(MED)","phone":"513-558-5440","location":{"ML":"525","RM":"2300","building":"STETSON"},"fax":"513-558-4305","website":"http://med.uc.edu/neurology/specialties/overview/epilepsy.aspx"}</v>
      </c>
      <c r="AX775" t="str">
        <f t="shared" si="417"/>
        <v>db.directory.insert({"name":"Epilepsy Program (Neurology)(MED)","phone":"513-558-5440","location":{"ML":"525","RM":"2300","building":"STETSON"},"fax":"513-558-4305","website":"http://med.uc.edu/neurology/specialties/overview/epilepsy.aspx"})</v>
      </c>
      <c r="AY775">
        <f t="shared" si="420"/>
        <v>772</v>
      </c>
      <c r="AZ775" t="str">
        <f t="shared" si="418"/>
        <v>772 - Epilepsy Program (Neurology)(MED)</v>
      </c>
      <c r="BA775" t="str">
        <f t="shared" si="390"/>
        <v>{"name":"Epilepsy Program (Neurology)(MED)","phone":"513-558-5440","location":{"ML":"525","RM":"2300","building":"STETSON"},"fax":"513-558-4305","website":"http://med.uc.edu/neurology/specialties/overview/epilepsy.aspx"},</v>
      </c>
    </row>
    <row r="776" spans="1:53" x14ac:dyDescent="0.25">
      <c r="A776" t="s">
        <v>3261</v>
      </c>
      <c r="B776" t="s">
        <v>3262</v>
      </c>
      <c r="C776" t="s">
        <v>2561</v>
      </c>
      <c r="D776" t="s">
        <v>2562</v>
      </c>
      <c r="E776">
        <v>525</v>
      </c>
      <c r="F776">
        <v>2300</v>
      </c>
      <c r="G776" t="s">
        <v>62</v>
      </c>
      <c r="H776" t="s">
        <v>2090</v>
      </c>
      <c r="I776" t="s">
        <v>3263</v>
      </c>
      <c r="K776" t="s">
        <v>5264</v>
      </c>
      <c r="L776" t="b">
        <v>1</v>
      </c>
      <c r="M776">
        <f t="shared" si="391"/>
        <v>1</v>
      </c>
      <c r="N776" t="str">
        <f t="shared" si="395"/>
        <v>Fellowship Training  Neurology (MED)</v>
      </c>
      <c r="O776" t="str">
        <f t="shared" si="392"/>
        <v>Fellowship Training  Neurology (MED)</v>
      </c>
      <c r="P776" t="s">
        <v>5264</v>
      </c>
      <c r="Q776" t="str">
        <f t="shared" si="396"/>
        <v>513-558-2968</v>
      </c>
      <c r="S776" s="3">
        <f t="shared" si="394"/>
        <v>525</v>
      </c>
      <c r="T776" t="b">
        <f t="shared" si="402"/>
        <v>1</v>
      </c>
      <c r="V776" s="3">
        <f t="shared" si="403"/>
        <v>2300</v>
      </c>
      <c r="W776" t="b">
        <f t="shared" si="397"/>
        <v>1</v>
      </c>
      <c r="Y776" t="str">
        <f t="shared" si="404"/>
        <v>STETSON</v>
      </c>
      <c r="Z776" t="b">
        <f t="shared" si="398"/>
        <v>1</v>
      </c>
      <c r="AB776" t="b">
        <f t="shared" si="405"/>
        <v>1</v>
      </c>
      <c r="AD776" t="str">
        <f t="shared" si="406"/>
        <v>513-558-4887</v>
      </c>
      <c r="AE776" t="b">
        <f t="shared" si="399"/>
        <v>1</v>
      </c>
      <c r="AG776" t="str">
        <f t="shared" si="407"/>
        <v>http://www.med.uc.edu/neurology/education/fellowships.aspx</v>
      </c>
      <c r="AH776" t="b">
        <f t="shared" si="400"/>
        <v>1</v>
      </c>
      <c r="AJ776">
        <f t="shared" si="408"/>
        <v>0</v>
      </c>
      <c r="AK776" t="b">
        <f t="shared" si="401"/>
        <v>0</v>
      </c>
      <c r="AM776" s="4" t="str">
        <f t="shared" si="419"/>
        <v>"name":"Fellowship Training Neurology (MED)"</v>
      </c>
      <c r="AN776" s="5" t="str">
        <f t="shared" si="409"/>
        <v>,"phone":"513-558-2968"</v>
      </c>
      <c r="AO776" s="5" t="str">
        <f t="shared" si="410"/>
        <v>,"location":{</v>
      </c>
      <c r="AP776" s="5" t="str">
        <f t="shared" si="411"/>
        <v>"ML":"525"</v>
      </c>
      <c r="AQ776" s="5" t="str">
        <f t="shared" si="393"/>
        <v>,"RM":"2300"</v>
      </c>
      <c r="AR776" s="5" t="str">
        <f t="shared" si="412"/>
        <v>,"building":"STETSON"</v>
      </c>
      <c r="AS776" s="5" t="str">
        <f t="shared" si="389"/>
        <v>}</v>
      </c>
      <c r="AT776" s="5" t="str">
        <f t="shared" si="413"/>
        <v>,"fax":"513-558-4887"</v>
      </c>
      <c r="AU776" s="5" t="str">
        <f t="shared" si="414"/>
        <v>,"website":"http://www.med.uc.edu/neurology/education/fellowships.aspx"</v>
      </c>
      <c r="AV776" s="10" t="str">
        <f t="shared" si="415"/>
        <v/>
      </c>
      <c r="AW776" s="6" t="str">
        <f t="shared" si="416"/>
        <v>{"name":"Fellowship Training Neurology (MED)","phone":"513-558-2968","location":{"ML":"525","RM":"2300","building":"STETSON"},"fax":"513-558-4887","website":"http://www.med.uc.edu/neurology/education/fellowships.aspx"}</v>
      </c>
      <c r="AX776" t="str">
        <f t="shared" si="417"/>
        <v>db.directory.insert({"name":"Fellowship Training Neurology (MED)","phone":"513-558-2968","location":{"ML":"525","RM":"2300","building":"STETSON"},"fax":"513-558-4887","website":"http://www.med.uc.edu/neurology/education/fellowships.aspx"})</v>
      </c>
      <c r="AY776">
        <f t="shared" si="420"/>
        <v>773</v>
      </c>
      <c r="AZ776" t="str">
        <f t="shared" si="418"/>
        <v>773 - Fellowship Training  Neurology (MED)</v>
      </c>
      <c r="BA776" t="str">
        <f t="shared" si="390"/>
        <v>{"name":"Fellowship Training Neurology (MED)","phone":"513-558-2968","location":{"ML":"525","RM":"2300","building":"STETSON"},"fax":"513-558-4887","website":"http://www.med.uc.edu/neurology/education/fellowships.aspx"},</v>
      </c>
    </row>
    <row r="777" spans="1:53" x14ac:dyDescent="0.25">
      <c r="A777" t="s">
        <v>3264</v>
      </c>
      <c r="B777" t="s">
        <v>3265</v>
      </c>
      <c r="C777" t="s">
        <v>3266</v>
      </c>
      <c r="D777">
        <v>525</v>
      </c>
      <c r="E777">
        <v>2300</v>
      </c>
      <c r="F777" t="s">
        <v>62</v>
      </c>
      <c r="G777" t="s">
        <v>2090</v>
      </c>
      <c r="H777" t="s">
        <v>3267</v>
      </c>
      <c r="K777" t="s">
        <v>5264</v>
      </c>
      <c r="M777">
        <f t="shared" si="391"/>
        <v>0</v>
      </c>
      <c r="N777" t="str">
        <f t="shared" si="395"/>
        <v>Medical Student Education (Neurology)(MED)</v>
      </c>
      <c r="P777" t="s">
        <v>5264</v>
      </c>
      <c r="Q777" t="str">
        <f t="shared" si="396"/>
        <v>513-558-1753</v>
      </c>
      <c r="S777" s="3">
        <f t="shared" si="394"/>
        <v>525</v>
      </c>
      <c r="T777" t="b">
        <f t="shared" si="402"/>
        <v>1</v>
      </c>
      <c r="V777" s="3">
        <f t="shared" si="403"/>
        <v>2300</v>
      </c>
      <c r="W777" t="b">
        <f t="shared" si="397"/>
        <v>1</v>
      </c>
      <c r="Y777" t="str">
        <f t="shared" si="404"/>
        <v>STETSON</v>
      </c>
      <c r="Z777" t="b">
        <f t="shared" si="398"/>
        <v>1</v>
      </c>
      <c r="AB777" t="b">
        <f t="shared" si="405"/>
        <v>1</v>
      </c>
      <c r="AD777" t="str">
        <f t="shared" si="406"/>
        <v>513-558-4887</v>
      </c>
      <c r="AE777" t="b">
        <f t="shared" si="399"/>
        <v>1</v>
      </c>
      <c r="AG777" t="str">
        <f t="shared" si="407"/>
        <v>http://www.med.uc.edu/neurology/education/medicalstudents.aspx</v>
      </c>
      <c r="AH777" t="b">
        <f t="shared" si="400"/>
        <v>1</v>
      </c>
      <c r="AJ777">
        <f t="shared" si="408"/>
        <v>0</v>
      </c>
      <c r="AK777" t="b">
        <f t="shared" si="401"/>
        <v>0</v>
      </c>
      <c r="AM777" s="4" t="str">
        <f t="shared" si="419"/>
        <v>"name":"Medical Student Education (Neurology)(MED)"</v>
      </c>
      <c r="AN777" s="5" t="str">
        <f t="shared" si="409"/>
        <v>,"phone":"513-558-1753"</v>
      </c>
      <c r="AO777" s="5" t="str">
        <f t="shared" si="410"/>
        <v>,"location":{</v>
      </c>
      <c r="AP777" s="5" t="str">
        <f t="shared" si="411"/>
        <v>"ML":"525"</v>
      </c>
      <c r="AQ777" s="5" t="str">
        <f t="shared" si="393"/>
        <v>,"RM":"2300"</v>
      </c>
      <c r="AR777" s="5" t="str">
        <f t="shared" si="412"/>
        <v>,"building":"STETSON"</v>
      </c>
      <c r="AS777" s="5" t="str">
        <f t="shared" si="389"/>
        <v>}</v>
      </c>
      <c r="AT777" s="5" t="str">
        <f t="shared" si="413"/>
        <v>,"fax":"513-558-4887"</v>
      </c>
      <c r="AU777" s="5" t="str">
        <f t="shared" si="414"/>
        <v>,"website":"http://www.med.uc.edu/neurology/education/medicalstudents.aspx"</v>
      </c>
      <c r="AV777" s="10" t="str">
        <f t="shared" si="415"/>
        <v/>
      </c>
      <c r="AW777" s="6" t="str">
        <f t="shared" si="416"/>
        <v>{"name":"Medical Student Education (Neurology)(MED)","phone":"513-558-1753","location":{"ML":"525","RM":"2300","building":"STETSON"},"fax":"513-558-4887","website":"http://www.med.uc.edu/neurology/education/medicalstudents.aspx"}</v>
      </c>
      <c r="AX777" t="str">
        <f t="shared" si="417"/>
        <v>db.directory.insert({"name":"Medical Student Education (Neurology)(MED)","phone":"513-558-1753","location":{"ML":"525","RM":"2300","building":"STETSON"},"fax":"513-558-4887","website":"http://www.med.uc.edu/neurology/education/medicalstudents.aspx"})</v>
      </c>
      <c r="AY777">
        <f t="shared" si="420"/>
        <v>774</v>
      </c>
      <c r="AZ777" t="str">
        <f t="shared" si="418"/>
        <v>774 - Medical Student Education (Neurology)(MED)</v>
      </c>
      <c r="BA777" t="str">
        <f t="shared" si="390"/>
        <v>{"name":"Medical Student Education (Neurology)(MED)","phone":"513-558-1753","location":{"ML":"525","RM":"2300","building":"STETSON"},"fax":"513-558-4887","website":"http://www.med.uc.edu/neurology/education/medicalstudents.aspx"},</v>
      </c>
    </row>
    <row r="778" spans="1:53" x14ac:dyDescent="0.25">
      <c r="A778" t="s">
        <v>3268</v>
      </c>
      <c r="B778" t="s">
        <v>3269</v>
      </c>
      <c r="C778" t="s">
        <v>3266</v>
      </c>
      <c r="D778">
        <v>525</v>
      </c>
      <c r="E778">
        <v>2300</v>
      </c>
      <c r="F778" t="s">
        <v>62</v>
      </c>
      <c r="G778" t="s">
        <v>2670</v>
      </c>
      <c r="H778" t="s">
        <v>3270</v>
      </c>
      <c r="K778" t="s">
        <v>5264</v>
      </c>
      <c r="M778">
        <f t="shared" si="391"/>
        <v>0</v>
      </c>
      <c r="N778" t="str">
        <f t="shared" si="395"/>
        <v>Neuromuscular Disorders (MED)</v>
      </c>
      <c r="P778" t="s">
        <v>5264</v>
      </c>
      <c r="Q778" t="str">
        <f t="shared" si="396"/>
        <v>513-558-1753</v>
      </c>
      <c r="S778" s="3">
        <f t="shared" si="394"/>
        <v>525</v>
      </c>
      <c r="T778" t="b">
        <f t="shared" si="402"/>
        <v>1</v>
      </c>
      <c r="V778" s="3">
        <f t="shared" si="403"/>
        <v>2300</v>
      </c>
      <c r="W778" t="b">
        <f t="shared" si="397"/>
        <v>1</v>
      </c>
      <c r="Y778" t="str">
        <f t="shared" si="404"/>
        <v>STETSON</v>
      </c>
      <c r="Z778" t="b">
        <f t="shared" si="398"/>
        <v>1</v>
      </c>
      <c r="AB778" t="b">
        <f t="shared" si="405"/>
        <v>1</v>
      </c>
      <c r="AD778" t="str">
        <f t="shared" si="406"/>
        <v>513-558-4305</v>
      </c>
      <c r="AE778" t="b">
        <f t="shared" si="399"/>
        <v>1</v>
      </c>
      <c r="AG778" t="str">
        <f t="shared" si="407"/>
        <v>http://www.med.uc.edu/neurology/specialties/overview/neuromuscular.aspx</v>
      </c>
      <c r="AH778" t="b">
        <f t="shared" si="400"/>
        <v>1</v>
      </c>
      <c r="AJ778">
        <f t="shared" si="408"/>
        <v>0</v>
      </c>
      <c r="AK778" t="b">
        <f t="shared" si="401"/>
        <v>0</v>
      </c>
      <c r="AM778" s="4" t="str">
        <f t="shared" si="419"/>
        <v>"name":"Neuromuscular Disorders (MED)"</v>
      </c>
      <c r="AN778" s="5" t="str">
        <f t="shared" si="409"/>
        <v>,"phone":"513-558-1753"</v>
      </c>
      <c r="AO778" s="5" t="str">
        <f t="shared" si="410"/>
        <v>,"location":{</v>
      </c>
      <c r="AP778" s="5" t="str">
        <f t="shared" si="411"/>
        <v>"ML":"525"</v>
      </c>
      <c r="AQ778" s="5" t="str">
        <f t="shared" si="393"/>
        <v>,"RM":"2300"</v>
      </c>
      <c r="AR778" s="5" t="str">
        <f t="shared" si="412"/>
        <v>,"building":"STETSON"</v>
      </c>
      <c r="AS778" s="5" t="str">
        <f t="shared" si="389"/>
        <v>}</v>
      </c>
      <c r="AT778" s="5" t="str">
        <f t="shared" si="413"/>
        <v>,"fax":"513-558-4305"</v>
      </c>
      <c r="AU778" s="5" t="str">
        <f t="shared" si="414"/>
        <v>,"website":"http://www.med.uc.edu/neurology/specialties/overview/neuromuscular.aspx"</v>
      </c>
      <c r="AV778" s="10" t="str">
        <f t="shared" si="415"/>
        <v/>
      </c>
      <c r="AW778" s="6" t="str">
        <f t="shared" si="416"/>
        <v>{"name":"Neuromuscular Disorders (MED)","phone":"513-558-1753","location":{"ML":"525","RM":"2300","building":"STETSON"},"fax":"513-558-4305","website":"http://www.med.uc.edu/neurology/specialties/overview/neuromuscular.aspx"}</v>
      </c>
      <c r="AX778" t="str">
        <f t="shared" si="417"/>
        <v>db.directory.insert({"name":"Neuromuscular Disorders (MED)","phone":"513-558-1753","location":{"ML":"525","RM":"2300","building":"STETSON"},"fax":"513-558-4305","website":"http://www.med.uc.edu/neurology/specialties/overview/neuromuscular.aspx"})</v>
      </c>
      <c r="AY778">
        <f t="shared" si="420"/>
        <v>775</v>
      </c>
      <c r="AZ778" t="str">
        <f t="shared" si="418"/>
        <v>775 - Neuromuscular Disorders (MED)</v>
      </c>
      <c r="BA778" t="str">
        <f t="shared" si="390"/>
        <v>{"name":"Neuromuscular Disorders (MED)","phone":"513-558-1753","location":{"ML":"525","RM":"2300","building":"STETSON"},"fax":"513-558-4305","website":"http://www.med.uc.edu/neurology/specialties/overview/neuromuscular.aspx"},</v>
      </c>
    </row>
    <row r="779" spans="1:53" x14ac:dyDescent="0.25">
      <c r="A779" t="s">
        <v>3271</v>
      </c>
      <c r="B779" t="s">
        <v>3272</v>
      </c>
      <c r="C779" t="s">
        <v>3273</v>
      </c>
      <c r="D779">
        <v>6</v>
      </c>
      <c r="E779">
        <v>605</v>
      </c>
      <c r="F779" t="s">
        <v>193</v>
      </c>
      <c r="H779" t="s">
        <v>3274</v>
      </c>
      <c r="K779" t="s">
        <v>5264</v>
      </c>
      <c r="M779">
        <f t="shared" si="391"/>
        <v>0</v>
      </c>
      <c r="N779" t="str">
        <f t="shared" si="395"/>
        <v>Neuroscience (A&amp;S)</v>
      </c>
      <c r="P779" t="s">
        <v>5264</v>
      </c>
      <c r="Q779" t="str">
        <f t="shared" si="396"/>
        <v>513-556-9749</v>
      </c>
      <c r="S779" s="3">
        <f t="shared" si="394"/>
        <v>6</v>
      </c>
      <c r="T779" t="b">
        <f t="shared" si="402"/>
        <v>1</v>
      </c>
      <c r="V779" s="3">
        <f t="shared" si="403"/>
        <v>605</v>
      </c>
      <c r="W779" t="b">
        <f t="shared" si="397"/>
        <v>1</v>
      </c>
      <c r="Y779" t="str">
        <f t="shared" si="404"/>
        <v>RIEVESCHL</v>
      </c>
      <c r="Z779" t="b">
        <f t="shared" si="398"/>
        <v>1</v>
      </c>
      <c r="AB779" t="b">
        <f t="shared" si="405"/>
        <v>1</v>
      </c>
      <c r="AD779">
        <f t="shared" si="406"/>
        <v>0</v>
      </c>
      <c r="AE779" t="b">
        <f t="shared" si="399"/>
        <v>0</v>
      </c>
      <c r="AG779" t="str">
        <f t="shared" si="407"/>
        <v>http://www.artsci.uc.edu/departments/interdisciplinary-studies/neuroscience.html</v>
      </c>
      <c r="AH779" t="b">
        <f t="shared" si="400"/>
        <v>1</v>
      </c>
      <c r="AJ779">
        <f t="shared" si="408"/>
        <v>0</v>
      </c>
      <c r="AK779" t="b">
        <f t="shared" si="401"/>
        <v>0</v>
      </c>
      <c r="AM779" s="4" t="str">
        <f t="shared" si="419"/>
        <v>"name":"Neuroscience (A&amp;S)"</v>
      </c>
      <c r="AN779" s="5" t="str">
        <f t="shared" si="409"/>
        <v>,"phone":"513-556-9749"</v>
      </c>
      <c r="AO779" s="5" t="str">
        <f t="shared" si="410"/>
        <v>,"location":{</v>
      </c>
      <c r="AP779" s="5" t="str">
        <f t="shared" si="411"/>
        <v>"ML":"6"</v>
      </c>
      <c r="AQ779" s="5" t="str">
        <f t="shared" si="393"/>
        <v>,"RM":"605"</v>
      </c>
      <c r="AR779" s="5" t="str">
        <f t="shared" si="412"/>
        <v>,"building":"RIEVESCHL"</v>
      </c>
      <c r="AS779" s="5" t="str">
        <f t="shared" si="389"/>
        <v>}</v>
      </c>
      <c r="AT779" s="5" t="str">
        <f t="shared" si="413"/>
        <v/>
      </c>
      <c r="AU779" s="5" t="str">
        <f t="shared" si="414"/>
        <v>,"website":"http://www.artsci.uc.edu/departments/interdisciplinary-studies/neuroscience.html"</v>
      </c>
      <c r="AV779" s="10" t="str">
        <f t="shared" si="415"/>
        <v/>
      </c>
      <c r="AW779" s="6" t="str">
        <f t="shared" si="416"/>
        <v>{"name":"Neuroscience (A&amp;S)","phone":"513-556-9749","location":{"ML":"6","RM":"605","building":"RIEVESCHL"},"website":"http://www.artsci.uc.edu/departments/interdisciplinary-studies/neuroscience.html"}</v>
      </c>
      <c r="AX779" t="str">
        <f t="shared" si="417"/>
        <v>db.directory.insert({"name":"Neuroscience (A&amp;S)","phone":"513-556-9749","location":{"ML":"6","RM":"605","building":"RIEVESCHL"},"website":"http://www.artsci.uc.edu/departments/interdisciplinary-studies/neuroscience.html"})</v>
      </c>
      <c r="AY779">
        <f t="shared" si="420"/>
        <v>776</v>
      </c>
      <c r="AZ779" t="str">
        <f t="shared" si="418"/>
        <v>776 - Neuroscience (A&amp;S)</v>
      </c>
      <c r="BA779" t="str">
        <f t="shared" si="390"/>
        <v>{"name":"Neuroscience (A&amp;S)","phone":"513-556-9749","location":{"ML":"6","RM":"605","building":"RIEVESCHL"},"website":"http://www.artsci.uc.edu/departments/interdisciplinary-studies/neuroscience.html"},</v>
      </c>
    </row>
    <row r="780" spans="1:53" x14ac:dyDescent="0.25">
      <c r="A780" t="s">
        <v>3275</v>
      </c>
      <c r="B780" t="s">
        <v>3276</v>
      </c>
      <c r="C780" t="s">
        <v>1991</v>
      </c>
      <c r="D780">
        <v>515</v>
      </c>
      <c r="E780">
        <v>2200</v>
      </c>
      <c r="F780" t="s">
        <v>62</v>
      </c>
      <c r="G780" t="s">
        <v>1992</v>
      </c>
      <c r="H780" t="s">
        <v>3277</v>
      </c>
      <c r="K780" t="s">
        <v>5264</v>
      </c>
      <c r="M780">
        <f t="shared" si="391"/>
        <v>0</v>
      </c>
      <c r="N780" t="str">
        <f t="shared" si="395"/>
        <v>Neurosurgery (MED)</v>
      </c>
      <c r="P780" t="s">
        <v>5264</v>
      </c>
      <c r="Q780" t="str">
        <f t="shared" si="396"/>
        <v>513-558-5387</v>
      </c>
      <c r="S780" s="3">
        <f t="shared" si="394"/>
        <v>515</v>
      </c>
      <c r="T780" t="b">
        <f t="shared" si="402"/>
        <v>1</v>
      </c>
      <c r="V780" s="3">
        <f t="shared" si="403"/>
        <v>2200</v>
      </c>
      <c r="W780" t="b">
        <f t="shared" si="397"/>
        <v>1</v>
      </c>
      <c r="Y780" t="str">
        <f t="shared" si="404"/>
        <v>STETSON</v>
      </c>
      <c r="Z780" t="b">
        <f t="shared" si="398"/>
        <v>1</v>
      </c>
      <c r="AB780" t="b">
        <f t="shared" si="405"/>
        <v>1</v>
      </c>
      <c r="AD780" t="str">
        <f t="shared" si="406"/>
        <v>513-558-7702</v>
      </c>
      <c r="AE780" t="b">
        <f t="shared" si="399"/>
        <v>1</v>
      </c>
      <c r="AG780" t="str">
        <f t="shared" si="407"/>
        <v>http://med.uc.edu/Neurosurgery/Home.aspx</v>
      </c>
      <c r="AH780" t="b">
        <f t="shared" si="400"/>
        <v>1</v>
      </c>
      <c r="AJ780">
        <f t="shared" si="408"/>
        <v>0</v>
      </c>
      <c r="AK780" t="b">
        <f t="shared" si="401"/>
        <v>0</v>
      </c>
      <c r="AM780" s="4" t="str">
        <f t="shared" si="419"/>
        <v>"name":"Neurosurgery (MED)"</v>
      </c>
      <c r="AN780" s="5" t="str">
        <f t="shared" si="409"/>
        <v>,"phone":"513-558-5387"</v>
      </c>
      <c r="AO780" s="5" t="str">
        <f t="shared" si="410"/>
        <v>,"location":{</v>
      </c>
      <c r="AP780" s="5" t="str">
        <f t="shared" si="411"/>
        <v>"ML":"515"</v>
      </c>
      <c r="AQ780" s="5" t="str">
        <f t="shared" si="393"/>
        <v>,"RM":"2200"</v>
      </c>
      <c r="AR780" s="5" t="str">
        <f t="shared" si="412"/>
        <v>,"building":"STETSON"</v>
      </c>
      <c r="AS780" s="5" t="str">
        <f t="shared" ref="AS780:AS843" si="421">IF(AB780,"}","")</f>
        <v>}</v>
      </c>
      <c r="AT780" s="5" t="str">
        <f t="shared" si="413"/>
        <v>,"fax":"513-558-7702"</v>
      </c>
      <c r="AU780" s="5" t="str">
        <f t="shared" si="414"/>
        <v>,"website":"http://med.uc.edu/Neurosurgery/Home.aspx"</v>
      </c>
      <c r="AV780" s="10" t="str">
        <f t="shared" si="415"/>
        <v/>
      </c>
      <c r="AW780" s="6" t="str">
        <f t="shared" si="416"/>
        <v>{"name":"Neurosurgery (MED)","phone":"513-558-5387","location":{"ML":"515","RM":"2200","building":"STETSON"},"fax":"513-558-7702","website":"http://med.uc.edu/Neurosurgery/Home.aspx"}</v>
      </c>
      <c r="AX780" t="str">
        <f t="shared" si="417"/>
        <v>db.directory.insert({"name":"Neurosurgery (MED)","phone":"513-558-5387","location":{"ML":"515","RM":"2200","building":"STETSON"},"fax":"513-558-7702","website":"http://med.uc.edu/Neurosurgery/Home.aspx"})</v>
      </c>
      <c r="AY780">
        <f t="shared" si="420"/>
        <v>777</v>
      </c>
      <c r="AZ780" t="str">
        <f t="shared" si="418"/>
        <v>777 - Neurosurgery (MED)</v>
      </c>
      <c r="BA780" t="str">
        <f t="shared" si="390"/>
        <v>{"name":"Neurosurgery (MED)","phone":"513-558-5387","location":{"ML":"515","RM":"2200","building":"STETSON"},"fax":"513-558-7702","website":"http://med.uc.edu/Neurosurgery/Home.aspx"},</v>
      </c>
    </row>
    <row r="781" spans="1:53" x14ac:dyDescent="0.25">
      <c r="A781" t="s">
        <v>3278</v>
      </c>
      <c r="B781" t="s">
        <v>3279</v>
      </c>
      <c r="C781" t="s">
        <v>1991</v>
      </c>
      <c r="D781">
        <v>515</v>
      </c>
      <c r="E781">
        <v>2200</v>
      </c>
      <c r="F781" t="s">
        <v>62</v>
      </c>
      <c r="G781" t="s">
        <v>1992</v>
      </c>
      <c r="H781" t="s">
        <v>3280</v>
      </c>
      <c r="K781" t="s">
        <v>5264</v>
      </c>
      <c r="M781">
        <f t="shared" si="391"/>
        <v>0</v>
      </c>
      <c r="N781" t="str">
        <f t="shared" si="395"/>
        <v>Cerebrovascular Surgery (Neurosurgery)(MED)</v>
      </c>
      <c r="P781" t="s">
        <v>5264</v>
      </c>
      <c r="Q781" t="str">
        <f t="shared" si="396"/>
        <v>513-558-5387</v>
      </c>
      <c r="S781" s="3">
        <f t="shared" si="394"/>
        <v>515</v>
      </c>
      <c r="T781" t="b">
        <f t="shared" si="402"/>
        <v>1</v>
      </c>
      <c r="V781" s="3">
        <f t="shared" si="403"/>
        <v>2200</v>
      </c>
      <c r="W781" t="b">
        <f t="shared" si="397"/>
        <v>1</v>
      </c>
      <c r="Y781" t="str">
        <f t="shared" si="404"/>
        <v>STETSON</v>
      </c>
      <c r="Z781" t="b">
        <f t="shared" si="398"/>
        <v>1</v>
      </c>
      <c r="AB781" t="b">
        <f t="shared" si="405"/>
        <v>1</v>
      </c>
      <c r="AD781" t="str">
        <f t="shared" si="406"/>
        <v>513-558-7702</v>
      </c>
      <c r="AE781" t="b">
        <f t="shared" si="399"/>
        <v>1</v>
      </c>
      <c r="AG781" t="str">
        <f t="shared" si="407"/>
        <v>http://med.uc.edu/Neurosurgery/divisions/cerebrovascular.aspx</v>
      </c>
      <c r="AH781" t="b">
        <f t="shared" si="400"/>
        <v>1</v>
      </c>
      <c r="AJ781">
        <f t="shared" si="408"/>
        <v>0</v>
      </c>
      <c r="AK781" t="b">
        <f t="shared" si="401"/>
        <v>0</v>
      </c>
      <c r="AM781" s="4" t="str">
        <f t="shared" si="419"/>
        <v>"name":"Cerebrovascular Surgery (Neurosurgery)(MED)"</v>
      </c>
      <c r="AN781" s="5" t="str">
        <f t="shared" si="409"/>
        <v>,"phone":"513-558-5387"</v>
      </c>
      <c r="AO781" s="5" t="str">
        <f t="shared" si="410"/>
        <v>,"location":{</v>
      </c>
      <c r="AP781" s="5" t="str">
        <f t="shared" si="411"/>
        <v>"ML":"515"</v>
      </c>
      <c r="AQ781" s="5" t="str">
        <f t="shared" si="393"/>
        <v>,"RM":"2200"</v>
      </c>
      <c r="AR781" s="5" t="str">
        <f t="shared" si="412"/>
        <v>,"building":"STETSON"</v>
      </c>
      <c r="AS781" s="5" t="str">
        <f t="shared" si="421"/>
        <v>}</v>
      </c>
      <c r="AT781" s="5" t="str">
        <f t="shared" si="413"/>
        <v>,"fax":"513-558-7702"</v>
      </c>
      <c r="AU781" s="5" t="str">
        <f t="shared" si="414"/>
        <v>,"website":"http://med.uc.edu/Neurosurgery/divisions/cerebrovascular.aspx"</v>
      </c>
      <c r="AV781" s="10" t="str">
        <f t="shared" si="415"/>
        <v/>
      </c>
      <c r="AW781" s="6" t="str">
        <f t="shared" si="416"/>
        <v>{"name":"Cerebrovascular Surgery (Neurosurgery)(MED)","phone":"513-558-5387","location":{"ML":"515","RM":"2200","building":"STETSON"},"fax":"513-558-7702","website":"http://med.uc.edu/Neurosurgery/divisions/cerebrovascular.aspx"}</v>
      </c>
      <c r="AX781" t="str">
        <f t="shared" si="417"/>
        <v>db.directory.insert({"name":"Cerebrovascular Surgery (Neurosurgery)(MED)","phone":"513-558-5387","location":{"ML":"515","RM":"2200","building":"STETSON"},"fax":"513-558-7702","website":"http://med.uc.edu/Neurosurgery/divisions/cerebrovascular.aspx"})</v>
      </c>
      <c r="AY781">
        <f t="shared" si="420"/>
        <v>778</v>
      </c>
      <c r="AZ781" t="str">
        <f t="shared" si="418"/>
        <v>778 - Cerebrovascular Surgery (Neurosurgery)(MED)</v>
      </c>
      <c r="BA781" t="str">
        <f t="shared" si="390"/>
        <v>{"name":"Cerebrovascular Surgery (Neurosurgery)(MED)","phone":"513-558-5387","location":{"ML":"515","RM":"2200","building":"STETSON"},"fax":"513-558-7702","website":"http://med.uc.edu/Neurosurgery/divisions/cerebrovascular.aspx"},</v>
      </c>
    </row>
    <row r="782" spans="1:53" x14ac:dyDescent="0.25">
      <c r="A782" t="s">
        <v>3281</v>
      </c>
      <c r="B782" t="s">
        <v>3282</v>
      </c>
      <c r="C782" t="s">
        <v>3283</v>
      </c>
      <c r="D782" t="s">
        <v>3284</v>
      </c>
      <c r="E782">
        <v>515</v>
      </c>
      <c r="F782">
        <v>2216</v>
      </c>
      <c r="G782" t="s">
        <v>62</v>
      </c>
      <c r="H782" t="s">
        <v>1992</v>
      </c>
      <c r="I782" t="s">
        <v>3285</v>
      </c>
      <c r="K782" t="s">
        <v>5264</v>
      </c>
      <c r="L782" t="b">
        <v>1</v>
      </c>
      <c r="M782">
        <f t="shared" si="391"/>
        <v>1</v>
      </c>
      <c r="N782" t="str">
        <f t="shared" si="395"/>
        <v>Neurosurgery Education</v>
      </c>
      <c r="O782" t="str">
        <f>CONCATENATE(B782,C782)</f>
        <v>Neurosurgery Education</v>
      </c>
      <c r="P782" t="s">
        <v>5264</v>
      </c>
      <c r="Q782" t="str">
        <f t="shared" si="396"/>
        <v>513-558-3565</v>
      </c>
      <c r="S782" s="3">
        <f t="shared" si="394"/>
        <v>515</v>
      </c>
      <c r="T782" t="b">
        <f t="shared" si="402"/>
        <v>1</v>
      </c>
      <c r="V782" s="3">
        <f t="shared" si="403"/>
        <v>2216</v>
      </c>
      <c r="W782" t="b">
        <f t="shared" si="397"/>
        <v>1</v>
      </c>
      <c r="Y782" t="str">
        <f t="shared" si="404"/>
        <v>STETSON</v>
      </c>
      <c r="Z782" t="b">
        <f t="shared" si="398"/>
        <v>1</v>
      </c>
      <c r="AB782" t="b">
        <f t="shared" si="405"/>
        <v>1</v>
      </c>
      <c r="AD782" t="str">
        <f t="shared" si="406"/>
        <v>513-558-7702</v>
      </c>
      <c r="AE782" t="b">
        <f t="shared" si="399"/>
        <v>1</v>
      </c>
      <c r="AG782" t="str">
        <f t="shared" si="407"/>
        <v>http://med.uc.edu/Neurosurgery/divisions/educationdivision.aspx</v>
      </c>
      <c r="AH782" t="b">
        <f t="shared" si="400"/>
        <v>1</v>
      </c>
      <c r="AJ782">
        <f t="shared" si="408"/>
        <v>0</v>
      </c>
      <c r="AK782" t="b">
        <f t="shared" si="401"/>
        <v>0</v>
      </c>
      <c r="AM782" s="4" t="str">
        <f t="shared" si="419"/>
        <v>"name":"Neurosurgery Education"</v>
      </c>
      <c r="AN782" s="5" t="str">
        <f t="shared" si="409"/>
        <v>,"phone":"513-558-3565"</v>
      </c>
      <c r="AO782" s="5" t="str">
        <f t="shared" si="410"/>
        <v>,"location":{</v>
      </c>
      <c r="AP782" s="5" t="str">
        <f t="shared" si="411"/>
        <v>"ML":"515"</v>
      </c>
      <c r="AQ782" s="5" t="str">
        <f t="shared" si="393"/>
        <v>,"RM":"2216"</v>
      </c>
      <c r="AR782" s="5" t="str">
        <f t="shared" si="412"/>
        <v>,"building":"STETSON"</v>
      </c>
      <c r="AS782" s="5" t="str">
        <f t="shared" si="421"/>
        <v>}</v>
      </c>
      <c r="AT782" s="5" t="str">
        <f t="shared" si="413"/>
        <v>,"fax":"513-558-7702"</v>
      </c>
      <c r="AU782" s="5" t="str">
        <f t="shared" si="414"/>
        <v>,"website":"http://med.uc.edu/Neurosurgery/divisions/educationdivision.aspx"</v>
      </c>
      <c r="AV782" s="10" t="str">
        <f t="shared" si="415"/>
        <v/>
      </c>
      <c r="AW782" s="6" t="str">
        <f t="shared" si="416"/>
        <v>{"name":"Neurosurgery Education","phone":"513-558-3565","location":{"ML":"515","RM":"2216","building":"STETSON"},"fax":"513-558-7702","website":"http://med.uc.edu/Neurosurgery/divisions/educationdivision.aspx"}</v>
      </c>
      <c r="AX782" t="str">
        <f t="shared" si="417"/>
        <v>db.directory.insert({"name":"Neurosurgery Education","phone":"513-558-3565","location":{"ML":"515","RM":"2216","building":"STETSON"},"fax":"513-558-7702","website":"http://med.uc.edu/Neurosurgery/divisions/educationdivision.aspx"})</v>
      </c>
      <c r="AY782">
        <f t="shared" si="420"/>
        <v>779</v>
      </c>
      <c r="AZ782" t="str">
        <f t="shared" si="418"/>
        <v>779 - Neurosurgery Education</v>
      </c>
      <c r="BA782" t="str">
        <f t="shared" si="390"/>
        <v>{"name":"Neurosurgery Education","phone":"513-558-3565","location":{"ML":"515","RM":"2216","building":"STETSON"},"fax":"513-558-7702","website":"http://med.uc.edu/Neurosurgery/divisions/educationdivision.aspx"},</v>
      </c>
    </row>
    <row r="783" spans="1:53" x14ac:dyDescent="0.25">
      <c r="A783" t="s">
        <v>3286</v>
      </c>
      <c r="B783" t="s">
        <v>3287</v>
      </c>
      <c r="C783" t="s">
        <v>1991</v>
      </c>
      <c r="D783">
        <v>515</v>
      </c>
      <c r="E783">
        <v>2200</v>
      </c>
      <c r="F783" t="s">
        <v>62</v>
      </c>
      <c r="G783" t="s">
        <v>1992</v>
      </c>
      <c r="H783" t="s">
        <v>3288</v>
      </c>
      <c r="K783" t="s">
        <v>5264</v>
      </c>
      <c r="M783">
        <f t="shared" si="391"/>
        <v>0</v>
      </c>
      <c r="N783" t="str">
        <f t="shared" si="395"/>
        <v>Epilepsy (Neurosurgery)</v>
      </c>
      <c r="P783" t="s">
        <v>5264</v>
      </c>
      <c r="Q783" t="str">
        <f t="shared" si="396"/>
        <v>513-558-5387</v>
      </c>
      <c r="S783" s="3">
        <f t="shared" si="394"/>
        <v>515</v>
      </c>
      <c r="T783" t="b">
        <f t="shared" si="402"/>
        <v>1</v>
      </c>
      <c r="V783" s="3">
        <f t="shared" si="403"/>
        <v>2200</v>
      </c>
      <c r="W783" t="b">
        <f t="shared" si="397"/>
        <v>1</v>
      </c>
      <c r="Y783" t="str">
        <f t="shared" si="404"/>
        <v>STETSON</v>
      </c>
      <c r="Z783" t="b">
        <f t="shared" si="398"/>
        <v>1</v>
      </c>
      <c r="AB783" t="b">
        <f t="shared" si="405"/>
        <v>1</v>
      </c>
      <c r="AD783" t="str">
        <f t="shared" si="406"/>
        <v>513-558-7702</v>
      </c>
      <c r="AE783" t="b">
        <f t="shared" si="399"/>
        <v>1</v>
      </c>
      <c r="AG783" t="str">
        <f t="shared" si="407"/>
        <v>http://med.uc.edu/Neurosurgery/divisions/epilepsy.aspx</v>
      </c>
      <c r="AH783" t="b">
        <f t="shared" si="400"/>
        <v>1</v>
      </c>
      <c r="AJ783">
        <f t="shared" si="408"/>
        <v>0</v>
      </c>
      <c r="AK783" t="b">
        <f t="shared" si="401"/>
        <v>0</v>
      </c>
      <c r="AM783" s="4" t="str">
        <f t="shared" si="419"/>
        <v>"name":"Epilepsy (Neurosurgery)"</v>
      </c>
      <c r="AN783" s="5" t="str">
        <f t="shared" si="409"/>
        <v>,"phone":"513-558-5387"</v>
      </c>
      <c r="AO783" s="5" t="str">
        <f t="shared" si="410"/>
        <v>,"location":{</v>
      </c>
      <c r="AP783" s="5" t="str">
        <f t="shared" si="411"/>
        <v>"ML":"515"</v>
      </c>
      <c r="AQ783" s="5" t="str">
        <f t="shared" si="393"/>
        <v>,"RM":"2200"</v>
      </c>
      <c r="AR783" s="5" t="str">
        <f t="shared" si="412"/>
        <v>,"building":"STETSON"</v>
      </c>
      <c r="AS783" s="5" t="str">
        <f t="shared" si="421"/>
        <v>}</v>
      </c>
      <c r="AT783" s="5" t="str">
        <f t="shared" si="413"/>
        <v>,"fax":"513-558-7702"</v>
      </c>
      <c r="AU783" s="5" t="str">
        <f t="shared" si="414"/>
        <v>,"website":"http://med.uc.edu/Neurosurgery/divisions/epilepsy.aspx"</v>
      </c>
      <c r="AV783" s="10" t="str">
        <f t="shared" si="415"/>
        <v/>
      </c>
      <c r="AW783" s="6" t="str">
        <f t="shared" si="416"/>
        <v>{"name":"Epilepsy (Neurosurgery)","phone":"513-558-5387","location":{"ML":"515","RM":"2200","building":"STETSON"},"fax":"513-558-7702","website":"http://med.uc.edu/Neurosurgery/divisions/epilepsy.aspx"}</v>
      </c>
      <c r="AX783" t="str">
        <f t="shared" si="417"/>
        <v>db.directory.insert({"name":"Epilepsy (Neurosurgery)","phone":"513-558-5387","location":{"ML":"515","RM":"2200","building":"STETSON"},"fax":"513-558-7702","website":"http://med.uc.edu/Neurosurgery/divisions/epilepsy.aspx"})</v>
      </c>
      <c r="AY783">
        <f t="shared" si="420"/>
        <v>780</v>
      </c>
      <c r="AZ783" t="str">
        <f t="shared" si="418"/>
        <v>780 - Epilepsy (Neurosurgery)</v>
      </c>
      <c r="BA783" t="str">
        <f t="shared" si="390"/>
        <v>{"name":"Epilepsy (Neurosurgery)","phone":"513-558-5387","location":{"ML":"515","RM":"2200","building":"STETSON"},"fax":"513-558-7702","website":"http://med.uc.edu/Neurosurgery/divisions/epilepsy.aspx"},</v>
      </c>
    </row>
    <row r="784" spans="1:53" x14ac:dyDescent="0.25">
      <c r="A784" t="s">
        <v>3289</v>
      </c>
      <c r="B784" t="s">
        <v>3290</v>
      </c>
      <c r="C784" t="s">
        <v>1991</v>
      </c>
      <c r="D784">
        <v>515</v>
      </c>
      <c r="E784">
        <v>2200</v>
      </c>
      <c r="F784" t="s">
        <v>62</v>
      </c>
      <c r="G784" t="s">
        <v>1992</v>
      </c>
      <c r="H784" t="s">
        <v>3291</v>
      </c>
      <c r="K784" t="s">
        <v>5264</v>
      </c>
      <c r="M784">
        <f t="shared" si="391"/>
        <v>0</v>
      </c>
      <c r="N784" t="str">
        <f t="shared" si="395"/>
        <v>Functional Neurosurgery</v>
      </c>
      <c r="P784" t="s">
        <v>5264</v>
      </c>
      <c r="Q784" t="str">
        <f t="shared" si="396"/>
        <v>513-558-5387</v>
      </c>
      <c r="S784" s="3">
        <f t="shared" si="394"/>
        <v>515</v>
      </c>
      <c r="T784" t="b">
        <f t="shared" si="402"/>
        <v>1</v>
      </c>
      <c r="V784" s="3">
        <f t="shared" si="403"/>
        <v>2200</v>
      </c>
      <c r="W784" t="b">
        <f t="shared" si="397"/>
        <v>1</v>
      </c>
      <c r="Y784" t="str">
        <f t="shared" si="404"/>
        <v>STETSON</v>
      </c>
      <c r="Z784" t="b">
        <f t="shared" si="398"/>
        <v>1</v>
      </c>
      <c r="AB784" t="b">
        <f t="shared" si="405"/>
        <v>1</v>
      </c>
      <c r="AD784" t="str">
        <f t="shared" si="406"/>
        <v>513-558-7702</v>
      </c>
      <c r="AE784" t="b">
        <f t="shared" si="399"/>
        <v>1</v>
      </c>
      <c r="AG784" t="str">
        <f t="shared" si="407"/>
        <v>http://med.uc.edu/Neurosurgery/divisions/functional.aspx</v>
      </c>
      <c r="AH784" t="b">
        <f t="shared" si="400"/>
        <v>1</v>
      </c>
      <c r="AJ784">
        <f t="shared" si="408"/>
        <v>0</v>
      </c>
      <c r="AK784" t="b">
        <f t="shared" si="401"/>
        <v>0</v>
      </c>
      <c r="AM784" s="4" t="str">
        <f t="shared" si="419"/>
        <v>"name":"Functional Neurosurgery"</v>
      </c>
      <c r="AN784" s="5" t="str">
        <f t="shared" si="409"/>
        <v>,"phone":"513-558-5387"</v>
      </c>
      <c r="AO784" s="5" t="str">
        <f t="shared" si="410"/>
        <v>,"location":{</v>
      </c>
      <c r="AP784" s="5" t="str">
        <f t="shared" si="411"/>
        <v>"ML":"515"</v>
      </c>
      <c r="AQ784" s="5" t="str">
        <f t="shared" si="393"/>
        <v>,"RM":"2200"</v>
      </c>
      <c r="AR784" s="5" t="str">
        <f t="shared" si="412"/>
        <v>,"building":"STETSON"</v>
      </c>
      <c r="AS784" s="5" t="str">
        <f t="shared" si="421"/>
        <v>}</v>
      </c>
      <c r="AT784" s="5" t="str">
        <f t="shared" si="413"/>
        <v>,"fax":"513-558-7702"</v>
      </c>
      <c r="AU784" s="5" t="str">
        <f t="shared" si="414"/>
        <v>,"website":"http://med.uc.edu/Neurosurgery/divisions/functional.aspx"</v>
      </c>
      <c r="AV784" s="10" t="str">
        <f t="shared" si="415"/>
        <v/>
      </c>
      <c r="AW784" s="6" t="str">
        <f t="shared" si="416"/>
        <v>{"name":"Functional Neurosurgery","phone":"513-558-5387","location":{"ML":"515","RM":"2200","building":"STETSON"},"fax":"513-558-7702","website":"http://med.uc.edu/Neurosurgery/divisions/functional.aspx"}</v>
      </c>
      <c r="AX784" t="str">
        <f t="shared" si="417"/>
        <v>db.directory.insert({"name":"Functional Neurosurgery","phone":"513-558-5387","location":{"ML":"515","RM":"2200","building":"STETSON"},"fax":"513-558-7702","website":"http://med.uc.edu/Neurosurgery/divisions/functional.aspx"})</v>
      </c>
      <c r="AY784">
        <f t="shared" si="420"/>
        <v>781</v>
      </c>
      <c r="AZ784" t="str">
        <f t="shared" si="418"/>
        <v>781 - Functional Neurosurgery</v>
      </c>
      <c r="BA784" t="str">
        <f t="shared" si="390"/>
        <v>{"name":"Functional Neurosurgery","phone":"513-558-5387","location":{"ML":"515","RM":"2200","building":"STETSON"},"fax":"513-558-7702","website":"http://med.uc.edu/Neurosurgery/divisions/functional.aspx"},</v>
      </c>
    </row>
    <row r="785" spans="1:53" x14ac:dyDescent="0.25">
      <c r="A785" t="s">
        <v>3292</v>
      </c>
      <c r="B785" t="s">
        <v>3293</v>
      </c>
      <c r="C785" t="s">
        <v>1991</v>
      </c>
      <c r="D785">
        <v>515</v>
      </c>
      <c r="E785">
        <v>2200</v>
      </c>
      <c r="F785" t="s">
        <v>62</v>
      </c>
      <c r="G785" t="s">
        <v>1992</v>
      </c>
      <c r="H785" t="s">
        <v>3294</v>
      </c>
      <c r="K785" t="s">
        <v>5264</v>
      </c>
      <c r="M785">
        <f t="shared" si="391"/>
        <v>0</v>
      </c>
      <c r="N785" t="str">
        <f t="shared" si="395"/>
        <v>Medical Communications (Neurosurgery)</v>
      </c>
      <c r="P785" t="s">
        <v>5264</v>
      </c>
      <c r="Q785" t="str">
        <f t="shared" si="396"/>
        <v>513-558-5387</v>
      </c>
      <c r="S785" s="3">
        <f t="shared" si="394"/>
        <v>515</v>
      </c>
      <c r="T785" t="b">
        <f t="shared" si="402"/>
        <v>1</v>
      </c>
      <c r="V785" s="3">
        <f t="shared" si="403"/>
        <v>2200</v>
      </c>
      <c r="W785" t="b">
        <f t="shared" si="397"/>
        <v>1</v>
      </c>
      <c r="Y785" t="str">
        <f t="shared" si="404"/>
        <v>STETSON</v>
      </c>
      <c r="Z785" t="b">
        <f t="shared" si="398"/>
        <v>1</v>
      </c>
      <c r="AB785" t="b">
        <f t="shared" si="405"/>
        <v>1</v>
      </c>
      <c r="AD785" t="str">
        <f t="shared" si="406"/>
        <v>513-558-7702</v>
      </c>
      <c r="AE785" t="b">
        <f t="shared" si="399"/>
        <v>1</v>
      </c>
      <c r="AG785" t="str">
        <f t="shared" si="407"/>
        <v>http://med.uc.edu/Neurosurgery/divisions/medcom.aspx</v>
      </c>
      <c r="AH785" t="b">
        <f t="shared" si="400"/>
        <v>1</v>
      </c>
      <c r="AJ785">
        <f t="shared" si="408"/>
        <v>0</v>
      </c>
      <c r="AK785" t="b">
        <f t="shared" si="401"/>
        <v>0</v>
      </c>
      <c r="AM785" s="4" t="str">
        <f t="shared" si="419"/>
        <v>"name":"Medical Communications (Neurosurgery)"</v>
      </c>
      <c r="AN785" s="5" t="str">
        <f t="shared" si="409"/>
        <v>,"phone":"513-558-5387"</v>
      </c>
      <c r="AO785" s="5" t="str">
        <f t="shared" si="410"/>
        <v>,"location":{</v>
      </c>
      <c r="AP785" s="5" t="str">
        <f t="shared" si="411"/>
        <v>"ML":"515"</v>
      </c>
      <c r="AQ785" s="5" t="str">
        <f t="shared" si="393"/>
        <v>,"RM":"2200"</v>
      </c>
      <c r="AR785" s="5" t="str">
        <f t="shared" si="412"/>
        <v>,"building":"STETSON"</v>
      </c>
      <c r="AS785" s="5" t="str">
        <f t="shared" si="421"/>
        <v>}</v>
      </c>
      <c r="AT785" s="5" t="str">
        <f t="shared" si="413"/>
        <v>,"fax":"513-558-7702"</v>
      </c>
      <c r="AU785" s="5" t="str">
        <f t="shared" si="414"/>
        <v>,"website":"http://med.uc.edu/Neurosurgery/divisions/medcom.aspx"</v>
      </c>
      <c r="AV785" s="10" t="str">
        <f t="shared" si="415"/>
        <v/>
      </c>
      <c r="AW785" s="6" t="str">
        <f t="shared" si="416"/>
        <v>{"name":"Medical Communications (Neurosurgery)","phone":"513-558-5387","location":{"ML":"515","RM":"2200","building":"STETSON"},"fax":"513-558-7702","website":"http://med.uc.edu/Neurosurgery/divisions/medcom.aspx"}</v>
      </c>
      <c r="AX785" t="str">
        <f t="shared" si="417"/>
        <v>db.directory.insert({"name":"Medical Communications (Neurosurgery)","phone":"513-558-5387","location":{"ML":"515","RM":"2200","building":"STETSON"},"fax":"513-558-7702","website":"http://med.uc.edu/Neurosurgery/divisions/medcom.aspx"})</v>
      </c>
      <c r="AY785">
        <f t="shared" si="420"/>
        <v>782</v>
      </c>
      <c r="AZ785" t="str">
        <f t="shared" si="418"/>
        <v>782 - Medical Communications (Neurosurgery)</v>
      </c>
      <c r="BA785" t="str">
        <f t="shared" si="390"/>
        <v>{"name":"Medical Communications (Neurosurgery)","phone":"513-558-5387","location":{"ML":"515","RM":"2200","building":"STETSON"},"fax":"513-558-7702","website":"http://med.uc.edu/Neurosurgery/divisions/medcom.aspx"},</v>
      </c>
    </row>
    <row r="786" spans="1:53" x14ac:dyDescent="0.25">
      <c r="A786" t="s">
        <v>3295</v>
      </c>
      <c r="B786" t="s">
        <v>3296</v>
      </c>
      <c r="C786" t="s">
        <v>3245</v>
      </c>
      <c r="D786">
        <v>515</v>
      </c>
      <c r="E786">
        <v>5205</v>
      </c>
      <c r="F786" t="s">
        <v>140</v>
      </c>
      <c r="G786" t="s">
        <v>3249</v>
      </c>
      <c r="H786" t="s">
        <v>3297</v>
      </c>
      <c r="K786" t="s">
        <v>5264</v>
      </c>
      <c r="M786">
        <f t="shared" si="391"/>
        <v>0</v>
      </c>
      <c r="N786" t="str">
        <f t="shared" si="395"/>
        <v>Neurotrauma (Neurosurgery)</v>
      </c>
      <c r="P786" t="s">
        <v>5264</v>
      </c>
      <c r="Q786" t="str">
        <f t="shared" si="396"/>
        <v>513-558-0434</v>
      </c>
      <c r="S786" s="3">
        <f t="shared" si="394"/>
        <v>515</v>
      </c>
      <c r="T786" t="b">
        <f t="shared" si="402"/>
        <v>1</v>
      </c>
      <c r="V786" s="3">
        <f t="shared" si="403"/>
        <v>5205</v>
      </c>
      <c r="W786" t="b">
        <f t="shared" si="397"/>
        <v>1</v>
      </c>
      <c r="Y786" t="str">
        <f t="shared" si="404"/>
        <v>MSB</v>
      </c>
      <c r="Z786" t="b">
        <f t="shared" si="398"/>
        <v>1</v>
      </c>
      <c r="AB786" t="b">
        <f t="shared" si="405"/>
        <v>1</v>
      </c>
      <c r="AD786" t="str">
        <f t="shared" si="406"/>
        <v>513-558-5673</v>
      </c>
      <c r="AE786" t="b">
        <f t="shared" si="399"/>
        <v>1</v>
      </c>
      <c r="AG786" t="str">
        <f t="shared" si="407"/>
        <v>http://med.uc.edu/Neurosurgery/divisions/neurotrauma.aspx</v>
      </c>
      <c r="AH786" t="b">
        <f t="shared" si="400"/>
        <v>1</v>
      </c>
      <c r="AJ786">
        <f t="shared" si="408"/>
        <v>0</v>
      </c>
      <c r="AK786" t="b">
        <f t="shared" si="401"/>
        <v>0</v>
      </c>
      <c r="AM786" s="4" t="str">
        <f t="shared" si="419"/>
        <v>"name":"Neurotrauma (Neurosurgery)"</v>
      </c>
      <c r="AN786" s="5" t="str">
        <f t="shared" si="409"/>
        <v>,"phone":"513-558-0434"</v>
      </c>
      <c r="AO786" s="5" t="str">
        <f t="shared" si="410"/>
        <v>,"location":{</v>
      </c>
      <c r="AP786" s="5" t="str">
        <f t="shared" si="411"/>
        <v>"ML":"515"</v>
      </c>
      <c r="AQ786" s="5" t="str">
        <f t="shared" si="393"/>
        <v>,"RM":"5205"</v>
      </c>
      <c r="AR786" s="5" t="str">
        <f t="shared" si="412"/>
        <v>,"building":"MSB"</v>
      </c>
      <c r="AS786" s="5" t="str">
        <f t="shared" si="421"/>
        <v>}</v>
      </c>
      <c r="AT786" s="5" t="str">
        <f t="shared" si="413"/>
        <v>,"fax":"513-558-5673"</v>
      </c>
      <c r="AU786" s="5" t="str">
        <f t="shared" si="414"/>
        <v>,"website":"http://med.uc.edu/Neurosurgery/divisions/neurotrauma.aspx"</v>
      </c>
      <c r="AV786" s="10" t="str">
        <f t="shared" si="415"/>
        <v/>
      </c>
      <c r="AW786" s="6" t="str">
        <f t="shared" si="416"/>
        <v>{"name":"Neurotrauma (Neurosurgery)","phone":"513-558-0434","location":{"ML":"515","RM":"5205","building":"MSB"},"fax":"513-558-5673","website":"http://med.uc.edu/Neurosurgery/divisions/neurotrauma.aspx"}</v>
      </c>
      <c r="AX786" t="str">
        <f t="shared" si="417"/>
        <v>db.directory.insert({"name":"Neurotrauma (Neurosurgery)","phone":"513-558-0434","location":{"ML":"515","RM":"5205","building":"MSB"},"fax":"513-558-5673","website":"http://med.uc.edu/Neurosurgery/divisions/neurotrauma.aspx"})</v>
      </c>
      <c r="AY786">
        <f t="shared" si="420"/>
        <v>783</v>
      </c>
      <c r="AZ786" t="str">
        <f t="shared" si="418"/>
        <v>783 - Neurotrauma (Neurosurgery)</v>
      </c>
      <c r="BA786" t="str">
        <f t="shared" si="390"/>
        <v>{"name":"Neurotrauma (Neurosurgery)","phone":"513-558-0434","location":{"ML":"515","RM":"5205","building":"MSB"},"fax":"513-558-5673","website":"http://med.uc.edu/Neurosurgery/divisions/neurotrauma.aspx"},</v>
      </c>
    </row>
    <row r="787" spans="1:53" x14ac:dyDescent="0.25">
      <c r="A787" t="s">
        <v>3298</v>
      </c>
      <c r="B787" t="s">
        <v>3299</v>
      </c>
      <c r="C787" t="s">
        <v>41</v>
      </c>
      <c r="D787">
        <v>24</v>
      </c>
      <c r="F787" t="s">
        <v>42</v>
      </c>
      <c r="G787" t="s">
        <v>43</v>
      </c>
      <c r="H787" t="s">
        <v>3300</v>
      </c>
      <c r="I787" t="s">
        <v>45</v>
      </c>
      <c r="K787" t="s">
        <v>5264</v>
      </c>
      <c r="M787">
        <f t="shared" si="391"/>
        <v>0</v>
      </c>
      <c r="N787" t="str">
        <f t="shared" si="395"/>
        <v xml:space="preserve"> Alumni Affairs - New Grads</v>
      </c>
      <c r="P787" t="s">
        <v>5264</v>
      </c>
      <c r="Q787" t="str">
        <f t="shared" si="396"/>
        <v>513-556-4344</v>
      </c>
      <c r="S787" s="3">
        <f t="shared" si="394"/>
        <v>24</v>
      </c>
      <c r="T787" t="b">
        <f t="shared" si="402"/>
        <v>1</v>
      </c>
      <c r="V787" s="3">
        <f t="shared" si="403"/>
        <v>0</v>
      </c>
      <c r="W787" t="b">
        <f t="shared" si="397"/>
        <v>0</v>
      </c>
      <c r="Y787" t="str">
        <f t="shared" si="404"/>
        <v>ALUMNICTR</v>
      </c>
      <c r="Z787" t="b">
        <f t="shared" si="398"/>
        <v>1</v>
      </c>
      <c r="AB787" t="b">
        <f t="shared" si="405"/>
        <v>1</v>
      </c>
      <c r="AD787" t="str">
        <f t="shared" si="406"/>
        <v>513-556-3011</v>
      </c>
      <c r="AE787" t="b">
        <f t="shared" si="399"/>
        <v>1</v>
      </c>
      <c r="AG787" t="str">
        <f t="shared" si="407"/>
        <v>http://www.uc.edu/alumni/connect/grads.html</v>
      </c>
      <c r="AH787" t="b">
        <f t="shared" si="400"/>
        <v>1</v>
      </c>
      <c r="AJ787" t="str">
        <f t="shared" si="408"/>
        <v>alumni.association@uc.edu</v>
      </c>
      <c r="AK787" t="b">
        <f t="shared" si="401"/>
        <v>1</v>
      </c>
      <c r="AM787" s="4" t="str">
        <f t="shared" si="419"/>
        <v>"name":"Alumni Affairs - New Grads"</v>
      </c>
      <c r="AN787" s="5" t="str">
        <f t="shared" si="409"/>
        <v>,"phone":"513-556-4344"</v>
      </c>
      <c r="AO787" s="5" t="str">
        <f t="shared" si="410"/>
        <v>,"location":{</v>
      </c>
      <c r="AP787" s="5" t="str">
        <f t="shared" si="411"/>
        <v>"ML":"24"</v>
      </c>
      <c r="AQ787" s="5" t="str">
        <f t="shared" si="393"/>
        <v/>
      </c>
      <c r="AR787" s="5" t="str">
        <f t="shared" si="412"/>
        <v>,"building":"ALUMNICTR"</v>
      </c>
      <c r="AS787" s="5" t="str">
        <f t="shared" si="421"/>
        <v>}</v>
      </c>
      <c r="AT787" s="5" t="str">
        <f t="shared" si="413"/>
        <v>,"fax":"513-556-3011"</v>
      </c>
      <c r="AU787" s="5" t="str">
        <f t="shared" si="414"/>
        <v>,"website":"http://www.uc.edu/alumni/connect/grads.html"</v>
      </c>
      <c r="AV787" s="10" t="str">
        <f t="shared" si="415"/>
        <v>,"email":"alumni.association@uc.edu"</v>
      </c>
      <c r="AW787" s="6" t="str">
        <f t="shared" si="416"/>
        <v>{"name":"Alumni Affairs - New Grads","phone":"513-556-4344","location":{"ML":"24","building":"ALUMNICTR"},"fax":"513-556-3011","website":"http://www.uc.edu/alumni/connect/grads.html","email":"alumni.association@uc.edu"}</v>
      </c>
      <c r="AX787" t="str">
        <f t="shared" si="417"/>
        <v>db.directory.insert({"name":"Alumni Affairs - New Grads","phone":"513-556-4344","location":{"ML":"24","building":"ALUMNICTR"},"fax":"513-556-3011","website":"http://www.uc.edu/alumni/connect/grads.html","email":"alumni.association@uc.edu"})</v>
      </c>
      <c r="AY787">
        <f t="shared" si="420"/>
        <v>784</v>
      </c>
      <c r="AZ787" t="str">
        <f t="shared" si="418"/>
        <v>784 -  Alumni Affairs - New Grads</v>
      </c>
      <c r="BA787" t="str">
        <f t="shared" si="390"/>
        <v>{"name":"Alumni Affairs - New Grads","phone":"513-556-4344","location":{"ML":"24","building":"ALUMNICTR"},"fax":"513-556-3011","website":"http://www.uc.edu/alumni/connect/grads.html","email":"alumni.association@uc.edu"},</v>
      </c>
    </row>
    <row r="788" spans="1:53" x14ac:dyDescent="0.25">
      <c r="A788" t="s">
        <v>3301</v>
      </c>
      <c r="B788" t="s">
        <v>3302</v>
      </c>
      <c r="C788" t="s">
        <v>412</v>
      </c>
      <c r="D788" t="s">
        <v>3303</v>
      </c>
      <c r="E788">
        <v>21</v>
      </c>
      <c r="G788" t="s">
        <v>50</v>
      </c>
      <c r="K788" t="s">
        <v>5264</v>
      </c>
      <c r="L788" t="b">
        <v>1</v>
      </c>
      <c r="M788">
        <f t="shared" si="391"/>
        <v>1</v>
      </c>
      <c r="N788" t="str">
        <f t="shared" si="395"/>
        <v>New Media and Video Production  Athletics</v>
      </c>
      <c r="O788" t="str">
        <f t="shared" si="392"/>
        <v>New Media and Video Production  Athletics</v>
      </c>
      <c r="P788" t="s">
        <v>5264</v>
      </c>
      <c r="Q788" t="str">
        <f t="shared" si="396"/>
        <v>513-556-1275</v>
      </c>
      <c r="S788" s="3">
        <f t="shared" si="394"/>
        <v>21</v>
      </c>
      <c r="T788" t="b">
        <f t="shared" si="402"/>
        <v>1</v>
      </c>
      <c r="V788" s="3">
        <f t="shared" si="403"/>
        <v>0</v>
      </c>
      <c r="W788" t="b">
        <f t="shared" si="397"/>
        <v>0</v>
      </c>
      <c r="Y788" t="str">
        <f t="shared" si="404"/>
        <v>LNDNRCTR</v>
      </c>
      <c r="Z788" t="b">
        <f t="shared" si="398"/>
        <v>1</v>
      </c>
      <c r="AB788" t="b">
        <f t="shared" si="405"/>
        <v>1</v>
      </c>
      <c r="AD788">
        <f t="shared" si="406"/>
        <v>0</v>
      </c>
      <c r="AE788" t="b">
        <f t="shared" si="399"/>
        <v>0</v>
      </c>
      <c r="AG788">
        <f t="shared" si="407"/>
        <v>0</v>
      </c>
      <c r="AH788" t="b">
        <f t="shared" si="400"/>
        <v>0</v>
      </c>
      <c r="AJ788">
        <f t="shared" si="408"/>
        <v>0</v>
      </c>
      <c r="AK788" t="b">
        <f t="shared" si="401"/>
        <v>0</v>
      </c>
      <c r="AM788" s="4" t="str">
        <f t="shared" si="419"/>
        <v>"name":"New Media and Video Production Athletics"</v>
      </c>
      <c r="AN788" s="5" t="str">
        <f t="shared" si="409"/>
        <v>,"phone":"513-556-1275"</v>
      </c>
      <c r="AO788" s="5" t="str">
        <f t="shared" si="410"/>
        <v>,"location":{</v>
      </c>
      <c r="AP788" s="5" t="str">
        <f t="shared" si="411"/>
        <v>"ML":"21"</v>
      </c>
      <c r="AQ788" s="5" t="str">
        <f t="shared" si="393"/>
        <v/>
      </c>
      <c r="AR788" s="5" t="str">
        <f t="shared" si="412"/>
        <v>,"building":"LNDNRCTR"</v>
      </c>
      <c r="AS788" s="5" t="str">
        <f t="shared" si="421"/>
        <v>}</v>
      </c>
      <c r="AT788" s="5" t="str">
        <f t="shared" si="413"/>
        <v/>
      </c>
      <c r="AU788" s="5" t="str">
        <f t="shared" si="414"/>
        <v/>
      </c>
      <c r="AV788" s="10" t="str">
        <f t="shared" si="415"/>
        <v/>
      </c>
      <c r="AW788" s="6" t="str">
        <f t="shared" si="416"/>
        <v>{"name":"New Media and Video Production Athletics","phone":"513-556-1275","location":{"ML":"21","building":"LNDNRCTR"}}</v>
      </c>
      <c r="AX788" t="str">
        <f t="shared" si="417"/>
        <v>db.directory.insert({"name":"New Media and Video Production Athletics","phone":"513-556-1275","location":{"ML":"21","building":"LNDNRCTR"}})</v>
      </c>
      <c r="AY788">
        <f t="shared" si="420"/>
        <v>785</v>
      </c>
      <c r="AZ788" t="str">
        <f t="shared" si="418"/>
        <v>785 - New Media and Video Production  Athletics</v>
      </c>
      <c r="BA788" t="str">
        <f t="shared" si="390"/>
        <v>{"name":"New Media and Video Production Athletics","phone":"513-556-1275","location":{"ML":"21","building":"LNDNRCTR"}},</v>
      </c>
    </row>
    <row r="789" spans="1:53" x14ac:dyDescent="0.25">
      <c r="A789" t="s">
        <v>3304</v>
      </c>
      <c r="B789" t="s">
        <v>3305</v>
      </c>
      <c r="C789" t="s">
        <v>3306</v>
      </c>
      <c r="D789" t="s">
        <v>3307</v>
      </c>
      <c r="E789">
        <v>135</v>
      </c>
      <c r="F789">
        <v>510</v>
      </c>
      <c r="G789" t="s">
        <v>570</v>
      </c>
      <c r="H789" t="s">
        <v>3308</v>
      </c>
      <c r="I789" t="s">
        <v>3309</v>
      </c>
      <c r="K789" t="s">
        <v>5264</v>
      </c>
      <c r="L789" t="b">
        <v>1</v>
      </c>
      <c r="M789">
        <f t="shared" si="391"/>
        <v>1</v>
      </c>
      <c r="N789" t="str">
        <f t="shared" si="395"/>
        <v>News Record  Business Office</v>
      </c>
      <c r="O789" t="str">
        <f t="shared" si="392"/>
        <v>News Record  Business Office</v>
      </c>
      <c r="P789" t="s">
        <v>5264</v>
      </c>
      <c r="Q789" t="str">
        <f t="shared" si="396"/>
        <v>513-556-5902</v>
      </c>
      <c r="S789" s="3">
        <f t="shared" si="394"/>
        <v>135</v>
      </c>
      <c r="T789" t="b">
        <f t="shared" si="402"/>
        <v>1</v>
      </c>
      <c r="V789" s="3">
        <f t="shared" si="403"/>
        <v>510</v>
      </c>
      <c r="W789" t="b">
        <f t="shared" si="397"/>
        <v>1</v>
      </c>
      <c r="Y789" t="str">
        <f t="shared" si="404"/>
        <v>SWIFT</v>
      </c>
      <c r="Z789" t="b">
        <f t="shared" si="398"/>
        <v>1</v>
      </c>
      <c r="AB789" t="b">
        <f t="shared" si="405"/>
        <v>1</v>
      </c>
      <c r="AD789" t="str">
        <f t="shared" si="406"/>
        <v>513-556-5922</v>
      </c>
      <c r="AE789" t="b">
        <f t="shared" si="399"/>
        <v>1</v>
      </c>
      <c r="AG789" t="str">
        <f t="shared" si="407"/>
        <v>http://www.newsrecord.org/</v>
      </c>
      <c r="AH789" t="b">
        <f t="shared" si="400"/>
        <v>1</v>
      </c>
      <c r="AJ789">
        <f t="shared" si="408"/>
        <v>0</v>
      </c>
      <c r="AK789" t="b">
        <f t="shared" si="401"/>
        <v>0</v>
      </c>
      <c r="AM789" s="4" t="str">
        <f t="shared" si="419"/>
        <v>"name":"News Record Business Office"</v>
      </c>
      <c r="AN789" s="5" t="str">
        <f t="shared" si="409"/>
        <v>,"phone":"513-556-5902"</v>
      </c>
      <c r="AO789" s="5" t="str">
        <f t="shared" si="410"/>
        <v>,"location":{</v>
      </c>
      <c r="AP789" s="5" t="str">
        <f t="shared" si="411"/>
        <v>"ML":"135"</v>
      </c>
      <c r="AQ789" s="5" t="str">
        <f t="shared" si="393"/>
        <v>,"RM":"510"</v>
      </c>
      <c r="AR789" s="5" t="str">
        <f t="shared" si="412"/>
        <v>,"building":"SWIFT"</v>
      </c>
      <c r="AS789" s="5" t="str">
        <f t="shared" si="421"/>
        <v>}</v>
      </c>
      <c r="AT789" s="5" t="str">
        <f t="shared" si="413"/>
        <v>,"fax":"513-556-5922"</v>
      </c>
      <c r="AU789" s="5" t="str">
        <f t="shared" si="414"/>
        <v>,"website":"http://www.newsrecord.org/"</v>
      </c>
      <c r="AV789" s="10" t="str">
        <f t="shared" si="415"/>
        <v/>
      </c>
      <c r="AW789" s="6" t="str">
        <f t="shared" si="416"/>
        <v>{"name":"News Record Business Office","phone":"513-556-5902","location":{"ML":"135","RM":"510","building":"SWIFT"},"fax":"513-556-5922","website":"http://www.newsrecord.org/"}</v>
      </c>
      <c r="AX789" t="str">
        <f t="shared" si="417"/>
        <v>db.directory.insert({"name":"News Record Business Office","phone":"513-556-5902","location":{"ML":"135","RM":"510","building":"SWIFT"},"fax":"513-556-5922","website":"http://www.newsrecord.org/"})</v>
      </c>
      <c r="AY789">
        <f t="shared" si="420"/>
        <v>786</v>
      </c>
      <c r="AZ789" t="str">
        <f t="shared" si="418"/>
        <v>786 - News Record  Business Office</v>
      </c>
      <c r="BA789" t="str">
        <f t="shared" si="390"/>
        <v>{"name":"News Record Business Office","phone":"513-556-5902","location":{"ML":"135","RM":"510","building":"SWIFT"},"fax":"513-556-5922","website":"http://www.newsrecord.org/"},</v>
      </c>
    </row>
    <row r="790" spans="1:53" x14ac:dyDescent="0.25">
      <c r="A790" t="s">
        <v>3310</v>
      </c>
      <c r="B790" t="s">
        <v>3311</v>
      </c>
      <c r="C790" t="s">
        <v>3312</v>
      </c>
      <c r="D790">
        <v>135</v>
      </c>
      <c r="E790">
        <v>510</v>
      </c>
      <c r="F790" t="s">
        <v>570</v>
      </c>
      <c r="G790" t="s">
        <v>3308</v>
      </c>
      <c r="H790" t="s">
        <v>3309</v>
      </c>
      <c r="I790" t="s">
        <v>3313</v>
      </c>
      <c r="K790" t="s">
        <v>5264</v>
      </c>
      <c r="M790">
        <f t="shared" si="391"/>
        <v>0</v>
      </c>
      <c r="N790" t="str">
        <f t="shared" si="395"/>
        <v xml:space="preserve"> The - News Record</v>
      </c>
      <c r="P790" t="s">
        <v>5264</v>
      </c>
      <c r="Q790" t="str">
        <f t="shared" si="396"/>
        <v>513-556-5900</v>
      </c>
      <c r="S790" s="3">
        <f t="shared" si="394"/>
        <v>135</v>
      </c>
      <c r="T790" t="b">
        <f t="shared" si="402"/>
        <v>1</v>
      </c>
      <c r="V790" s="3">
        <f t="shared" si="403"/>
        <v>510</v>
      </c>
      <c r="W790" t="b">
        <f t="shared" si="397"/>
        <v>1</v>
      </c>
      <c r="Y790" t="str">
        <f t="shared" si="404"/>
        <v>SWIFT</v>
      </c>
      <c r="Z790" t="b">
        <f t="shared" si="398"/>
        <v>1</v>
      </c>
      <c r="AB790" t="b">
        <f t="shared" si="405"/>
        <v>1</v>
      </c>
      <c r="AD790" t="str">
        <f t="shared" si="406"/>
        <v>513-556-5922</v>
      </c>
      <c r="AE790" t="b">
        <f t="shared" si="399"/>
        <v>1</v>
      </c>
      <c r="AG790" t="str">
        <f t="shared" si="407"/>
        <v>http://www.newsrecord.org/</v>
      </c>
      <c r="AH790" t="b">
        <f t="shared" si="400"/>
        <v>1</v>
      </c>
      <c r="AJ790" t="str">
        <f t="shared" si="408"/>
        <v>manager.newsrecord@gmail.com</v>
      </c>
      <c r="AK790" t="b">
        <f t="shared" si="401"/>
        <v>1</v>
      </c>
      <c r="AM790" s="4" t="str">
        <f t="shared" si="419"/>
        <v>"name":"The - News Record"</v>
      </c>
      <c r="AN790" s="5" t="str">
        <f t="shared" si="409"/>
        <v>,"phone":"513-556-5900"</v>
      </c>
      <c r="AO790" s="5" t="str">
        <f t="shared" si="410"/>
        <v>,"location":{</v>
      </c>
      <c r="AP790" s="5" t="str">
        <f t="shared" si="411"/>
        <v>"ML":"135"</v>
      </c>
      <c r="AQ790" s="5" t="str">
        <f t="shared" si="393"/>
        <v>,"RM":"510"</v>
      </c>
      <c r="AR790" s="5" t="str">
        <f t="shared" si="412"/>
        <v>,"building":"SWIFT"</v>
      </c>
      <c r="AS790" s="5" t="str">
        <f t="shared" si="421"/>
        <v>}</v>
      </c>
      <c r="AT790" s="5" t="str">
        <f t="shared" si="413"/>
        <v>,"fax":"513-556-5922"</v>
      </c>
      <c r="AU790" s="5" t="str">
        <f t="shared" si="414"/>
        <v>,"website":"http://www.newsrecord.org/"</v>
      </c>
      <c r="AV790" s="10" t="str">
        <f t="shared" si="415"/>
        <v>,"email":"manager.newsrecord@gmail.com"</v>
      </c>
      <c r="AW790" s="6" t="str">
        <f t="shared" si="416"/>
        <v>{"name":"The - News Record","phone":"513-556-5900","location":{"ML":"135","RM":"510","building":"SWIFT"},"fax":"513-556-5922","website":"http://www.newsrecord.org/","email":"manager.newsrecord@gmail.com"}</v>
      </c>
      <c r="AX790" t="str">
        <f t="shared" si="417"/>
        <v>db.directory.insert({"name":"The - News Record","phone":"513-556-5900","location":{"ML":"135","RM":"510","building":"SWIFT"},"fax":"513-556-5922","website":"http://www.newsrecord.org/","email":"manager.newsrecord@gmail.com"})</v>
      </c>
      <c r="AY790">
        <f t="shared" si="420"/>
        <v>787</v>
      </c>
      <c r="AZ790" t="str">
        <f t="shared" si="418"/>
        <v>787 -  The - News Record</v>
      </c>
      <c r="BA790" t="str">
        <f t="shared" si="390"/>
        <v>{"name":"The - News Record","phone":"513-556-5900","location":{"ML":"135","RM":"510","building":"SWIFT"},"fax":"513-556-5922","website":"http://www.newsrecord.org/","email":"manager.newsrecord@gmail.com"},</v>
      </c>
    </row>
    <row r="791" spans="1:53" x14ac:dyDescent="0.25">
      <c r="A791" t="s">
        <v>3314</v>
      </c>
      <c r="B791" t="s">
        <v>3315</v>
      </c>
      <c r="C791" t="s">
        <v>3316</v>
      </c>
      <c r="D791">
        <v>139</v>
      </c>
      <c r="E791">
        <v>655</v>
      </c>
      <c r="F791" t="s">
        <v>110</v>
      </c>
      <c r="G791" t="s">
        <v>1034</v>
      </c>
      <c r="H791" t="s">
        <v>3317</v>
      </c>
      <c r="K791" t="s">
        <v>5264</v>
      </c>
      <c r="M791">
        <f t="shared" si="391"/>
        <v>0</v>
      </c>
      <c r="N791" t="str">
        <f t="shared" si="395"/>
        <v>NightRide</v>
      </c>
      <c r="P791" t="s">
        <v>5264</v>
      </c>
      <c r="Q791" t="str">
        <f t="shared" si="396"/>
        <v>513-558-9255</v>
      </c>
      <c r="S791" s="3">
        <f t="shared" si="394"/>
        <v>139</v>
      </c>
      <c r="T791" t="b">
        <f t="shared" si="402"/>
        <v>1</v>
      </c>
      <c r="V791" s="3">
        <f t="shared" si="403"/>
        <v>655</v>
      </c>
      <c r="W791" t="b">
        <f t="shared" si="397"/>
        <v>1</v>
      </c>
      <c r="Y791" t="str">
        <f t="shared" si="404"/>
        <v>STEGER</v>
      </c>
      <c r="Z791" t="b">
        <f t="shared" si="398"/>
        <v>1</v>
      </c>
      <c r="AB791" t="b">
        <f t="shared" si="405"/>
        <v>1</v>
      </c>
      <c r="AD791" t="str">
        <f t="shared" si="406"/>
        <v>513-556-4477</v>
      </c>
      <c r="AE791" t="b">
        <f t="shared" si="399"/>
        <v>1</v>
      </c>
      <c r="AG791" t="str">
        <f t="shared" si="407"/>
        <v>http://www.uc.edu/publicsafety/staying-safe/night-ride.html</v>
      </c>
      <c r="AH791" t="b">
        <f t="shared" si="400"/>
        <v>1</v>
      </c>
      <c r="AJ791">
        <f t="shared" si="408"/>
        <v>0</v>
      </c>
      <c r="AK791" t="b">
        <f t="shared" si="401"/>
        <v>0</v>
      </c>
      <c r="AM791" s="4" t="str">
        <f t="shared" si="419"/>
        <v>"name":"NightRide"</v>
      </c>
      <c r="AN791" s="5" t="str">
        <f t="shared" si="409"/>
        <v>,"phone":"513-558-9255"</v>
      </c>
      <c r="AO791" s="5" t="str">
        <f t="shared" si="410"/>
        <v>,"location":{</v>
      </c>
      <c r="AP791" s="5" t="str">
        <f t="shared" si="411"/>
        <v>"ML":"139"</v>
      </c>
      <c r="AQ791" s="5" t="str">
        <f t="shared" si="393"/>
        <v>,"RM":"655"</v>
      </c>
      <c r="AR791" s="5" t="str">
        <f t="shared" si="412"/>
        <v>,"building":"STEGER"</v>
      </c>
      <c r="AS791" s="5" t="str">
        <f t="shared" si="421"/>
        <v>}</v>
      </c>
      <c r="AT791" s="5" t="str">
        <f t="shared" si="413"/>
        <v>,"fax":"513-556-4477"</v>
      </c>
      <c r="AU791" s="5" t="str">
        <f t="shared" si="414"/>
        <v>,"website":"http://www.uc.edu/publicsafety/staying-safe/night-ride.html"</v>
      </c>
      <c r="AV791" s="10" t="str">
        <f t="shared" si="415"/>
        <v/>
      </c>
      <c r="AW791" s="6" t="str">
        <f t="shared" si="416"/>
        <v>{"name":"NightRide","phone":"513-558-9255","location":{"ML":"139","RM":"655","building":"STEGER"},"fax":"513-556-4477","website":"http://www.uc.edu/publicsafety/staying-safe/night-ride.html"}</v>
      </c>
      <c r="AX791" t="str">
        <f t="shared" si="417"/>
        <v>db.directory.insert({"name":"NightRide","phone":"513-558-9255","location":{"ML":"139","RM":"655","building":"STEGER"},"fax":"513-556-4477","website":"http://www.uc.edu/publicsafety/staying-safe/night-ride.html"})</v>
      </c>
      <c r="AY791">
        <f t="shared" si="420"/>
        <v>788</v>
      </c>
      <c r="AZ791" t="str">
        <f t="shared" si="418"/>
        <v>788 - NightRide</v>
      </c>
      <c r="BA791" t="str">
        <f t="shared" si="390"/>
        <v>{"name":"NightRide","phone":"513-558-9255","location":{"ML":"139","RM":"655","building":"STEGER"},"fax":"513-556-4477","website":"http://www.uc.edu/publicsafety/staying-safe/night-ride.html"},</v>
      </c>
    </row>
    <row r="792" spans="1:53" x14ac:dyDescent="0.25">
      <c r="A792" t="s">
        <v>3318</v>
      </c>
      <c r="B792" t="s">
        <v>3319</v>
      </c>
      <c r="C792" t="s">
        <v>3320</v>
      </c>
      <c r="D792">
        <v>70</v>
      </c>
      <c r="E792" t="s">
        <v>3321</v>
      </c>
      <c r="F792" t="s">
        <v>2028</v>
      </c>
      <c r="H792" t="s">
        <v>3322</v>
      </c>
      <c r="I792" t="s">
        <v>3323</v>
      </c>
      <c r="K792" t="s">
        <v>5264</v>
      </c>
      <c r="M792">
        <f t="shared" si="391"/>
        <v>0</v>
      </c>
      <c r="N792" t="str">
        <f t="shared" si="395"/>
        <v>Nondestructive Evaluation Lab (CEAS)</v>
      </c>
      <c r="P792" t="s">
        <v>5264</v>
      </c>
      <c r="Q792" t="str">
        <f t="shared" si="396"/>
        <v>513-556-3353</v>
      </c>
      <c r="S792" s="3">
        <f t="shared" si="394"/>
        <v>70</v>
      </c>
      <c r="T792" t="b">
        <f t="shared" si="402"/>
        <v>1</v>
      </c>
      <c r="V792" s="3" t="str">
        <f t="shared" si="403"/>
        <v>4thfl</v>
      </c>
      <c r="W792" t="b">
        <f t="shared" si="397"/>
        <v>1</v>
      </c>
      <c r="Y792" t="str">
        <f t="shared" si="404"/>
        <v>ERC</v>
      </c>
      <c r="Z792" t="b">
        <f t="shared" si="398"/>
        <v>1</v>
      </c>
      <c r="AB792" t="b">
        <f t="shared" si="405"/>
        <v>1</v>
      </c>
      <c r="AD792">
        <f t="shared" si="406"/>
        <v>0</v>
      </c>
      <c r="AE792" t="b">
        <f t="shared" si="399"/>
        <v>0</v>
      </c>
      <c r="AG792" t="str">
        <f t="shared" si="407"/>
        <v>http://www.ase.uc.edu/~pnagy/NDE/</v>
      </c>
      <c r="AH792" t="b">
        <f t="shared" si="400"/>
        <v>1</v>
      </c>
      <c r="AJ792" t="str">
        <f t="shared" si="408"/>
        <v>peter.nagy@uc.edu</v>
      </c>
      <c r="AK792" t="b">
        <f t="shared" si="401"/>
        <v>1</v>
      </c>
      <c r="AM792" s="4" t="str">
        <f t="shared" si="419"/>
        <v>"name":"Nondestructive Evaluation Lab (CEAS)"</v>
      </c>
      <c r="AN792" s="5" t="str">
        <f t="shared" si="409"/>
        <v>,"phone":"513-556-3353"</v>
      </c>
      <c r="AO792" s="5" t="str">
        <f t="shared" si="410"/>
        <v>,"location":{</v>
      </c>
      <c r="AP792" s="5" t="str">
        <f t="shared" si="411"/>
        <v>"ML":"70"</v>
      </c>
      <c r="AQ792" s="5" t="str">
        <f t="shared" si="393"/>
        <v>,"RM":"4thfl"</v>
      </c>
      <c r="AR792" s="5" t="str">
        <f t="shared" si="412"/>
        <v>,"building":"ERC"</v>
      </c>
      <c r="AS792" s="5" t="str">
        <f t="shared" si="421"/>
        <v>}</v>
      </c>
      <c r="AT792" s="5" t="str">
        <f t="shared" si="413"/>
        <v/>
      </c>
      <c r="AU792" s="5" t="str">
        <f t="shared" si="414"/>
        <v>,"website":"http://www.ase.uc.edu/~pnagy/NDE/"</v>
      </c>
      <c r="AV792" s="10" t="str">
        <f t="shared" si="415"/>
        <v>,"email":"peter.nagy@uc.edu"</v>
      </c>
      <c r="AW792" s="6" t="str">
        <f t="shared" si="416"/>
        <v>{"name":"Nondestructive Evaluation Lab (CEAS)","phone":"513-556-3353","location":{"ML":"70","RM":"4thfl","building":"ERC"},"website":"http://www.ase.uc.edu/~pnagy/NDE/","email":"peter.nagy@uc.edu"}</v>
      </c>
      <c r="AX792" t="str">
        <f t="shared" si="417"/>
        <v>db.directory.insert({"name":"Nondestructive Evaluation Lab (CEAS)","phone":"513-556-3353","location":{"ML":"70","RM":"4thfl","building":"ERC"},"website":"http://www.ase.uc.edu/~pnagy/NDE/","email":"peter.nagy@uc.edu"})</v>
      </c>
      <c r="AY792">
        <f t="shared" si="420"/>
        <v>789</v>
      </c>
      <c r="AZ792" t="str">
        <f t="shared" si="418"/>
        <v>789 - Nondestructive Evaluation Lab (CEAS)</v>
      </c>
      <c r="BA792" t="str">
        <f t="shared" si="390"/>
        <v>{"name":"Nondestructive Evaluation Lab (CEAS)","phone":"513-556-3353","location":{"ML":"70","RM":"4thfl","building":"ERC"},"website":"http://www.ase.uc.edu/~pnagy/NDE/","email":"peter.nagy@uc.edu"},</v>
      </c>
    </row>
    <row r="793" spans="1:53" x14ac:dyDescent="0.25">
      <c r="A793" t="s">
        <v>3324</v>
      </c>
      <c r="B793" t="s">
        <v>3325</v>
      </c>
      <c r="C793" t="s">
        <v>322</v>
      </c>
      <c r="D793">
        <v>97</v>
      </c>
      <c r="E793">
        <v>210</v>
      </c>
      <c r="F793" t="s">
        <v>16</v>
      </c>
      <c r="G793" t="s">
        <v>323</v>
      </c>
      <c r="H793" t="s">
        <v>3326</v>
      </c>
      <c r="K793" t="s">
        <v>5264</v>
      </c>
      <c r="M793">
        <f t="shared" si="391"/>
        <v>0</v>
      </c>
      <c r="N793" t="str">
        <f t="shared" si="395"/>
        <v>Higher Learning Commission Accreditation/North Central Association</v>
      </c>
      <c r="P793" t="s">
        <v>5264</v>
      </c>
      <c r="Q793" t="str">
        <f t="shared" si="396"/>
        <v>513-556-2588</v>
      </c>
      <c r="S793" s="3">
        <f t="shared" si="394"/>
        <v>97</v>
      </c>
      <c r="T793" t="b">
        <f t="shared" si="402"/>
        <v>1</v>
      </c>
      <c r="V793" s="3">
        <f t="shared" si="403"/>
        <v>210</v>
      </c>
      <c r="W793" t="b">
        <f t="shared" si="397"/>
        <v>1</v>
      </c>
      <c r="Y793" t="str">
        <f t="shared" si="404"/>
        <v>VANWORMR</v>
      </c>
      <c r="Z793" t="b">
        <f t="shared" si="398"/>
        <v>1</v>
      </c>
      <c r="AB793" t="b">
        <f t="shared" si="405"/>
        <v>1</v>
      </c>
      <c r="AD793" t="str">
        <f t="shared" si="406"/>
        <v>513-556-7861</v>
      </c>
      <c r="AE793" t="b">
        <f t="shared" si="399"/>
        <v>1</v>
      </c>
      <c r="AG793" t="str">
        <f t="shared" si="407"/>
        <v>http://www.uc.edu/hlcaccreditation</v>
      </c>
      <c r="AH793" t="b">
        <f t="shared" si="400"/>
        <v>1</v>
      </c>
      <c r="AJ793">
        <f t="shared" si="408"/>
        <v>0</v>
      </c>
      <c r="AK793" t="b">
        <f t="shared" si="401"/>
        <v>0</v>
      </c>
      <c r="AM793" s="4" t="str">
        <f t="shared" si="419"/>
        <v>"name":"Higher Learning Commission Accreditation/North Central Association"</v>
      </c>
      <c r="AN793" s="5" t="str">
        <f t="shared" si="409"/>
        <v>,"phone":"513-556-2588"</v>
      </c>
      <c r="AO793" s="5" t="str">
        <f t="shared" si="410"/>
        <v>,"location":{</v>
      </c>
      <c r="AP793" s="5" t="str">
        <f t="shared" si="411"/>
        <v>"ML":"97"</v>
      </c>
      <c r="AQ793" s="5" t="str">
        <f t="shared" si="393"/>
        <v>,"RM":"210"</v>
      </c>
      <c r="AR793" s="5" t="str">
        <f t="shared" si="412"/>
        <v>,"building":"VANWORMR"</v>
      </c>
      <c r="AS793" s="5" t="str">
        <f t="shared" si="421"/>
        <v>}</v>
      </c>
      <c r="AT793" s="5" t="str">
        <f t="shared" si="413"/>
        <v>,"fax":"513-556-7861"</v>
      </c>
      <c r="AU793" s="5" t="str">
        <f t="shared" si="414"/>
        <v>,"website":"http://www.uc.edu/hlcaccreditation"</v>
      </c>
      <c r="AV793" s="10" t="str">
        <f t="shared" si="415"/>
        <v/>
      </c>
      <c r="AW793" s="6" t="str">
        <f t="shared" si="416"/>
        <v>{"name":"Higher Learning Commission Accreditation/North Central Association","phone":"513-556-2588","location":{"ML":"97","RM":"210","building":"VANWORMR"},"fax":"513-556-7861","website":"http://www.uc.edu/hlcaccreditation"}</v>
      </c>
      <c r="AX793" t="str">
        <f t="shared" si="417"/>
        <v>db.directory.insert({"name":"Higher Learning Commission Accreditation/North Central Association","phone":"513-556-2588","location":{"ML":"97","RM":"210","building":"VANWORMR"},"fax":"513-556-7861","website":"http://www.uc.edu/hlcaccreditation"})</v>
      </c>
      <c r="AY793">
        <f t="shared" si="420"/>
        <v>790</v>
      </c>
      <c r="AZ793" t="str">
        <f t="shared" si="418"/>
        <v>790 - Higher Learning Commission Accreditation/North Central Association</v>
      </c>
      <c r="BA793" t="str">
        <f t="shared" si="390"/>
        <v>{"name":"Higher Learning Commission Accreditation/North Central Association","phone":"513-556-2588","location":{"ML":"97","RM":"210","building":"VANWORMR"},"fax":"513-556-7861","website":"http://www.uc.edu/hlcaccreditation"},</v>
      </c>
    </row>
    <row r="794" spans="1:53" x14ac:dyDescent="0.25">
      <c r="A794" t="s">
        <v>3327</v>
      </c>
      <c r="B794" t="s">
        <v>3328</v>
      </c>
      <c r="C794" t="s">
        <v>3329</v>
      </c>
      <c r="D794">
        <v>9</v>
      </c>
      <c r="E794">
        <v>365</v>
      </c>
      <c r="F794" t="s">
        <v>132</v>
      </c>
      <c r="H794" t="s">
        <v>684</v>
      </c>
      <c r="I794" t="s">
        <v>3330</v>
      </c>
      <c r="K794" t="s">
        <v>5264</v>
      </c>
      <c r="M794">
        <f t="shared" si="391"/>
        <v>0</v>
      </c>
      <c r="N794" t="str">
        <f t="shared" si="395"/>
        <v>Notary Public</v>
      </c>
      <c r="P794" t="s">
        <v>5264</v>
      </c>
      <c r="Q794" t="str">
        <f t="shared" si="396"/>
        <v>513-556-1296</v>
      </c>
      <c r="S794" s="3">
        <f t="shared" si="394"/>
        <v>9</v>
      </c>
      <c r="T794" t="b">
        <f t="shared" si="402"/>
        <v>1</v>
      </c>
      <c r="V794" s="3">
        <f t="shared" si="403"/>
        <v>365</v>
      </c>
      <c r="W794" t="b">
        <f t="shared" si="397"/>
        <v>1</v>
      </c>
      <c r="Y794" t="str">
        <f t="shared" si="404"/>
        <v>TUC</v>
      </c>
      <c r="Z794" t="b">
        <f t="shared" si="398"/>
        <v>1</v>
      </c>
      <c r="AB794" t="b">
        <f t="shared" si="405"/>
        <v>1</v>
      </c>
      <c r="AD794">
        <f t="shared" si="406"/>
        <v>0</v>
      </c>
      <c r="AE794" t="b">
        <f t="shared" si="399"/>
        <v>0</v>
      </c>
      <c r="AG794" t="str">
        <f t="shared" si="407"/>
        <v>http://www.uc.edu/bookstore</v>
      </c>
      <c r="AH794" t="b">
        <f t="shared" si="400"/>
        <v>1</v>
      </c>
      <c r="AJ794" t="str">
        <f t="shared" si="408"/>
        <v>0032txt@follett.com</v>
      </c>
      <c r="AK794" t="b">
        <f t="shared" si="401"/>
        <v>1</v>
      </c>
      <c r="AM794" s="4" t="str">
        <f t="shared" si="419"/>
        <v>"name":"Notary Public"</v>
      </c>
      <c r="AN794" s="5" t="str">
        <f t="shared" si="409"/>
        <v>,"phone":"513-556-1296"</v>
      </c>
      <c r="AO794" s="5" t="str">
        <f t="shared" si="410"/>
        <v>,"location":{</v>
      </c>
      <c r="AP794" s="5" t="str">
        <f t="shared" si="411"/>
        <v>"ML":"9"</v>
      </c>
      <c r="AQ794" s="5" t="str">
        <f t="shared" si="393"/>
        <v>,"RM":"365"</v>
      </c>
      <c r="AR794" s="5" t="str">
        <f t="shared" si="412"/>
        <v>,"building":"TUC"</v>
      </c>
      <c r="AS794" s="5" t="str">
        <f t="shared" si="421"/>
        <v>}</v>
      </c>
      <c r="AT794" s="5" t="str">
        <f t="shared" si="413"/>
        <v/>
      </c>
      <c r="AU794" s="5" t="str">
        <f t="shared" si="414"/>
        <v>,"website":"http://www.uc.edu/bookstore"</v>
      </c>
      <c r="AV794" s="10" t="str">
        <f t="shared" si="415"/>
        <v>,"email":"0032txt@follett.com"</v>
      </c>
      <c r="AW794" s="6" t="str">
        <f t="shared" si="416"/>
        <v>{"name":"Notary Public","phone":"513-556-1296","location":{"ML":"9","RM":"365","building":"TUC"},"website":"http://www.uc.edu/bookstore","email":"0032txt@follett.com"}</v>
      </c>
      <c r="AX794" t="str">
        <f t="shared" si="417"/>
        <v>db.directory.insert({"name":"Notary Public","phone":"513-556-1296","location":{"ML":"9","RM":"365","building":"TUC"},"website":"http://www.uc.edu/bookstore","email":"0032txt@follett.com"})</v>
      </c>
      <c r="AY794">
        <f t="shared" si="420"/>
        <v>791</v>
      </c>
      <c r="AZ794" t="str">
        <f t="shared" si="418"/>
        <v>791 - Notary Public</v>
      </c>
      <c r="BA794" t="str">
        <f t="shared" si="390"/>
        <v>{"name":"Notary Public","phone":"513-556-1296","location":{"ML":"9","RM":"365","building":"TUC"},"website":"http://www.uc.edu/bookstore","email":"0032txt@follett.com"},</v>
      </c>
    </row>
    <row r="795" spans="1:53" x14ac:dyDescent="0.25">
      <c r="A795" t="s">
        <v>3331</v>
      </c>
      <c r="B795" t="s">
        <v>3332</v>
      </c>
      <c r="C795" t="s">
        <v>3333</v>
      </c>
      <c r="D795">
        <v>172</v>
      </c>
      <c r="E795" t="s">
        <v>3334</v>
      </c>
      <c r="F795" t="s">
        <v>56</v>
      </c>
      <c r="H795" t="s">
        <v>3335</v>
      </c>
      <c r="K795" t="s">
        <v>5264</v>
      </c>
      <c r="M795">
        <f t="shared" si="391"/>
        <v>0</v>
      </c>
      <c r="N795" t="str">
        <f t="shared" si="395"/>
        <v>Nuclear Magnetic Resonance Facility (A&amp;S)</v>
      </c>
      <c r="P795" t="s">
        <v>5264</v>
      </c>
      <c r="Q795" t="str">
        <f t="shared" si="396"/>
        <v>513-556-9211</v>
      </c>
      <c r="S795" s="3">
        <f t="shared" si="394"/>
        <v>172</v>
      </c>
      <c r="T795" t="b">
        <f t="shared" si="402"/>
        <v>1</v>
      </c>
      <c r="V795" s="3" t="str">
        <f t="shared" si="403"/>
        <v>123C</v>
      </c>
      <c r="W795" t="b">
        <f t="shared" si="397"/>
        <v>1</v>
      </c>
      <c r="Y795" t="str">
        <f t="shared" si="404"/>
        <v>CROSLEY</v>
      </c>
      <c r="Z795" t="b">
        <f t="shared" si="398"/>
        <v>1</v>
      </c>
      <c r="AB795" t="b">
        <f t="shared" si="405"/>
        <v>1</v>
      </c>
      <c r="AD795">
        <f t="shared" si="406"/>
        <v>0</v>
      </c>
      <c r="AE795" t="b">
        <f t="shared" si="399"/>
        <v>0</v>
      </c>
      <c r="AG795" t="str">
        <f t="shared" si="407"/>
        <v>Keyang.Ding@uc.edu</v>
      </c>
      <c r="AH795" t="b">
        <f t="shared" si="400"/>
        <v>1</v>
      </c>
      <c r="AJ795">
        <f t="shared" si="408"/>
        <v>0</v>
      </c>
      <c r="AK795" t="b">
        <f t="shared" si="401"/>
        <v>0</v>
      </c>
      <c r="AM795" s="4" t="str">
        <f t="shared" si="419"/>
        <v>"name":"Nuclear Magnetic Resonance Facility (A&amp;S)"</v>
      </c>
      <c r="AN795" s="5" t="str">
        <f t="shared" si="409"/>
        <v>,"phone":"513-556-9211"</v>
      </c>
      <c r="AO795" s="5" t="str">
        <f t="shared" si="410"/>
        <v>,"location":{</v>
      </c>
      <c r="AP795" s="5" t="str">
        <f t="shared" si="411"/>
        <v>"ML":"172"</v>
      </c>
      <c r="AQ795" s="5" t="str">
        <f t="shared" si="393"/>
        <v>,"RM":"123C"</v>
      </c>
      <c r="AR795" s="5" t="str">
        <f t="shared" si="412"/>
        <v>,"building":"CROSLEY"</v>
      </c>
      <c r="AS795" s="5" t="str">
        <f t="shared" si="421"/>
        <v>}</v>
      </c>
      <c r="AT795" s="5" t="str">
        <f t="shared" si="413"/>
        <v/>
      </c>
      <c r="AU795" s="5" t="str">
        <f t="shared" si="414"/>
        <v>,"website":"Keyang.Ding@uc.edu"</v>
      </c>
      <c r="AV795" s="10" t="str">
        <f t="shared" si="415"/>
        <v/>
      </c>
      <c r="AW795" s="6" t="str">
        <f t="shared" si="416"/>
        <v>{"name":"Nuclear Magnetic Resonance Facility (A&amp;S)","phone":"513-556-9211","location":{"ML":"172","RM":"123C","building":"CROSLEY"},"website":"Keyang.Ding@uc.edu"}</v>
      </c>
      <c r="AX795" t="str">
        <f t="shared" si="417"/>
        <v>db.directory.insert({"name":"Nuclear Magnetic Resonance Facility (A&amp;S)","phone":"513-556-9211","location":{"ML":"172","RM":"123C","building":"CROSLEY"},"website":"Keyang.Ding@uc.edu"})</v>
      </c>
      <c r="AY795">
        <f t="shared" si="420"/>
        <v>792</v>
      </c>
      <c r="AZ795" t="str">
        <f t="shared" si="418"/>
        <v>792 - Nuclear Magnetic Resonance Facility (A&amp;S)</v>
      </c>
      <c r="BA795" t="str">
        <f t="shared" si="390"/>
        <v>{"name":"Nuclear Magnetic Resonance Facility (A&amp;S)","phone":"513-556-9211","location":{"ML":"172","RM":"123C","building":"CROSLEY"},"website":"Keyang.Ding@uc.edu"},</v>
      </c>
    </row>
    <row r="796" spans="1:53" x14ac:dyDescent="0.25">
      <c r="A796" t="s">
        <v>3336</v>
      </c>
      <c r="B796" t="s">
        <v>3337</v>
      </c>
      <c r="C796" t="s">
        <v>243</v>
      </c>
      <c r="D796">
        <v>577</v>
      </c>
      <c r="F796" t="s">
        <v>244</v>
      </c>
      <c r="H796" t="s">
        <v>245</v>
      </c>
      <c r="K796" t="s">
        <v>5264</v>
      </c>
      <c r="M796">
        <f t="shared" si="391"/>
        <v>0</v>
      </c>
      <c r="N796" t="str">
        <f t="shared" si="395"/>
        <v>Nuclear Medicine (MED)</v>
      </c>
      <c r="P796" t="s">
        <v>5264</v>
      </c>
      <c r="Q796" t="str">
        <f t="shared" si="396"/>
        <v>513-584-4282</v>
      </c>
      <c r="S796" s="3">
        <f t="shared" si="394"/>
        <v>577</v>
      </c>
      <c r="T796" t="b">
        <f t="shared" si="402"/>
        <v>1</v>
      </c>
      <c r="V796" s="3">
        <f t="shared" si="403"/>
        <v>0</v>
      </c>
      <c r="W796" t="b">
        <f t="shared" si="397"/>
        <v>0</v>
      </c>
      <c r="Y796" t="str">
        <f t="shared" si="404"/>
        <v>UCMC</v>
      </c>
      <c r="Z796" t="b">
        <f t="shared" si="398"/>
        <v>1</v>
      </c>
      <c r="AB796" t="b">
        <f t="shared" si="405"/>
        <v>1</v>
      </c>
      <c r="AD796">
        <f t="shared" si="406"/>
        <v>0</v>
      </c>
      <c r="AE796" t="b">
        <f t="shared" si="399"/>
        <v>0</v>
      </c>
      <c r="AG796" t="str">
        <f t="shared" si="407"/>
        <v>http://med.uc.edu/radiology/sections/nuclear-medicine/about.aspx</v>
      </c>
      <c r="AH796" t="b">
        <f t="shared" si="400"/>
        <v>1</v>
      </c>
      <c r="AJ796">
        <f t="shared" si="408"/>
        <v>0</v>
      </c>
      <c r="AK796" t="b">
        <f t="shared" si="401"/>
        <v>0</v>
      </c>
      <c r="AM796" s="4" t="str">
        <f t="shared" si="419"/>
        <v>"name":"Nuclear Medicine (MED)"</v>
      </c>
      <c r="AN796" s="5" t="str">
        <f t="shared" si="409"/>
        <v>,"phone":"513-584-4282"</v>
      </c>
      <c r="AO796" s="5" t="str">
        <f t="shared" si="410"/>
        <v>,"location":{</v>
      </c>
      <c r="AP796" s="5" t="str">
        <f t="shared" si="411"/>
        <v>"ML":"577"</v>
      </c>
      <c r="AQ796" s="5" t="str">
        <f t="shared" si="393"/>
        <v/>
      </c>
      <c r="AR796" s="5" t="str">
        <f t="shared" si="412"/>
        <v>,"building":"UCMC"</v>
      </c>
      <c r="AS796" s="5" t="str">
        <f t="shared" si="421"/>
        <v>}</v>
      </c>
      <c r="AT796" s="5" t="str">
        <f t="shared" si="413"/>
        <v/>
      </c>
      <c r="AU796" s="5" t="str">
        <f t="shared" si="414"/>
        <v>,"website":"http://med.uc.edu/radiology/sections/nuclear-medicine/about.aspx"</v>
      </c>
      <c r="AV796" s="10" t="str">
        <f t="shared" si="415"/>
        <v/>
      </c>
      <c r="AW796" s="6" t="str">
        <f t="shared" si="416"/>
        <v>{"name":"Nuclear Medicine (MED)","phone":"513-584-4282","location":{"ML":"577","building":"UCMC"},"website":"http://med.uc.edu/radiology/sections/nuclear-medicine/about.aspx"}</v>
      </c>
      <c r="AX796" t="str">
        <f t="shared" si="417"/>
        <v>db.directory.insert({"name":"Nuclear Medicine (MED)","phone":"513-584-4282","location":{"ML":"577","building":"UCMC"},"website":"http://med.uc.edu/radiology/sections/nuclear-medicine/about.aspx"})</v>
      </c>
      <c r="AY796">
        <f t="shared" si="420"/>
        <v>793</v>
      </c>
      <c r="AZ796" t="str">
        <f t="shared" si="418"/>
        <v>793 - Nuclear Medicine (MED)</v>
      </c>
      <c r="BA796" t="str">
        <f t="shared" si="390"/>
        <v>{"name":"Nuclear Medicine (MED)","phone":"513-584-4282","location":{"ML":"577","building":"UCMC"},"website":"http://med.uc.edu/radiology/sections/nuclear-medicine/about.aspx"},</v>
      </c>
    </row>
    <row r="797" spans="1:53" x14ac:dyDescent="0.25">
      <c r="A797" t="s">
        <v>3338</v>
      </c>
      <c r="B797" t="s">
        <v>3339</v>
      </c>
      <c r="C797" t="s">
        <v>3340</v>
      </c>
      <c r="D797">
        <v>38</v>
      </c>
      <c r="F797" t="s">
        <v>1782</v>
      </c>
      <c r="G797" t="s">
        <v>514</v>
      </c>
      <c r="H797" t="s">
        <v>536</v>
      </c>
      <c r="K797" t="s">
        <v>5264</v>
      </c>
      <c r="M797">
        <f t="shared" si="391"/>
        <v>0</v>
      </c>
      <c r="N797" t="str">
        <f t="shared" si="395"/>
        <v>Nursing Development Office (CoN)</v>
      </c>
      <c r="P797" t="s">
        <v>5264</v>
      </c>
      <c r="Q797" t="str">
        <f t="shared" si="396"/>
        <v>513-558-0907</v>
      </c>
      <c r="S797" s="3">
        <f t="shared" si="394"/>
        <v>38</v>
      </c>
      <c r="T797" t="b">
        <f t="shared" si="402"/>
        <v>1</v>
      </c>
      <c r="V797" s="3">
        <f t="shared" si="403"/>
        <v>0</v>
      </c>
      <c r="W797" t="b">
        <f t="shared" si="397"/>
        <v>0</v>
      </c>
      <c r="Y797" t="str">
        <f t="shared" si="404"/>
        <v>PROCTER</v>
      </c>
      <c r="Z797" t="b">
        <f t="shared" si="398"/>
        <v>1</v>
      </c>
      <c r="AB797" t="b">
        <f t="shared" si="405"/>
        <v>1</v>
      </c>
      <c r="AD797" t="str">
        <f t="shared" si="406"/>
        <v>513-558-0632</v>
      </c>
      <c r="AE797" t="b">
        <f t="shared" si="399"/>
        <v>1</v>
      </c>
      <c r="AG797" t="str">
        <f t="shared" si="407"/>
        <v>http://www.uc.edu/foundation/giving/giving_opportunities.html</v>
      </c>
      <c r="AH797" t="b">
        <f t="shared" si="400"/>
        <v>1</v>
      </c>
      <c r="AJ797">
        <f t="shared" si="408"/>
        <v>0</v>
      </c>
      <c r="AK797" t="b">
        <f t="shared" si="401"/>
        <v>0</v>
      </c>
      <c r="AM797" s="4" t="str">
        <f t="shared" si="419"/>
        <v>"name":"Nursing Development Office (CoN)"</v>
      </c>
      <c r="AN797" s="5" t="str">
        <f t="shared" si="409"/>
        <v>,"phone":"513-558-0907"</v>
      </c>
      <c r="AO797" s="5" t="str">
        <f t="shared" si="410"/>
        <v>,"location":{</v>
      </c>
      <c r="AP797" s="5" t="str">
        <f t="shared" si="411"/>
        <v>"ML":"38"</v>
      </c>
      <c r="AQ797" s="5" t="str">
        <f t="shared" si="393"/>
        <v/>
      </c>
      <c r="AR797" s="5" t="str">
        <f t="shared" si="412"/>
        <v>,"building":"PROCTER"</v>
      </c>
      <c r="AS797" s="5" t="str">
        <f t="shared" si="421"/>
        <v>}</v>
      </c>
      <c r="AT797" s="5" t="str">
        <f t="shared" si="413"/>
        <v>,"fax":"513-558-0632"</v>
      </c>
      <c r="AU797" s="5" t="str">
        <f t="shared" si="414"/>
        <v>,"website":"http://www.uc.edu/foundation/giving/giving_opportunities.html"</v>
      </c>
      <c r="AV797" s="10" t="str">
        <f t="shared" si="415"/>
        <v/>
      </c>
      <c r="AW797" s="6" t="str">
        <f t="shared" si="416"/>
        <v>{"name":"Nursing Development Office (CoN)","phone":"513-558-0907","location":{"ML":"38","building":"PROCTER"},"fax":"513-558-0632","website":"http://www.uc.edu/foundation/giving/giving_opportunities.html"}</v>
      </c>
      <c r="AX797" t="str">
        <f t="shared" si="417"/>
        <v>db.directory.insert({"name":"Nursing Development Office (CoN)","phone":"513-558-0907","location":{"ML":"38","building":"PROCTER"},"fax":"513-558-0632","website":"http://www.uc.edu/foundation/giving/giving_opportunities.html"})</v>
      </c>
      <c r="AY797">
        <f t="shared" si="420"/>
        <v>794</v>
      </c>
      <c r="AZ797" t="str">
        <f t="shared" si="418"/>
        <v>794 - Nursing Development Office (CoN)</v>
      </c>
      <c r="BA797" t="str">
        <f t="shared" si="390"/>
        <v>{"name":"Nursing Development Office (CoN)","phone":"513-558-0907","location":{"ML":"38","building":"PROCTER"},"fax":"513-558-0632","website":"http://www.uc.edu/foundation/giving/giving_opportunities.html"},</v>
      </c>
    </row>
    <row r="798" spans="1:53" x14ac:dyDescent="0.25">
      <c r="A798" t="s">
        <v>3341</v>
      </c>
      <c r="B798" t="s">
        <v>3342</v>
      </c>
      <c r="C798" t="s">
        <v>3343</v>
      </c>
      <c r="D798">
        <v>38</v>
      </c>
      <c r="E798" t="s">
        <v>3344</v>
      </c>
      <c r="F798" t="s">
        <v>1782</v>
      </c>
      <c r="G798" t="s">
        <v>3345</v>
      </c>
      <c r="H798" t="s">
        <v>3346</v>
      </c>
      <c r="K798" t="s">
        <v>5264</v>
      </c>
      <c r="M798">
        <f t="shared" si="391"/>
        <v>0</v>
      </c>
      <c r="N798" t="str">
        <f t="shared" si="395"/>
        <v>Nursing Research (CoN)</v>
      </c>
      <c r="P798" t="s">
        <v>5264</v>
      </c>
      <c r="Q798" t="str">
        <f t="shared" si="396"/>
        <v>513-558-2610</v>
      </c>
      <c r="S798" s="3">
        <f t="shared" si="394"/>
        <v>38</v>
      </c>
      <c r="T798" t="b">
        <f t="shared" si="402"/>
        <v>1</v>
      </c>
      <c r="V798" s="3" t="str">
        <f t="shared" si="403"/>
        <v>310G</v>
      </c>
      <c r="W798" t="b">
        <f t="shared" si="397"/>
        <v>1</v>
      </c>
      <c r="Y798" t="str">
        <f t="shared" si="404"/>
        <v>PROCTER</v>
      </c>
      <c r="Z798" t="b">
        <f t="shared" si="398"/>
        <v>1</v>
      </c>
      <c r="AB798" t="b">
        <f t="shared" si="405"/>
        <v>1</v>
      </c>
      <c r="AD798" t="str">
        <f t="shared" si="406"/>
        <v>513-558-5647</v>
      </c>
      <c r="AE798" t="b">
        <f t="shared" si="399"/>
        <v>1</v>
      </c>
      <c r="AG798" t="str">
        <f t="shared" si="407"/>
        <v>http://nursing.uc.edu/research.html</v>
      </c>
      <c r="AH798" t="b">
        <f t="shared" si="400"/>
        <v>1</v>
      </c>
      <c r="AJ798">
        <f t="shared" si="408"/>
        <v>0</v>
      </c>
      <c r="AK798" t="b">
        <f t="shared" si="401"/>
        <v>0</v>
      </c>
      <c r="AM798" s="4" t="str">
        <f t="shared" si="419"/>
        <v>"name":"Nursing Research (CoN)"</v>
      </c>
      <c r="AN798" s="5" t="str">
        <f t="shared" si="409"/>
        <v>,"phone":"513-558-2610"</v>
      </c>
      <c r="AO798" s="5" t="str">
        <f t="shared" si="410"/>
        <v>,"location":{</v>
      </c>
      <c r="AP798" s="5" t="str">
        <f t="shared" si="411"/>
        <v>"ML":"38"</v>
      </c>
      <c r="AQ798" s="5" t="str">
        <f t="shared" si="393"/>
        <v>,"RM":"310G"</v>
      </c>
      <c r="AR798" s="5" t="str">
        <f t="shared" si="412"/>
        <v>,"building":"PROCTER"</v>
      </c>
      <c r="AS798" s="5" t="str">
        <f t="shared" si="421"/>
        <v>}</v>
      </c>
      <c r="AT798" s="5" t="str">
        <f t="shared" si="413"/>
        <v>,"fax":"513-558-5647"</v>
      </c>
      <c r="AU798" s="5" t="str">
        <f t="shared" si="414"/>
        <v>,"website":"http://nursing.uc.edu/research.html"</v>
      </c>
      <c r="AV798" s="10" t="str">
        <f t="shared" si="415"/>
        <v/>
      </c>
      <c r="AW798" s="6" t="str">
        <f t="shared" si="416"/>
        <v>{"name":"Nursing Research (CoN)","phone":"513-558-2610","location":{"ML":"38","RM":"310G","building":"PROCTER"},"fax":"513-558-5647","website":"http://nursing.uc.edu/research.html"}</v>
      </c>
      <c r="AX798" t="str">
        <f t="shared" si="417"/>
        <v>db.directory.insert({"name":"Nursing Research (CoN)","phone":"513-558-2610","location":{"ML":"38","RM":"310G","building":"PROCTER"},"fax":"513-558-5647","website":"http://nursing.uc.edu/research.html"})</v>
      </c>
      <c r="AY798">
        <f t="shared" si="420"/>
        <v>795</v>
      </c>
      <c r="AZ798" t="str">
        <f t="shared" si="418"/>
        <v>795 - Nursing Research (CoN)</v>
      </c>
      <c r="BA798" t="str">
        <f t="shared" ref="BA798:BA861" si="422">CONCATENATE(AW798,",")</f>
        <v>{"name":"Nursing Research (CoN)","phone":"513-558-2610","location":{"ML":"38","RM":"310G","building":"PROCTER"},"fax":"513-558-5647","website":"http://nursing.uc.edu/research.html"},</v>
      </c>
    </row>
    <row r="799" spans="1:53" x14ac:dyDescent="0.25">
      <c r="A799" t="s">
        <v>3347</v>
      </c>
      <c r="B799" t="s">
        <v>3348</v>
      </c>
      <c r="C799" t="s">
        <v>3349</v>
      </c>
      <c r="D799">
        <v>38</v>
      </c>
      <c r="E799">
        <v>217</v>
      </c>
      <c r="F799" t="s">
        <v>1782</v>
      </c>
      <c r="G799" t="s">
        <v>3349</v>
      </c>
      <c r="H799" t="s">
        <v>3350</v>
      </c>
      <c r="K799" t="s">
        <v>5264</v>
      </c>
      <c r="M799">
        <f t="shared" si="391"/>
        <v>0</v>
      </c>
      <c r="N799" t="str">
        <f t="shared" si="395"/>
        <v>Accelerated Pathway Program (CoN)</v>
      </c>
      <c r="P799" t="s">
        <v>5264</v>
      </c>
      <c r="Q799" t="str">
        <f t="shared" si="396"/>
        <v>513-558-5836</v>
      </c>
      <c r="S799" s="3">
        <f t="shared" si="394"/>
        <v>38</v>
      </c>
      <c r="T799" t="b">
        <f t="shared" si="402"/>
        <v>1</v>
      </c>
      <c r="V799" s="3">
        <f t="shared" si="403"/>
        <v>217</v>
      </c>
      <c r="W799" t="b">
        <f t="shared" si="397"/>
        <v>1</v>
      </c>
      <c r="Y799" t="str">
        <f t="shared" si="404"/>
        <v>PROCTER</v>
      </c>
      <c r="Z799" t="b">
        <f t="shared" si="398"/>
        <v>1</v>
      </c>
      <c r="AB799" t="b">
        <f t="shared" si="405"/>
        <v>1</v>
      </c>
      <c r="AD799" t="str">
        <f t="shared" si="406"/>
        <v>513-558-5836</v>
      </c>
      <c r="AE799" t="b">
        <f t="shared" si="399"/>
        <v>1</v>
      </c>
      <c r="AG799" t="str">
        <f t="shared" si="407"/>
        <v>http://nursing.uc.edu/academic_programs/accelerated_programs.html</v>
      </c>
      <c r="AH799" t="b">
        <f t="shared" si="400"/>
        <v>1</v>
      </c>
      <c r="AJ799">
        <f t="shared" si="408"/>
        <v>0</v>
      </c>
      <c r="AK799" t="b">
        <f t="shared" si="401"/>
        <v>0</v>
      </c>
      <c r="AM799" s="4" t="str">
        <f t="shared" si="419"/>
        <v>"name":"Accelerated Pathway Program (CoN)"</v>
      </c>
      <c r="AN799" s="5" t="str">
        <f t="shared" si="409"/>
        <v>,"phone":"513-558-5836"</v>
      </c>
      <c r="AO799" s="5" t="str">
        <f t="shared" si="410"/>
        <v>,"location":{</v>
      </c>
      <c r="AP799" s="5" t="str">
        <f t="shared" si="411"/>
        <v>"ML":"38"</v>
      </c>
      <c r="AQ799" s="5" t="str">
        <f t="shared" si="393"/>
        <v>,"RM":"217"</v>
      </c>
      <c r="AR799" s="5" t="str">
        <f t="shared" si="412"/>
        <v>,"building":"PROCTER"</v>
      </c>
      <c r="AS799" s="5" t="str">
        <f t="shared" si="421"/>
        <v>}</v>
      </c>
      <c r="AT799" s="5" t="str">
        <f t="shared" si="413"/>
        <v>,"fax":"513-558-5836"</v>
      </c>
      <c r="AU799" s="5" t="str">
        <f t="shared" si="414"/>
        <v>,"website":"http://nursing.uc.edu/academic_programs/accelerated_programs.html"</v>
      </c>
      <c r="AV799" s="10" t="str">
        <f t="shared" si="415"/>
        <v/>
      </c>
      <c r="AW799" s="6" t="str">
        <f t="shared" si="416"/>
        <v>{"name":"Accelerated Pathway Program (CoN)","phone":"513-558-5836","location":{"ML":"38","RM":"217","building":"PROCTER"},"fax":"513-558-5836","website":"http://nursing.uc.edu/academic_programs/accelerated_programs.html"}</v>
      </c>
      <c r="AX799" t="str">
        <f t="shared" si="417"/>
        <v>db.directory.insert({"name":"Accelerated Pathway Program (CoN)","phone":"513-558-5836","location":{"ML":"38","RM":"217","building":"PROCTER"},"fax":"513-558-5836","website":"http://nursing.uc.edu/academic_programs/accelerated_programs.html"})</v>
      </c>
      <c r="AY799">
        <f t="shared" si="420"/>
        <v>796</v>
      </c>
      <c r="AZ799" t="str">
        <f t="shared" si="418"/>
        <v>796 - Accelerated Pathway Program (CoN)</v>
      </c>
      <c r="BA799" t="str">
        <f t="shared" si="422"/>
        <v>{"name":"Accelerated Pathway Program (CoN)","phone":"513-558-5836","location":{"ML":"38","RM":"217","building":"PROCTER"},"fax":"513-558-5836","website":"http://nursing.uc.edu/academic_programs/accelerated_programs.html"},</v>
      </c>
    </row>
    <row r="800" spans="1:53" x14ac:dyDescent="0.25">
      <c r="A800" t="s">
        <v>3351</v>
      </c>
      <c r="B800" t="s">
        <v>3352</v>
      </c>
      <c r="C800" t="s">
        <v>3353</v>
      </c>
      <c r="D800" t="s">
        <v>3354</v>
      </c>
      <c r="E800">
        <v>38</v>
      </c>
      <c r="F800">
        <v>219</v>
      </c>
      <c r="G800" t="s">
        <v>1782</v>
      </c>
      <c r="I800" t="s">
        <v>3355</v>
      </c>
      <c r="K800" t="s">
        <v>5264</v>
      </c>
      <c r="L800" t="b">
        <v>1</v>
      </c>
      <c r="M800">
        <f t="shared" si="391"/>
        <v>1</v>
      </c>
      <c r="N800" t="str">
        <f t="shared" si="395"/>
        <v>Aging with Dignity  Ctr for (CoN))</v>
      </c>
      <c r="O800" t="str">
        <f t="shared" si="392"/>
        <v>Aging with Dignity  Ctr for (CoN))</v>
      </c>
      <c r="P800" t="s">
        <v>5264</v>
      </c>
      <c r="Q800" t="str">
        <f t="shared" si="396"/>
        <v>513-558-5362</v>
      </c>
      <c r="S800" s="3">
        <f t="shared" si="394"/>
        <v>38</v>
      </c>
      <c r="T800" t="b">
        <f t="shared" si="402"/>
        <v>1</v>
      </c>
      <c r="V800" s="3">
        <f t="shared" si="403"/>
        <v>219</v>
      </c>
      <c r="W800" t="b">
        <f t="shared" si="397"/>
        <v>1</v>
      </c>
      <c r="Y800" t="str">
        <f t="shared" si="404"/>
        <v>PROCTER</v>
      </c>
      <c r="Z800" t="b">
        <f t="shared" si="398"/>
        <v>1</v>
      </c>
      <c r="AB800" t="b">
        <f t="shared" si="405"/>
        <v>1</v>
      </c>
      <c r="AD800">
        <f t="shared" si="406"/>
        <v>0</v>
      </c>
      <c r="AE800" t="b">
        <f t="shared" si="399"/>
        <v>0</v>
      </c>
      <c r="AG800" t="str">
        <f t="shared" si="407"/>
        <v>http://nursing.uc.edu/centers/aging_with_dignity.html</v>
      </c>
      <c r="AH800" t="b">
        <f t="shared" si="400"/>
        <v>1</v>
      </c>
      <c r="AJ800">
        <f t="shared" si="408"/>
        <v>0</v>
      </c>
      <c r="AK800" t="b">
        <f t="shared" si="401"/>
        <v>0</v>
      </c>
      <c r="AM800" s="4" t="str">
        <f t="shared" si="419"/>
        <v>"name":"Aging with Dignity Ctr for (CoN))"</v>
      </c>
      <c r="AN800" s="5" t="str">
        <f t="shared" si="409"/>
        <v>,"phone":"513-558-5362"</v>
      </c>
      <c r="AO800" s="5" t="str">
        <f t="shared" si="410"/>
        <v>,"location":{</v>
      </c>
      <c r="AP800" s="5" t="str">
        <f t="shared" si="411"/>
        <v>"ML":"38"</v>
      </c>
      <c r="AQ800" s="5" t="str">
        <f t="shared" si="393"/>
        <v>,"RM":"219"</v>
      </c>
      <c r="AR800" s="5" t="str">
        <f t="shared" si="412"/>
        <v>,"building":"PROCTER"</v>
      </c>
      <c r="AS800" s="5" t="str">
        <f t="shared" si="421"/>
        <v>}</v>
      </c>
      <c r="AT800" s="5" t="str">
        <f t="shared" si="413"/>
        <v/>
      </c>
      <c r="AU800" s="5" t="str">
        <f t="shared" si="414"/>
        <v>,"website":"http://nursing.uc.edu/centers/aging_with_dignity.html"</v>
      </c>
      <c r="AV800" s="10" t="str">
        <f t="shared" si="415"/>
        <v/>
      </c>
      <c r="AW800" s="6" t="str">
        <f t="shared" si="416"/>
        <v>{"name":"Aging with Dignity Ctr for (CoN))","phone":"513-558-5362","location":{"ML":"38","RM":"219","building":"PROCTER"},"website":"http://nursing.uc.edu/centers/aging_with_dignity.html"}</v>
      </c>
      <c r="AX800" t="str">
        <f t="shared" si="417"/>
        <v>db.directory.insert({"name":"Aging with Dignity Ctr for (CoN))","phone":"513-558-5362","location":{"ML":"38","RM":"219","building":"PROCTER"},"website":"http://nursing.uc.edu/centers/aging_with_dignity.html"})</v>
      </c>
      <c r="AY800">
        <f t="shared" si="420"/>
        <v>797</v>
      </c>
      <c r="AZ800" t="str">
        <f t="shared" si="418"/>
        <v>797 - Aging with Dignity  Ctr for (CoN))</v>
      </c>
      <c r="BA800" t="str">
        <f t="shared" si="422"/>
        <v>{"name":"Aging with Dignity Ctr for (CoN))","phone":"513-558-5362","location":{"ML":"38","RM":"219","building":"PROCTER"},"website":"http://nursing.uc.edu/centers/aging_with_dignity.html"},</v>
      </c>
    </row>
    <row r="801" spans="1:53" x14ac:dyDescent="0.25">
      <c r="A801" t="s">
        <v>3356</v>
      </c>
      <c r="B801" t="s">
        <v>3357</v>
      </c>
      <c r="C801" t="s">
        <v>1781</v>
      </c>
      <c r="D801">
        <v>38</v>
      </c>
      <c r="F801" t="s">
        <v>1782</v>
      </c>
      <c r="G801" t="s">
        <v>514</v>
      </c>
      <c r="H801" t="s">
        <v>3358</v>
      </c>
      <c r="K801" t="s">
        <v>5264</v>
      </c>
      <c r="M801">
        <f t="shared" si="391"/>
        <v>0</v>
      </c>
      <c r="N801" t="str">
        <f t="shared" si="395"/>
        <v>Alumni Affairs (CoN)</v>
      </c>
      <c r="P801" t="s">
        <v>5264</v>
      </c>
      <c r="Q801" t="str">
        <f t="shared" si="396"/>
        <v>513-558-5500</v>
      </c>
      <c r="S801" s="3">
        <f t="shared" si="394"/>
        <v>38</v>
      </c>
      <c r="T801" t="b">
        <f t="shared" si="402"/>
        <v>1</v>
      </c>
      <c r="V801" s="3">
        <f t="shared" si="403"/>
        <v>0</v>
      </c>
      <c r="W801" t="b">
        <f t="shared" si="397"/>
        <v>0</v>
      </c>
      <c r="Y801" t="str">
        <f t="shared" si="404"/>
        <v>PROCTER</v>
      </c>
      <c r="Z801" t="b">
        <f t="shared" si="398"/>
        <v>1</v>
      </c>
      <c r="AB801" t="b">
        <f t="shared" si="405"/>
        <v>1</v>
      </c>
      <c r="AD801" t="str">
        <f t="shared" si="406"/>
        <v>513-558-0632</v>
      </c>
      <c r="AE801" t="b">
        <f t="shared" si="399"/>
        <v>1</v>
      </c>
      <c r="AG801" t="str">
        <f t="shared" si="407"/>
        <v>http://nursing.uc.edu/alumni.html</v>
      </c>
      <c r="AH801" t="b">
        <f t="shared" si="400"/>
        <v>1</v>
      </c>
      <c r="AJ801">
        <f t="shared" si="408"/>
        <v>0</v>
      </c>
      <c r="AK801" t="b">
        <f t="shared" si="401"/>
        <v>0</v>
      </c>
      <c r="AM801" s="4" t="str">
        <f t="shared" si="419"/>
        <v>"name":"Alumni Affairs (CoN)"</v>
      </c>
      <c r="AN801" s="5" t="str">
        <f t="shared" si="409"/>
        <v>,"phone":"513-558-5500"</v>
      </c>
      <c r="AO801" s="5" t="str">
        <f t="shared" si="410"/>
        <v>,"location":{</v>
      </c>
      <c r="AP801" s="5" t="str">
        <f t="shared" si="411"/>
        <v>"ML":"38"</v>
      </c>
      <c r="AQ801" s="5" t="str">
        <f t="shared" si="393"/>
        <v/>
      </c>
      <c r="AR801" s="5" t="str">
        <f t="shared" si="412"/>
        <v>,"building":"PROCTER"</v>
      </c>
      <c r="AS801" s="5" t="str">
        <f t="shared" si="421"/>
        <v>}</v>
      </c>
      <c r="AT801" s="5" t="str">
        <f t="shared" si="413"/>
        <v>,"fax":"513-558-0632"</v>
      </c>
      <c r="AU801" s="5" t="str">
        <f t="shared" si="414"/>
        <v>,"website":"http://nursing.uc.edu/alumni.html"</v>
      </c>
      <c r="AV801" s="10" t="str">
        <f t="shared" si="415"/>
        <v/>
      </c>
      <c r="AW801" s="6" t="str">
        <f t="shared" si="416"/>
        <v>{"name":"Alumni Affairs (CoN)","phone":"513-558-5500","location":{"ML":"38","building":"PROCTER"},"fax":"513-558-0632","website":"http://nursing.uc.edu/alumni.html"}</v>
      </c>
      <c r="AX801" t="str">
        <f t="shared" si="417"/>
        <v>db.directory.insert({"name":"Alumni Affairs (CoN)","phone":"513-558-5500","location":{"ML":"38","building":"PROCTER"},"fax":"513-558-0632","website":"http://nursing.uc.edu/alumni.html"})</v>
      </c>
      <c r="AY801">
        <f t="shared" si="420"/>
        <v>798</v>
      </c>
      <c r="AZ801" t="str">
        <f t="shared" si="418"/>
        <v>798 - Alumni Affairs (CoN)</v>
      </c>
      <c r="BA801" t="str">
        <f t="shared" si="422"/>
        <v>{"name":"Alumni Affairs (CoN)","phone":"513-558-5500","location":{"ML":"38","building":"PROCTER"},"fax":"513-558-0632","website":"http://nursing.uc.edu/alumni.html"},</v>
      </c>
    </row>
    <row r="802" spans="1:53" x14ac:dyDescent="0.25">
      <c r="A802" t="s">
        <v>3359</v>
      </c>
      <c r="B802" t="s">
        <v>3360</v>
      </c>
      <c r="C802" t="s">
        <v>2109</v>
      </c>
      <c r="D802">
        <v>38</v>
      </c>
      <c r="E802">
        <v>260</v>
      </c>
      <c r="F802" t="s">
        <v>1782</v>
      </c>
      <c r="H802" t="s">
        <v>3361</v>
      </c>
      <c r="K802" t="s">
        <v>5264</v>
      </c>
      <c r="M802">
        <f t="shared" si="391"/>
        <v>0</v>
      </c>
      <c r="N802" t="str">
        <f t="shared" si="395"/>
        <v>BSN (CoN)</v>
      </c>
      <c r="P802" t="s">
        <v>5264</v>
      </c>
      <c r="Q802" t="str">
        <f t="shared" si="396"/>
        <v>513-558-3600</v>
      </c>
      <c r="S802" s="3">
        <f t="shared" si="394"/>
        <v>38</v>
      </c>
      <c r="T802" t="b">
        <f t="shared" si="402"/>
        <v>1</v>
      </c>
      <c r="V802" s="3">
        <f t="shared" si="403"/>
        <v>260</v>
      </c>
      <c r="W802" t="b">
        <f t="shared" si="397"/>
        <v>1</v>
      </c>
      <c r="Y802" t="str">
        <f t="shared" si="404"/>
        <v>PROCTER</v>
      </c>
      <c r="Z802" t="b">
        <f t="shared" si="398"/>
        <v>1</v>
      </c>
      <c r="AB802" t="b">
        <f t="shared" si="405"/>
        <v>1</v>
      </c>
      <c r="AD802">
        <f t="shared" si="406"/>
        <v>0</v>
      </c>
      <c r="AE802" t="b">
        <f t="shared" si="399"/>
        <v>0</v>
      </c>
      <c r="AG802" t="str">
        <f t="shared" si="407"/>
        <v>http://nursing.uc.edu/academic_programs/bsn.html</v>
      </c>
      <c r="AH802" t="b">
        <f t="shared" si="400"/>
        <v>1</v>
      </c>
      <c r="AJ802">
        <f t="shared" si="408"/>
        <v>0</v>
      </c>
      <c r="AK802" t="b">
        <f t="shared" si="401"/>
        <v>0</v>
      </c>
      <c r="AM802" s="4" t="str">
        <f t="shared" si="419"/>
        <v>"name":"BSN (CoN)"</v>
      </c>
      <c r="AN802" s="5" t="str">
        <f t="shared" si="409"/>
        <v>,"phone":"513-558-3600"</v>
      </c>
      <c r="AO802" s="5" t="str">
        <f t="shared" si="410"/>
        <v>,"location":{</v>
      </c>
      <c r="AP802" s="5" t="str">
        <f t="shared" si="411"/>
        <v>"ML":"38"</v>
      </c>
      <c r="AQ802" s="5" t="str">
        <f t="shared" si="393"/>
        <v>,"RM":"260"</v>
      </c>
      <c r="AR802" s="5" t="str">
        <f t="shared" si="412"/>
        <v>,"building":"PROCTER"</v>
      </c>
      <c r="AS802" s="5" t="str">
        <f t="shared" si="421"/>
        <v>}</v>
      </c>
      <c r="AT802" s="5" t="str">
        <f t="shared" si="413"/>
        <v/>
      </c>
      <c r="AU802" s="5" t="str">
        <f t="shared" si="414"/>
        <v>,"website":"http://nursing.uc.edu/academic_programs/bsn.html"</v>
      </c>
      <c r="AV802" s="10" t="str">
        <f t="shared" si="415"/>
        <v/>
      </c>
      <c r="AW802" s="6" t="str">
        <f t="shared" si="416"/>
        <v>{"name":"BSN (CoN)","phone":"513-558-3600","location":{"ML":"38","RM":"260","building":"PROCTER"},"website":"http://nursing.uc.edu/academic_programs/bsn.html"}</v>
      </c>
      <c r="AX802" t="str">
        <f t="shared" si="417"/>
        <v>db.directory.insert({"name":"BSN (CoN)","phone":"513-558-3600","location":{"ML":"38","RM":"260","building":"PROCTER"},"website":"http://nursing.uc.edu/academic_programs/bsn.html"})</v>
      </c>
      <c r="AY802">
        <f t="shared" si="420"/>
        <v>799</v>
      </c>
      <c r="AZ802" t="str">
        <f t="shared" si="418"/>
        <v>799 - BSN (CoN)</v>
      </c>
      <c r="BA802" t="str">
        <f t="shared" si="422"/>
        <v>{"name":"BSN (CoN)","phone":"513-558-3600","location":{"ML":"38","RM":"260","building":"PROCTER"},"website":"http://nursing.uc.edu/academic_programs/bsn.html"},</v>
      </c>
    </row>
    <row r="803" spans="1:53" x14ac:dyDescent="0.25">
      <c r="A803" t="s">
        <v>3362</v>
      </c>
      <c r="B803" t="s">
        <v>3363</v>
      </c>
      <c r="C803" t="s">
        <v>3364</v>
      </c>
      <c r="D803" t="s">
        <v>3365</v>
      </c>
      <c r="E803">
        <v>38</v>
      </c>
      <c r="F803">
        <v>415</v>
      </c>
      <c r="G803" t="s">
        <v>1782</v>
      </c>
      <c r="K803" t="s">
        <v>5264</v>
      </c>
      <c r="L803" t="b">
        <v>1</v>
      </c>
      <c r="M803">
        <f t="shared" ref="M803:M866" si="423">IF(L803, 1,0)</f>
        <v>1</v>
      </c>
      <c r="N803" t="str">
        <f t="shared" si="395"/>
        <v>NURSING  Business Office (CoN)</v>
      </c>
      <c r="O803" t="str">
        <f t="shared" ref="O803:O866" si="424">CONCATENATE(B803," ",C803)</f>
        <v>NURSING  Business Office (CoN)</v>
      </c>
      <c r="P803" t="s">
        <v>5264</v>
      </c>
      <c r="Q803" t="str">
        <f t="shared" si="396"/>
        <v>513-558-5170</v>
      </c>
      <c r="S803" s="3">
        <f t="shared" si="394"/>
        <v>38</v>
      </c>
      <c r="T803" t="b">
        <f t="shared" si="402"/>
        <v>1</v>
      </c>
      <c r="V803" s="3">
        <f t="shared" si="403"/>
        <v>415</v>
      </c>
      <c r="W803" t="b">
        <f t="shared" si="397"/>
        <v>1</v>
      </c>
      <c r="Y803" t="str">
        <f t="shared" si="404"/>
        <v>PROCTER</v>
      </c>
      <c r="Z803" t="b">
        <f t="shared" si="398"/>
        <v>1</v>
      </c>
      <c r="AB803" t="b">
        <f t="shared" si="405"/>
        <v>1</v>
      </c>
      <c r="AD803">
        <f t="shared" si="406"/>
        <v>0</v>
      </c>
      <c r="AE803" t="b">
        <f t="shared" si="399"/>
        <v>0</v>
      </c>
      <c r="AG803">
        <f t="shared" si="407"/>
        <v>0</v>
      </c>
      <c r="AH803" t="b">
        <f t="shared" si="400"/>
        <v>0</v>
      </c>
      <c r="AJ803">
        <f t="shared" si="408"/>
        <v>0</v>
      </c>
      <c r="AK803" t="b">
        <f t="shared" si="401"/>
        <v>0</v>
      </c>
      <c r="AM803" s="4" t="str">
        <f t="shared" si="419"/>
        <v>"name":"NURSING Business Office (CoN)"</v>
      </c>
      <c r="AN803" s="5" t="str">
        <f t="shared" si="409"/>
        <v>,"phone":"513-558-5170"</v>
      </c>
      <c r="AO803" s="5" t="str">
        <f t="shared" si="410"/>
        <v>,"location":{</v>
      </c>
      <c r="AP803" s="5" t="str">
        <f t="shared" si="411"/>
        <v>"ML":"38"</v>
      </c>
      <c r="AQ803" s="5" t="str">
        <f t="shared" si="393"/>
        <v>,"RM":"415"</v>
      </c>
      <c r="AR803" s="5" t="str">
        <f t="shared" si="412"/>
        <v>,"building":"PROCTER"</v>
      </c>
      <c r="AS803" s="5" t="str">
        <f t="shared" si="421"/>
        <v>}</v>
      </c>
      <c r="AT803" s="5" t="str">
        <f t="shared" si="413"/>
        <v/>
      </c>
      <c r="AU803" s="5" t="str">
        <f t="shared" si="414"/>
        <v/>
      </c>
      <c r="AV803" s="10" t="str">
        <f t="shared" si="415"/>
        <v/>
      </c>
      <c r="AW803" s="6" t="str">
        <f t="shared" si="416"/>
        <v>{"name":"NURSING Business Office (CoN)","phone":"513-558-5170","location":{"ML":"38","RM":"415","building":"PROCTER"}}</v>
      </c>
      <c r="AX803" t="str">
        <f t="shared" si="417"/>
        <v>db.directory.insert({"name":"NURSING Business Office (CoN)","phone":"513-558-5170","location":{"ML":"38","RM":"415","building":"PROCTER"}})</v>
      </c>
      <c r="AY803">
        <f t="shared" si="420"/>
        <v>800</v>
      </c>
      <c r="AZ803" t="str">
        <f t="shared" si="418"/>
        <v>800 - NURSING  Business Office (CoN)</v>
      </c>
      <c r="BA803" t="str">
        <f t="shared" si="422"/>
        <v>{"name":"NURSING Business Office (CoN)","phone":"513-558-5170","location":{"ML":"38","RM":"415","building":"PROCTER"}},</v>
      </c>
    </row>
    <row r="804" spans="1:53" x14ac:dyDescent="0.25">
      <c r="A804" t="s">
        <v>3366</v>
      </c>
      <c r="B804" t="s">
        <v>3367</v>
      </c>
      <c r="C804" t="s">
        <v>3368</v>
      </c>
      <c r="D804" t="s">
        <v>3369</v>
      </c>
      <c r="E804">
        <v>38</v>
      </c>
      <c r="F804">
        <v>246</v>
      </c>
      <c r="G804" t="s">
        <v>1782</v>
      </c>
      <c r="H804" t="s">
        <v>3370</v>
      </c>
      <c r="I804" t="s">
        <v>3371</v>
      </c>
      <c r="K804" t="s">
        <v>5264</v>
      </c>
      <c r="L804" t="b">
        <v>1</v>
      </c>
      <c r="M804">
        <f t="shared" si="423"/>
        <v>1</v>
      </c>
      <c r="N804" t="str">
        <f t="shared" si="395"/>
        <v>Academic Technologies &amp; Educ Resources  Ctr for (CoN)</v>
      </c>
      <c r="O804" t="str">
        <f t="shared" si="424"/>
        <v>Academic Technologies &amp; Educ Resources  Ctr for (CoN)</v>
      </c>
      <c r="P804" t="s">
        <v>5264</v>
      </c>
      <c r="Q804" t="str">
        <f t="shared" si="396"/>
        <v>513-558-5205</v>
      </c>
      <c r="S804" s="3">
        <f t="shared" si="394"/>
        <v>38</v>
      </c>
      <c r="T804" t="b">
        <f t="shared" si="402"/>
        <v>1</v>
      </c>
      <c r="V804" s="3">
        <f t="shared" si="403"/>
        <v>246</v>
      </c>
      <c r="W804" t="b">
        <f t="shared" si="397"/>
        <v>1</v>
      </c>
      <c r="Y804" t="str">
        <f t="shared" si="404"/>
        <v>PROCTER</v>
      </c>
      <c r="Z804" t="b">
        <f t="shared" si="398"/>
        <v>1</v>
      </c>
      <c r="AB804" t="b">
        <f t="shared" si="405"/>
        <v>1</v>
      </c>
      <c r="AD804" t="str">
        <f t="shared" si="406"/>
        <v>513-558-2142</v>
      </c>
      <c r="AE804" t="b">
        <f t="shared" si="399"/>
        <v>1</v>
      </c>
      <c r="AG804" t="str">
        <f t="shared" si="407"/>
        <v>http://nursing.uc.edu/centers/cater.html</v>
      </c>
      <c r="AH804" t="b">
        <f t="shared" si="400"/>
        <v>1</v>
      </c>
      <c r="AJ804">
        <f t="shared" si="408"/>
        <v>0</v>
      </c>
      <c r="AK804" t="b">
        <f t="shared" si="401"/>
        <v>0</v>
      </c>
      <c r="AM804" s="4" t="str">
        <f t="shared" si="419"/>
        <v>"name":"Academic Technologies &amp; Educ Resources Ctr for (CoN)"</v>
      </c>
      <c r="AN804" s="5" t="str">
        <f t="shared" si="409"/>
        <v>,"phone":"513-558-5205"</v>
      </c>
      <c r="AO804" s="5" t="str">
        <f t="shared" si="410"/>
        <v>,"location":{</v>
      </c>
      <c r="AP804" s="5" t="str">
        <f t="shared" si="411"/>
        <v>"ML":"38"</v>
      </c>
      <c r="AQ804" s="5" t="str">
        <f t="shared" si="393"/>
        <v>,"RM":"246"</v>
      </c>
      <c r="AR804" s="5" t="str">
        <f t="shared" si="412"/>
        <v>,"building":"PROCTER"</v>
      </c>
      <c r="AS804" s="5" t="str">
        <f t="shared" si="421"/>
        <v>}</v>
      </c>
      <c r="AT804" s="5" t="str">
        <f t="shared" si="413"/>
        <v>,"fax":"513-558-2142"</v>
      </c>
      <c r="AU804" s="5" t="str">
        <f t="shared" si="414"/>
        <v>,"website":"http://nursing.uc.edu/centers/cater.html"</v>
      </c>
      <c r="AV804" s="10" t="str">
        <f t="shared" si="415"/>
        <v/>
      </c>
      <c r="AW804" s="6" t="str">
        <f t="shared" si="416"/>
        <v>{"name":"Academic Technologies &amp; Educ Resources Ctr for (CoN)","phone":"513-558-5205","location":{"ML":"38","RM":"246","building":"PROCTER"},"fax":"513-558-2142","website":"http://nursing.uc.edu/centers/cater.html"}</v>
      </c>
      <c r="AX804" t="str">
        <f t="shared" si="417"/>
        <v>db.directory.insert({"name":"Academic Technologies &amp; Educ Resources Ctr for (CoN)","phone":"513-558-5205","location":{"ML":"38","RM":"246","building":"PROCTER"},"fax":"513-558-2142","website":"http://nursing.uc.edu/centers/cater.html"})</v>
      </c>
      <c r="AY804">
        <f t="shared" si="420"/>
        <v>801</v>
      </c>
      <c r="AZ804" t="str">
        <f t="shared" si="418"/>
        <v>801 - Academic Technologies &amp; Educ Resources  Ctr for (CoN)</v>
      </c>
      <c r="BA804" t="str">
        <f t="shared" si="422"/>
        <v>{"name":"Academic Technologies &amp; Educ Resources Ctr for (CoN)","phone":"513-558-5205","location":{"ML":"38","RM":"246","building":"PROCTER"},"fax":"513-558-2142","website":"http://nursing.uc.edu/centers/cater.html"},</v>
      </c>
    </row>
    <row r="805" spans="1:53" x14ac:dyDescent="0.25">
      <c r="A805" t="s">
        <v>3372</v>
      </c>
      <c r="B805" t="s">
        <v>3373</v>
      </c>
      <c r="C805" t="s">
        <v>3374</v>
      </c>
      <c r="D805">
        <v>38</v>
      </c>
      <c r="E805">
        <v>237</v>
      </c>
      <c r="F805" t="s">
        <v>1782</v>
      </c>
      <c r="H805" t="s">
        <v>3375</v>
      </c>
      <c r="K805" t="s">
        <v>5264</v>
      </c>
      <c r="M805">
        <f t="shared" si="423"/>
        <v>0</v>
      </c>
      <c r="N805" t="str">
        <f t="shared" si="395"/>
        <v>Co-Op (CoN)</v>
      </c>
      <c r="P805" t="s">
        <v>5264</v>
      </c>
      <c r="Q805" t="str">
        <f t="shared" si="396"/>
        <v>513-558-5270</v>
      </c>
      <c r="S805" s="3">
        <f t="shared" si="394"/>
        <v>38</v>
      </c>
      <c r="T805" t="b">
        <f t="shared" si="402"/>
        <v>1</v>
      </c>
      <c r="V805" s="3">
        <f t="shared" si="403"/>
        <v>237</v>
      </c>
      <c r="W805" t="b">
        <f t="shared" si="397"/>
        <v>1</v>
      </c>
      <c r="Y805" t="str">
        <f t="shared" si="404"/>
        <v>PROCTER</v>
      </c>
      <c r="Z805" t="b">
        <f t="shared" si="398"/>
        <v>1</v>
      </c>
      <c r="AB805" t="b">
        <f t="shared" si="405"/>
        <v>1</v>
      </c>
      <c r="AD805">
        <f t="shared" si="406"/>
        <v>0</v>
      </c>
      <c r="AE805" t="b">
        <f t="shared" si="399"/>
        <v>0</v>
      </c>
      <c r="AG805" t="str">
        <f t="shared" si="407"/>
        <v>http://nursing.uc.edu/future_students/undergraduate/co-op_program.html</v>
      </c>
      <c r="AH805" t="b">
        <f t="shared" si="400"/>
        <v>1</v>
      </c>
      <c r="AJ805">
        <f t="shared" si="408"/>
        <v>0</v>
      </c>
      <c r="AK805" t="b">
        <f t="shared" si="401"/>
        <v>0</v>
      </c>
      <c r="AM805" s="4" t="str">
        <f t="shared" si="419"/>
        <v>"name":"Co-Op (CoN)"</v>
      </c>
      <c r="AN805" s="5" t="str">
        <f t="shared" si="409"/>
        <v>,"phone":"513-558-5270"</v>
      </c>
      <c r="AO805" s="5" t="str">
        <f t="shared" si="410"/>
        <v>,"location":{</v>
      </c>
      <c r="AP805" s="5" t="str">
        <f t="shared" si="411"/>
        <v>"ML":"38"</v>
      </c>
      <c r="AQ805" s="5" t="str">
        <f t="shared" si="393"/>
        <v>,"RM":"237"</v>
      </c>
      <c r="AR805" s="5" t="str">
        <f t="shared" si="412"/>
        <v>,"building":"PROCTER"</v>
      </c>
      <c r="AS805" s="5" t="str">
        <f t="shared" si="421"/>
        <v>}</v>
      </c>
      <c r="AT805" s="5" t="str">
        <f t="shared" si="413"/>
        <v/>
      </c>
      <c r="AU805" s="5" t="str">
        <f t="shared" si="414"/>
        <v>,"website":"http://nursing.uc.edu/future_students/undergraduate/co-op_program.html"</v>
      </c>
      <c r="AV805" s="10" t="str">
        <f t="shared" si="415"/>
        <v/>
      </c>
      <c r="AW805" s="6" t="str">
        <f t="shared" si="416"/>
        <v>{"name":"Co-Op (CoN)","phone":"513-558-5270","location":{"ML":"38","RM":"237","building":"PROCTER"},"website":"http://nursing.uc.edu/future_students/undergraduate/co-op_program.html"}</v>
      </c>
      <c r="AX805" t="str">
        <f t="shared" si="417"/>
        <v>db.directory.insert({"name":"Co-Op (CoN)","phone":"513-558-5270","location":{"ML":"38","RM":"237","building":"PROCTER"},"website":"http://nursing.uc.edu/future_students/undergraduate/co-op_program.html"})</v>
      </c>
      <c r="AY805">
        <f t="shared" si="420"/>
        <v>802</v>
      </c>
      <c r="AZ805" t="str">
        <f t="shared" si="418"/>
        <v>802 - Co-Op (CoN)</v>
      </c>
      <c r="BA805" t="str">
        <f t="shared" si="422"/>
        <v>{"name":"Co-Op (CoN)","phone":"513-558-5270","location":{"ML":"38","RM":"237","building":"PROCTER"},"website":"http://nursing.uc.edu/future_students/undergraduate/co-op_program.html"},</v>
      </c>
    </row>
    <row r="806" spans="1:53" x14ac:dyDescent="0.25">
      <c r="A806" t="s">
        <v>3376</v>
      </c>
      <c r="B806" t="s">
        <v>3377</v>
      </c>
      <c r="C806" t="s">
        <v>3378</v>
      </c>
      <c r="D806">
        <v>38</v>
      </c>
      <c r="E806">
        <v>411</v>
      </c>
      <c r="F806" t="s">
        <v>1782</v>
      </c>
      <c r="G806" t="s">
        <v>3379</v>
      </c>
      <c r="H806" t="s">
        <v>3380</v>
      </c>
      <c r="K806" t="s">
        <v>5264</v>
      </c>
      <c r="M806">
        <f t="shared" si="423"/>
        <v>0</v>
      </c>
      <c r="N806" t="str">
        <f t="shared" si="395"/>
        <v>Continuing Education (CoN)</v>
      </c>
      <c r="P806" t="s">
        <v>5264</v>
      </c>
      <c r="Q806" t="str">
        <f t="shared" si="396"/>
        <v>513-558-5311</v>
      </c>
      <c r="S806" s="3">
        <f t="shared" si="394"/>
        <v>38</v>
      </c>
      <c r="T806" t="b">
        <f t="shared" si="402"/>
        <v>1</v>
      </c>
      <c r="V806" s="3">
        <f t="shared" si="403"/>
        <v>411</v>
      </c>
      <c r="W806" t="b">
        <f t="shared" si="397"/>
        <v>1</v>
      </c>
      <c r="Y806" t="str">
        <f t="shared" si="404"/>
        <v>PROCTER</v>
      </c>
      <c r="Z806" t="b">
        <f t="shared" si="398"/>
        <v>1</v>
      </c>
      <c r="AB806" t="b">
        <f t="shared" si="405"/>
        <v>1</v>
      </c>
      <c r="AD806" t="str">
        <f t="shared" si="406"/>
        <v>513-558-5054</v>
      </c>
      <c r="AE806" t="b">
        <f t="shared" si="399"/>
        <v>1</v>
      </c>
      <c r="AG806" t="str">
        <f t="shared" si="407"/>
        <v>http://nursing.uc.edu/centers.html</v>
      </c>
      <c r="AH806" t="b">
        <f t="shared" si="400"/>
        <v>1</v>
      </c>
      <c r="AJ806">
        <f t="shared" si="408"/>
        <v>0</v>
      </c>
      <c r="AK806" t="b">
        <f t="shared" si="401"/>
        <v>0</v>
      </c>
      <c r="AM806" s="4" t="str">
        <f t="shared" si="419"/>
        <v>"name":"Continuing Education (CoN)"</v>
      </c>
      <c r="AN806" s="5" t="str">
        <f t="shared" si="409"/>
        <v>,"phone":"513-558-5311"</v>
      </c>
      <c r="AO806" s="5" t="str">
        <f t="shared" si="410"/>
        <v>,"location":{</v>
      </c>
      <c r="AP806" s="5" t="str">
        <f t="shared" si="411"/>
        <v>"ML":"38"</v>
      </c>
      <c r="AQ806" s="5" t="str">
        <f t="shared" si="393"/>
        <v>,"RM":"411"</v>
      </c>
      <c r="AR806" s="5" t="str">
        <f t="shared" si="412"/>
        <v>,"building":"PROCTER"</v>
      </c>
      <c r="AS806" s="5" t="str">
        <f t="shared" si="421"/>
        <v>}</v>
      </c>
      <c r="AT806" s="5" t="str">
        <f t="shared" si="413"/>
        <v>,"fax":"513-558-5054"</v>
      </c>
      <c r="AU806" s="5" t="str">
        <f t="shared" si="414"/>
        <v>,"website":"http://nursing.uc.edu/centers.html"</v>
      </c>
      <c r="AV806" s="10" t="str">
        <f t="shared" si="415"/>
        <v/>
      </c>
      <c r="AW806" s="6" t="str">
        <f t="shared" si="416"/>
        <v>{"name":"Continuing Education (CoN)","phone":"513-558-5311","location":{"ML":"38","RM":"411","building":"PROCTER"},"fax":"513-558-5054","website":"http://nursing.uc.edu/centers.html"}</v>
      </c>
      <c r="AX806" t="str">
        <f t="shared" si="417"/>
        <v>db.directory.insert({"name":"Continuing Education (CoN)","phone":"513-558-5311","location":{"ML":"38","RM":"411","building":"PROCTER"},"fax":"513-558-5054","website":"http://nursing.uc.edu/centers.html"})</v>
      </c>
      <c r="AY806">
        <f t="shared" si="420"/>
        <v>803</v>
      </c>
      <c r="AZ806" t="str">
        <f t="shared" si="418"/>
        <v>803 - Continuing Education (CoN)</v>
      </c>
      <c r="BA806" t="str">
        <f t="shared" si="422"/>
        <v>{"name":"Continuing Education (CoN)","phone":"513-558-5311","location":{"ML":"38","RM":"411","building":"PROCTER"},"fax":"513-558-5054","website":"http://nursing.uc.edu/centers.html"},</v>
      </c>
    </row>
    <row r="807" spans="1:53" x14ac:dyDescent="0.25">
      <c r="A807" t="s">
        <v>3381</v>
      </c>
      <c r="B807" t="s">
        <v>3382</v>
      </c>
      <c r="C807" t="s">
        <v>3383</v>
      </c>
      <c r="D807" t="s">
        <v>3384</v>
      </c>
      <c r="E807">
        <v>38</v>
      </c>
      <c r="F807">
        <v>416</v>
      </c>
      <c r="G807" t="s">
        <v>1782</v>
      </c>
      <c r="H807" t="s">
        <v>3385</v>
      </c>
      <c r="I807" t="s">
        <v>3386</v>
      </c>
      <c r="K807" t="s">
        <v>5264</v>
      </c>
      <c r="L807" t="b">
        <v>1</v>
      </c>
      <c r="M807">
        <f t="shared" si="423"/>
        <v>1</v>
      </c>
      <c r="N807" t="str">
        <f t="shared" si="395"/>
        <v xml:space="preserve"> PhD - DEAN-NURSING (Greer Glazer  RN)(CoN)</v>
      </c>
      <c r="O807" t="str">
        <f t="shared" si="424"/>
        <v xml:space="preserve"> PhD - DEAN-NURSING (Greer Glazer  RN)(CoN)</v>
      </c>
      <c r="P807" t="s">
        <v>5264</v>
      </c>
      <c r="Q807" t="str">
        <f t="shared" si="396"/>
        <v>513-558-5200</v>
      </c>
      <c r="S807" s="3">
        <f t="shared" si="394"/>
        <v>38</v>
      </c>
      <c r="T807" t="b">
        <f t="shared" si="402"/>
        <v>1</v>
      </c>
      <c r="V807" s="3">
        <f t="shared" si="403"/>
        <v>416</v>
      </c>
      <c r="W807" t="b">
        <f t="shared" si="397"/>
        <v>1</v>
      </c>
      <c r="Y807" t="str">
        <f t="shared" si="404"/>
        <v>PROCTER</v>
      </c>
      <c r="Z807" t="b">
        <f t="shared" si="398"/>
        <v>1</v>
      </c>
      <c r="AB807" t="b">
        <f t="shared" si="405"/>
        <v>1</v>
      </c>
      <c r="AD807" t="str">
        <f t="shared" si="406"/>
        <v>513-558-9030</v>
      </c>
      <c r="AE807" t="b">
        <f t="shared" si="399"/>
        <v>1</v>
      </c>
      <c r="AG807" t="str">
        <f t="shared" si="407"/>
        <v>http://nursing.uc.edu/news/uc_college_of_nursingdeanannounced.html</v>
      </c>
      <c r="AH807" t="b">
        <f t="shared" si="400"/>
        <v>1</v>
      </c>
      <c r="AJ807">
        <f t="shared" si="408"/>
        <v>0</v>
      </c>
      <c r="AK807" t="b">
        <f t="shared" si="401"/>
        <v>0</v>
      </c>
      <c r="AM807" s="4" t="str">
        <f t="shared" si="419"/>
        <v>"name":"PhD - DEAN-NURSING (Greer Glazer RN)(CoN)"</v>
      </c>
      <c r="AN807" s="5" t="str">
        <f t="shared" si="409"/>
        <v>,"phone":"513-558-5200"</v>
      </c>
      <c r="AO807" s="5" t="str">
        <f t="shared" si="410"/>
        <v>,"location":{</v>
      </c>
      <c r="AP807" s="5" t="str">
        <f t="shared" si="411"/>
        <v>"ML":"38"</v>
      </c>
      <c r="AQ807" s="5" t="str">
        <f t="shared" si="393"/>
        <v>,"RM":"416"</v>
      </c>
      <c r="AR807" s="5" t="str">
        <f t="shared" si="412"/>
        <v>,"building":"PROCTER"</v>
      </c>
      <c r="AS807" s="5" t="str">
        <f t="shared" si="421"/>
        <v>}</v>
      </c>
      <c r="AT807" s="5" t="str">
        <f t="shared" si="413"/>
        <v>,"fax":"513-558-9030"</v>
      </c>
      <c r="AU807" s="5" t="str">
        <f t="shared" si="414"/>
        <v>,"website":"http://nursing.uc.edu/news/uc_college_of_nursingdeanannounced.html"</v>
      </c>
      <c r="AV807" s="10" t="str">
        <f t="shared" si="415"/>
        <v/>
      </c>
      <c r="AW807" s="6" t="str">
        <f t="shared" si="416"/>
        <v>{"name":"PhD - DEAN-NURSING (Greer Glazer RN)(CoN)","phone":"513-558-5200","location":{"ML":"38","RM":"416","building":"PROCTER"},"fax":"513-558-9030","website":"http://nursing.uc.edu/news/uc_college_of_nursingdeanannounced.html"}</v>
      </c>
      <c r="AX807" t="str">
        <f t="shared" si="417"/>
        <v>db.directory.insert({"name":"PhD - DEAN-NURSING (Greer Glazer RN)(CoN)","phone":"513-558-5200","location":{"ML":"38","RM":"416","building":"PROCTER"},"fax":"513-558-9030","website":"http://nursing.uc.edu/news/uc_college_of_nursingdeanannounced.html"})</v>
      </c>
      <c r="AY807">
        <f t="shared" si="420"/>
        <v>804</v>
      </c>
      <c r="AZ807" t="str">
        <f t="shared" si="418"/>
        <v>804 -  PhD - DEAN-NURSING (Greer Glazer  RN)(CoN)</v>
      </c>
      <c r="BA807" t="str">
        <f t="shared" si="422"/>
        <v>{"name":"PhD - DEAN-NURSING (Greer Glazer RN)(CoN)","phone":"513-558-5200","location":{"ML":"38","RM":"416","building":"PROCTER"},"fax":"513-558-9030","website":"http://nursing.uc.edu/news/uc_college_of_nursingdeanannounced.html"},</v>
      </c>
    </row>
    <row r="808" spans="1:53" x14ac:dyDescent="0.25">
      <c r="A808" t="s">
        <v>3387</v>
      </c>
      <c r="B808" t="s">
        <v>3388</v>
      </c>
      <c r="C808" t="s">
        <v>2109</v>
      </c>
      <c r="D808">
        <v>38</v>
      </c>
      <c r="E808">
        <v>260</v>
      </c>
      <c r="F808" t="s">
        <v>1782</v>
      </c>
      <c r="H808" t="s">
        <v>3389</v>
      </c>
      <c r="K808" t="s">
        <v>5264</v>
      </c>
      <c r="M808">
        <f t="shared" si="423"/>
        <v>0</v>
      </c>
      <c r="N808" t="str">
        <f t="shared" si="395"/>
        <v>Doctorate of Nursing Practice (DNP)(CoN)</v>
      </c>
      <c r="P808" t="s">
        <v>5264</v>
      </c>
      <c r="Q808" t="str">
        <f t="shared" si="396"/>
        <v>513-558-3600</v>
      </c>
      <c r="S808" s="3">
        <f t="shared" si="394"/>
        <v>38</v>
      </c>
      <c r="T808" t="b">
        <f t="shared" si="402"/>
        <v>1</v>
      </c>
      <c r="V808" s="3">
        <f t="shared" si="403"/>
        <v>260</v>
      </c>
      <c r="W808" t="b">
        <f t="shared" si="397"/>
        <v>1</v>
      </c>
      <c r="Y808" t="str">
        <f t="shared" si="404"/>
        <v>PROCTER</v>
      </c>
      <c r="Z808" t="b">
        <f t="shared" si="398"/>
        <v>1</v>
      </c>
      <c r="AB808" t="b">
        <f t="shared" si="405"/>
        <v>1</v>
      </c>
      <c r="AD808">
        <f t="shared" si="406"/>
        <v>0</v>
      </c>
      <c r="AE808" t="b">
        <f t="shared" si="399"/>
        <v>0</v>
      </c>
      <c r="AG808" t="str">
        <f t="shared" si="407"/>
        <v>http://nursing.uc.edu/academic_programs/dnp.html</v>
      </c>
      <c r="AH808" t="b">
        <f t="shared" si="400"/>
        <v>1</v>
      </c>
      <c r="AJ808">
        <f t="shared" si="408"/>
        <v>0</v>
      </c>
      <c r="AK808" t="b">
        <f t="shared" si="401"/>
        <v>0</v>
      </c>
      <c r="AM808" s="4" t="str">
        <f t="shared" si="419"/>
        <v>"name":"Doctorate of Nursing Practice (DNP)(CoN)"</v>
      </c>
      <c r="AN808" s="5" t="str">
        <f t="shared" si="409"/>
        <v>,"phone":"513-558-3600"</v>
      </c>
      <c r="AO808" s="5" t="str">
        <f t="shared" si="410"/>
        <v>,"location":{</v>
      </c>
      <c r="AP808" s="5" t="str">
        <f t="shared" si="411"/>
        <v>"ML":"38"</v>
      </c>
      <c r="AQ808" s="5" t="str">
        <f t="shared" si="393"/>
        <v>,"RM":"260"</v>
      </c>
      <c r="AR808" s="5" t="str">
        <f t="shared" si="412"/>
        <v>,"building":"PROCTER"</v>
      </c>
      <c r="AS808" s="5" t="str">
        <f t="shared" si="421"/>
        <v>}</v>
      </c>
      <c r="AT808" s="5" t="str">
        <f t="shared" si="413"/>
        <v/>
      </c>
      <c r="AU808" s="5" t="str">
        <f t="shared" si="414"/>
        <v>,"website":"http://nursing.uc.edu/academic_programs/dnp.html"</v>
      </c>
      <c r="AV808" s="10" t="str">
        <f t="shared" si="415"/>
        <v/>
      </c>
      <c r="AW808" s="6" t="str">
        <f t="shared" si="416"/>
        <v>{"name":"Doctorate of Nursing Practice (DNP)(CoN)","phone":"513-558-3600","location":{"ML":"38","RM":"260","building":"PROCTER"},"website":"http://nursing.uc.edu/academic_programs/dnp.html"}</v>
      </c>
      <c r="AX808" t="str">
        <f t="shared" si="417"/>
        <v>db.directory.insert({"name":"Doctorate of Nursing Practice (DNP)(CoN)","phone":"513-558-3600","location":{"ML":"38","RM":"260","building":"PROCTER"},"website":"http://nursing.uc.edu/academic_programs/dnp.html"})</v>
      </c>
      <c r="AY808">
        <f t="shared" si="420"/>
        <v>805</v>
      </c>
      <c r="AZ808" t="str">
        <f t="shared" si="418"/>
        <v>805 - Doctorate of Nursing Practice (DNP)(CoN)</v>
      </c>
      <c r="BA808" t="str">
        <f t="shared" si="422"/>
        <v>{"name":"Doctorate of Nursing Practice (DNP)(CoN)","phone":"513-558-3600","location":{"ML":"38","RM":"260","building":"PROCTER"},"website":"http://nursing.uc.edu/academic_programs/dnp.html"},</v>
      </c>
    </row>
    <row r="809" spans="1:53" x14ac:dyDescent="0.25">
      <c r="A809" t="s">
        <v>3390</v>
      </c>
      <c r="B809" t="s">
        <v>3363</v>
      </c>
      <c r="C809" t="s">
        <v>3391</v>
      </c>
      <c r="D809" t="s">
        <v>3392</v>
      </c>
      <c r="E809">
        <v>38</v>
      </c>
      <c r="F809">
        <v>260</v>
      </c>
      <c r="G809" t="s">
        <v>1782</v>
      </c>
      <c r="K809" t="s">
        <v>5264</v>
      </c>
      <c r="L809" t="b">
        <v>1</v>
      </c>
      <c r="M809">
        <f t="shared" si="423"/>
        <v>1</v>
      </c>
      <c r="N809" t="str">
        <f t="shared" si="395"/>
        <v>NURSING  Faculty Support (CoN)</v>
      </c>
      <c r="O809" t="str">
        <f t="shared" si="424"/>
        <v>NURSING  Faculty Support (CoN)</v>
      </c>
      <c r="P809" t="s">
        <v>5264</v>
      </c>
      <c r="Q809" t="str">
        <f t="shared" si="396"/>
        <v>513-558-4416</v>
      </c>
      <c r="S809" s="3">
        <f t="shared" si="394"/>
        <v>38</v>
      </c>
      <c r="T809" t="b">
        <f t="shared" si="402"/>
        <v>1</v>
      </c>
      <c r="V809" s="3">
        <f t="shared" si="403"/>
        <v>260</v>
      </c>
      <c r="W809" t="b">
        <f t="shared" si="397"/>
        <v>1</v>
      </c>
      <c r="Y809" t="str">
        <f t="shared" si="404"/>
        <v>PROCTER</v>
      </c>
      <c r="Z809" t="b">
        <f t="shared" si="398"/>
        <v>1</v>
      </c>
      <c r="AB809" t="b">
        <f t="shared" si="405"/>
        <v>1</v>
      </c>
      <c r="AD809">
        <f t="shared" si="406"/>
        <v>0</v>
      </c>
      <c r="AE809" t="b">
        <f t="shared" si="399"/>
        <v>0</v>
      </c>
      <c r="AG809">
        <f t="shared" si="407"/>
        <v>0</v>
      </c>
      <c r="AH809" t="b">
        <f t="shared" si="400"/>
        <v>0</v>
      </c>
      <c r="AJ809">
        <f t="shared" si="408"/>
        <v>0</v>
      </c>
      <c r="AK809" t="b">
        <f t="shared" si="401"/>
        <v>0</v>
      </c>
      <c r="AM809" s="4" t="str">
        <f t="shared" si="419"/>
        <v>"name":"NURSING Faculty Support (CoN)"</v>
      </c>
      <c r="AN809" s="5" t="str">
        <f t="shared" si="409"/>
        <v>,"phone":"513-558-4416"</v>
      </c>
      <c r="AO809" s="5" t="str">
        <f t="shared" si="410"/>
        <v>,"location":{</v>
      </c>
      <c r="AP809" s="5" t="str">
        <f t="shared" si="411"/>
        <v>"ML":"38"</v>
      </c>
      <c r="AQ809" s="5" t="str">
        <f t="shared" si="393"/>
        <v>,"RM":"260"</v>
      </c>
      <c r="AR809" s="5" t="str">
        <f t="shared" si="412"/>
        <v>,"building":"PROCTER"</v>
      </c>
      <c r="AS809" s="5" t="str">
        <f t="shared" si="421"/>
        <v>}</v>
      </c>
      <c r="AT809" s="5" t="str">
        <f t="shared" si="413"/>
        <v/>
      </c>
      <c r="AU809" s="5" t="str">
        <f t="shared" si="414"/>
        <v/>
      </c>
      <c r="AV809" s="10" t="str">
        <f t="shared" si="415"/>
        <v/>
      </c>
      <c r="AW809" s="6" t="str">
        <f t="shared" si="416"/>
        <v>{"name":"NURSING Faculty Support (CoN)","phone":"513-558-4416","location":{"ML":"38","RM":"260","building":"PROCTER"}}</v>
      </c>
      <c r="AX809" t="str">
        <f t="shared" si="417"/>
        <v>db.directory.insert({"name":"NURSING Faculty Support (CoN)","phone":"513-558-4416","location":{"ML":"38","RM":"260","building":"PROCTER"}})</v>
      </c>
      <c r="AY809">
        <f t="shared" si="420"/>
        <v>806</v>
      </c>
      <c r="AZ809" t="str">
        <f t="shared" si="418"/>
        <v>806 - NURSING  Faculty Support (CoN)</v>
      </c>
      <c r="BA809" t="str">
        <f t="shared" si="422"/>
        <v>{"name":"NURSING Faculty Support (CoN)","phone":"513-558-4416","location":{"ML":"38","RM":"260","building":"PROCTER"}},</v>
      </c>
    </row>
    <row r="810" spans="1:53" x14ac:dyDescent="0.25">
      <c r="A810" t="s">
        <v>3393</v>
      </c>
      <c r="B810" t="s">
        <v>3394</v>
      </c>
      <c r="C810" t="s">
        <v>2109</v>
      </c>
      <c r="D810">
        <v>38</v>
      </c>
      <c r="E810">
        <v>260</v>
      </c>
      <c r="F810" t="s">
        <v>1782</v>
      </c>
      <c r="H810" t="s">
        <v>3395</v>
      </c>
      <c r="K810" t="s">
        <v>5264</v>
      </c>
      <c r="M810">
        <f t="shared" si="423"/>
        <v>0</v>
      </c>
      <c r="N810" t="str">
        <f t="shared" si="395"/>
        <v>Graduate Certificate in Nursing Education (CoN)</v>
      </c>
      <c r="P810" t="s">
        <v>5264</v>
      </c>
      <c r="Q810" t="str">
        <f t="shared" si="396"/>
        <v>513-558-3600</v>
      </c>
      <c r="S810" s="3">
        <f t="shared" si="394"/>
        <v>38</v>
      </c>
      <c r="T810" t="b">
        <f t="shared" si="402"/>
        <v>1</v>
      </c>
      <c r="V810" s="3">
        <f t="shared" si="403"/>
        <v>260</v>
      </c>
      <c r="W810" t="b">
        <f t="shared" si="397"/>
        <v>1</v>
      </c>
      <c r="Y810" t="str">
        <f t="shared" si="404"/>
        <v>PROCTER</v>
      </c>
      <c r="Z810" t="b">
        <f t="shared" si="398"/>
        <v>1</v>
      </c>
      <c r="AB810" t="b">
        <f t="shared" si="405"/>
        <v>1</v>
      </c>
      <c r="AD810">
        <f t="shared" si="406"/>
        <v>0</v>
      </c>
      <c r="AE810" t="b">
        <f t="shared" si="399"/>
        <v>0</v>
      </c>
      <c r="AG810" t="str">
        <f t="shared" si="407"/>
        <v>http://nursing.uc.edu/academic_programs/graduate_certificateinnursingeducation.html</v>
      </c>
      <c r="AH810" t="b">
        <f t="shared" si="400"/>
        <v>1</v>
      </c>
      <c r="AJ810">
        <f t="shared" si="408"/>
        <v>0</v>
      </c>
      <c r="AK810" t="b">
        <f t="shared" si="401"/>
        <v>0</v>
      </c>
      <c r="AM810" s="4" t="str">
        <f t="shared" si="419"/>
        <v>"name":"Graduate Certificate in Nursing Education (CoN)"</v>
      </c>
      <c r="AN810" s="5" t="str">
        <f t="shared" si="409"/>
        <v>,"phone":"513-558-3600"</v>
      </c>
      <c r="AO810" s="5" t="str">
        <f t="shared" si="410"/>
        <v>,"location":{</v>
      </c>
      <c r="AP810" s="5" t="str">
        <f t="shared" si="411"/>
        <v>"ML":"38"</v>
      </c>
      <c r="AQ810" s="5" t="str">
        <f t="shared" si="393"/>
        <v>,"RM":"260"</v>
      </c>
      <c r="AR810" s="5" t="str">
        <f t="shared" si="412"/>
        <v>,"building":"PROCTER"</v>
      </c>
      <c r="AS810" s="5" t="str">
        <f t="shared" si="421"/>
        <v>}</v>
      </c>
      <c r="AT810" s="5" t="str">
        <f t="shared" si="413"/>
        <v/>
      </c>
      <c r="AU810" s="5" t="str">
        <f t="shared" si="414"/>
        <v>,"website":"http://nursing.uc.edu/academic_programs/graduate_certificateinnursingeducation.html"</v>
      </c>
      <c r="AV810" s="10" t="str">
        <f t="shared" si="415"/>
        <v/>
      </c>
      <c r="AW810" s="6" t="str">
        <f t="shared" si="416"/>
        <v>{"name":"Graduate Certificate in Nursing Education (CoN)","phone":"513-558-3600","location":{"ML":"38","RM":"260","building":"PROCTER"},"website":"http://nursing.uc.edu/academic_programs/graduate_certificateinnursingeducation.html"}</v>
      </c>
      <c r="AX810" t="str">
        <f t="shared" si="417"/>
        <v>db.directory.insert({"name":"Graduate Certificate in Nursing Education (CoN)","phone":"513-558-3600","location":{"ML":"38","RM":"260","building":"PROCTER"},"website":"http://nursing.uc.edu/academic_programs/graduate_certificateinnursingeducation.html"})</v>
      </c>
      <c r="AY810">
        <f t="shared" si="420"/>
        <v>807</v>
      </c>
      <c r="AZ810" t="str">
        <f t="shared" si="418"/>
        <v>807 - Graduate Certificate in Nursing Education (CoN)</v>
      </c>
      <c r="BA810" t="str">
        <f t="shared" si="422"/>
        <v>{"name":"Graduate Certificate in Nursing Education (CoN)","phone":"513-558-3600","location":{"ML":"38","RM":"260","building":"PROCTER"},"website":"http://nursing.uc.edu/academic_programs/graduate_certificateinnursingeducation.html"},</v>
      </c>
    </row>
    <row r="811" spans="1:53" x14ac:dyDescent="0.25">
      <c r="A811" t="s">
        <v>3396</v>
      </c>
      <c r="B811" t="s">
        <v>3397</v>
      </c>
      <c r="C811" t="s">
        <v>2109</v>
      </c>
      <c r="D811">
        <v>38</v>
      </c>
      <c r="E811">
        <v>260</v>
      </c>
      <c r="F811" t="s">
        <v>1782</v>
      </c>
      <c r="H811" t="s">
        <v>3398</v>
      </c>
      <c r="K811" t="s">
        <v>5264</v>
      </c>
      <c r="M811">
        <f t="shared" si="423"/>
        <v>0</v>
      </c>
      <c r="N811" t="str">
        <f t="shared" si="395"/>
        <v>MSN (CoN)</v>
      </c>
      <c r="P811" t="s">
        <v>5264</v>
      </c>
      <c r="Q811" t="str">
        <f t="shared" si="396"/>
        <v>513-558-3600</v>
      </c>
      <c r="S811" s="3">
        <f t="shared" si="394"/>
        <v>38</v>
      </c>
      <c r="T811" t="b">
        <f t="shared" si="402"/>
        <v>1</v>
      </c>
      <c r="V811" s="3">
        <f t="shared" si="403"/>
        <v>260</v>
      </c>
      <c r="W811" t="b">
        <f t="shared" si="397"/>
        <v>1</v>
      </c>
      <c r="Y811" t="str">
        <f t="shared" si="404"/>
        <v>PROCTER</v>
      </c>
      <c r="Z811" t="b">
        <f t="shared" si="398"/>
        <v>1</v>
      </c>
      <c r="AB811" t="b">
        <f t="shared" si="405"/>
        <v>1</v>
      </c>
      <c r="AD811">
        <f t="shared" si="406"/>
        <v>0</v>
      </c>
      <c r="AE811" t="b">
        <f t="shared" si="399"/>
        <v>0</v>
      </c>
      <c r="AG811" t="str">
        <f t="shared" si="407"/>
        <v>http://nursing.uc.edu/academic_programs/msn.html</v>
      </c>
      <c r="AH811" t="b">
        <f t="shared" si="400"/>
        <v>1</v>
      </c>
      <c r="AJ811">
        <f t="shared" si="408"/>
        <v>0</v>
      </c>
      <c r="AK811" t="b">
        <f t="shared" si="401"/>
        <v>0</v>
      </c>
      <c r="AM811" s="4" t="str">
        <f t="shared" si="419"/>
        <v>"name":"MSN (CoN)"</v>
      </c>
      <c r="AN811" s="5" t="str">
        <f t="shared" si="409"/>
        <v>,"phone":"513-558-3600"</v>
      </c>
      <c r="AO811" s="5" t="str">
        <f t="shared" si="410"/>
        <v>,"location":{</v>
      </c>
      <c r="AP811" s="5" t="str">
        <f t="shared" si="411"/>
        <v>"ML":"38"</v>
      </c>
      <c r="AQ811" s="5" t="str">
        <f t="shared" si="393"/>
        <v>,"RM":"260"</v>
      </c>
      <c r="AR811" s="5" t="str">
        <f t="shared" si="412"/>
        <v>,"building":"PROCTER"</v>
      </c>
      <c r="AS811" s="5" t="str">
        <f t="shared" si="421"/>
        <v>}</v>
      </c>
      <c r="AT811" s="5" t="str">
        <f t="shared" si="413"/>
        <v/>
      </c>
      <c r="AU811" s="5" t="str">
        <f t="shared" si="414"/>
        <v>,"website":"http://nursing.uc.edu/academic_programs/msn.html"</v>
      </c>
      <c r="AV811" s="10" t="str">
        <f t="shared" si="415"/>
        <v/>
      </c>
      <c r="AW811" s="6" t="str">
        <f t="shared" si="416"/>
        <v>{"name":"MSN (CoN)","phone":"513-558-3600","location":{"ML":"38","RM":"260","building":"PROCTER"},"website":"http://nursing.uc.edu/academic_programs/msn.html"}</v>
      </c>
      <c r="AX811" t="str">
        <f t="shared" si="417"/>
        <v>db.directory.insert({"name":"MSN (CoN)","phone":"513-558-3600","location":{"ML":"38","RM":"260","building":"PROCTER"},"website":"http://nursing.uc.edu/academic_programs/msn.html"})</v>
      </c>
      <c r="AY811">
        <f t="shared" si="420"/>
        <v>808</v>
      </c>
      <c r="AZ811" t="str">
        <f t="shared" si="418"/>
        <v>808 - MSN (CoN)</v>
      </c>
      <c r="BA811" t="str">
        <f t="shared" si="422"/>
        <v>{"name":"MSN (CoN)","phone":"513-558-3600","location":{"ML":"38","RM":"260","building":"PROCTER"},"website":"http://nursing.uc.edu/academic_programs/msn.html"},</v>
      </c>
    </row>
    <row r="812" spans="1:53" x14ac:dyDescent="0.25">
      <c r="A812" t="s">
        <v>3399</v>
      </c>
      <c r="B812" t="s">
        <v>3363</v>
      </c>
      <c r="C812" t="s">
        <v>3400</v>
      </c>
      <c r="D812" t="s">
        <v>2109</v>
      </c>
      <c r="E812">
        <v>38</v>
      </c>
      <c r="F812">
        <v>260</v>
      </c>
      <c r="G812" t="s">
        <v>1782</v>
      </c>
      <c r="I812" t="s">
        <v>3401</v>
      </c>
      <c r="K812" t="s">
        <v>5264</v>
      </c>
      <c r="L812" t="b">
        <v>1</v>
      </c>
      <c r="M812">
        <f t="shared" si="423"/>
        <v>1</v>
      </c>
      <c r="N812" t="str">
        <f t="shared" si="395"/>
        <v>NURSING  PhD (CoN)</v>
      </c>
      <c r="O812" t="str">
        <f t="shared" si="424"/>
        <v>NURSING  PhD (CoN)</v>
      </c>
      <c r="P812" t="s">
        <v>5264</v>
      </c>
      <c r="Q812" t="str">
        <f t="shared" si="396"/>
        <v>513-558-3600</v>
      </c>
      <c r="S812" s="3">
        <f t="shared" si="394"/>
        <v>38</v>
      </c>
      <c r="T812" t="b">
        <f t="shared" si="402"/>
        <v>1</v>
      </c>
      <c r="V812" s="3">
        <f t="shared" si="403"/>
        <v>260</v>
      </c>
      <c r="W812" t="b">
        <f t="shared" si="397"/>
        <v>1</v>
      </c>
      <c r="Y812" t="str">
        <f t="shared" si="404"/>
        <v>PROCTER</v>
      </c>
      <c r="Z812" t="b">
        <f t="shared" si="398"/>
        <v>1</v>
      </c>
      <c r="AB812" t="b">
        <f t="shared" si="405"/>
        <v>1</v>
      </c>
      <c r="AD812">
        <f t="shared" si="406"/>
        <v>0</v>
      </c>
      <c r="AE812" t="b">
        <f t="shared" si="399"/>
        <v>0</v>
      </c>
      <c r="AG812" t="str">
        <f t="shared" si="407"/>
        <v>http://nursing.uc.edu/academic_programs/phd.html</v>
      </c>
      <c r="AH812" t="b">
        <f t="shared" si="400"/>
        <v>1</v>
      </c>
      <c r="AJ812">
        <f t="shared" si="408"/>
        <v>0</v>
      </c>
      <c r="AK812" t="b">
        <f t="shared" si="401"/>
        <v>0</v>
      </c>
      <c r="AM812" s="4" t="str">
        <f t="shared" si="419"/>
        <v>"name":"NURSING PhD (CoN)"</v>
      </c>
      <c r="AN812" s="5" t="str">
        <f t="shared" si="409"/>
        <v>,"phone":"513-558-3600"</v>
      </c>
      <c r="AO812" s="5" t="str">
        <f t="shared" si="410"/>
        <v>,"location":{</v>
      </c>
      <c r="AP812" s="5" t="str">
        <f t="shared" si="411"/>
        <v>"ML":"38"</v>
      </c>
      <c r="AQ812" s="5" t="str">
        <f t="shared" si="393"/>
        <v>,"RM":"260"</v>
      </c>
      <c r="AR812" s="5" t="str">
        <f t="shared" si="412"/>
        <v>,"building":"PROCTER"</v>
      </c>
      <c r="AS812" s="5" t="str">
        <f t="shared" si="421"/>
        <v>}</v>
      </c>
      <c r="AT812" s="5" t="str">
        <f t="shared" si="413"/>
        <v/>
      </c>
      <c r="AU812" s="5" t="str">
        <f t="shared" si="414"/>
        <v>,"website":"http://nursing.uc.edu/academic_programs/phd.html"</v>
      </c>
      <c r="AV812" s="10" t="str">
        <f t="shared" si="415"/>
        <v/>
      </c>
      <c r="AW812" s="6" t="str">
        <f t="shared" si="416"/>
        <v>{"name":"NURSING PhD (CoN)","phone":"513-558-3600","location":{"ML":"38","RM":"260","building":"PROCTER"},"website":"http://nursing.uc.edu/academic_programs/phd.html"}</v>
      </c>
      <c r="AX812" t="str">
        <f t="shared" si="417"/>
        <v>db.directory.insert({"name":"NURSING PhD (CoN)","phone":"513-558-3600","location":{"ML":"38","RM":"260","building":"PROCTER"},"website":"http://nursing.uc.edu/academic_programs/phd.html"})</v>
      </c>
      <c r="AY812">
        <f t="shared" si="420"/>
        <v>809</v>
      </c>
      <c r="AZ812" t="str">
        <f t="shared" si="418"/>
        <v>809 - NURSING  PhD (CoN)</v>
      </c>
      <c r="BA812" t="str">
        <f t="shared" si="422"/>
        <v>{"name":"NURSING PhD (CoN)","phone":"513-558-3600","location":{"ML":"38","RM":"260","building":"PROCTER"},"website":"http://nursing.uc.edu/academic_programs/phd.html"},</v>
      </c>
    </row>
    <row r="813" spans="1:53" x14ac:dyDescent="0.25">
      <c r="A813" t="s">
        <v>3402</v>
      </c>
      <c r="B813" t="s">
        <v>3363</v>
      </c>
      <c r="C813" t="s">
        <v>3403</v>
      </c>
      <c r="D813" t="s">
        <v>2109</v>
      </c>
      <c r="E813">
        <v>38</v>
      </c>
      <c r="F813">
        <v>260</v>
      </c>
      <c r="G813" t="s">
        <v>1782</v>
      </c>
      <c r="I813" t="s">
        <v>3404</v>
      </c>
      <c r="K813" t="s">
        <v>5264</v>
      </c>
      <c r="L813" t="b">
        <v>1</v>
      </c>
      <c r="M813">
        <f t="shared" si="423"/>
        <v>1</v>
      </c>
      <c r="N813" t="str">
        <f t="shared" si="395"/>
        <v>NURSING  Post-Master's Certificate (CoN)</v>
      </c>
      <c r="O813" t="str">
        <f t="shared" si="424"/>
        <v>NURSING  Post-Master's Certificate (CoN)</v>
      </c>
      <c r="P813" t="s">
        <v>5264</v>
      </c>
      <c r="Q813" t="str">
        <f t="shared" si="396"/>
        <v>513-558-3600</v>
      </c>
      <c r="S813" s="3">
        <f t="shared" si="394"/>
        <v>38</v>
      </c>
      <c r="T813" t="b">
        <f t="shared" si="402"/>
        <v>1</v>
      </c>
      <c r="V813" s="3">
        <f t="shared" si="403"/>
        <v>260</v>
      </c>
      <c r="W813" t="b">
        <f t="shared" si="397"/>
        <v>1</v>
      </c>
      <c r="Y813" t="str">
        <f t="shared" si="404"/>
        <v>PROCTER</v>
      </c>
      <c r="Z813" t="b">
        <f t="shared" si="398"/>
        <v>1</v>
      </c>
      <c r="AB813" t="b">
        <f t="shared" si="405"/>
        <v>1</v>
      </c>
      <c r="AD813">
        <f t="shared" si="406"/>
        <v>0</v>
      </c>
      <c r="AE813" t="b">
        <f t="shared" si="399"/>
        <v>0</v>
      </c>
      <c r="AG813" t="str">
        <f t="shared" si="407"/>
        <v>http://nursing.uc.edu/academic_programs/post-master_s_certificate.html</v>
      </c>
      <c r="AH813" t="b">
        <f t="shared" si="400"/>
        <v>1</v>
      </c>
      <c r="AJ813">
        <f t="shared" si="408"/>
        <v>0</v>
      </c>
      <c r="AK813" t="b">
        <f t="shared" si="401"/>
        <v>0</v>
      </c>
      <c r="AM813" s="4" t="str">
        <f t="shared" si="419"/>
        <v>"name":"NURSING Post-Master's Certificate (CoN)"</v>
      </c>
      <c r="AN813" s="5" t="str">
        <f t="shared" si="409"/>
        <v>,"phone":"513-558-3600"</v>
      </c>
      <c r="AO813" s="5" t="str">
        <f t="shared" si="410"/>
        <v>,"location":{</v>
      </c>
      <c r="AP813" s="5" t="str">
        <f t="shared" si="411"/>
        <v>"ML":"38"</v>
      </c>
      <c r="AQ813" s="5" t="str">
        <f t="shared" si="393"/>
        <v>,"RM":"260"</v>
      </c>
      <c r="AR813" s="5" t="str">
        <f t="shared" si="412"/>
        <v>,"building":"PROCTER"</v>
      </c>
      <c r="AS813" s="5" t="str">
        <f t="shared" si="421"/>
        <v>}</v>
      </c>
      <c r="AT813" s="5" t="str">
        <f t="shared" si="413"/>
        <v/>
      </c>
      <c r="AU813" s="5" t="str">
        <f t="shared" si="414"/>
        <v>,"website":"http://nursing.uc.edu/academic_programs/post-master_s_certificate.html"</v>
      </c>
      <c r="AV813" s="10" t="str">
        <f t="shared" si="415"/>
        <v/>
      </c>
      <c r="AW813" s="6" t="str">
        <f t="shared" si="416"/>
        <v>{"name":"NURSING Post-Master's Certificate (CoN)","phone":"513-558-3600","location":{"ML":"38","RM":"260","building":"PROCTER"},"website":"http://nursing.uc.edu/academic_programs/post-master_s_certificate.html"}</v>
      </c>
      <c r="AX813" t="str">
        <f t="shared" si="417"/>
        <v>db.directory.insert({"name":"NURSING Post-Master's Certificate (CoN)","phone":"513-558-3600","location":{"ML":"38","RM":"260","building":"PROCTER"},"website":"http://nursing.uc.edu/academic_programs/post-master_s_certificate.html"})</v>
      </c>
      <c r="AY813">
        <f t="shared" si="420"/>
        <v>810</v>
      </c>
      <c r="AZ813" t="str">
        <f t="shared" si="418"/>
        <v>810 - NURSING  Post-Master's Certificate (CoN)</v>
      </c>
      <c r="BA813" t="str">
        <f t="shared" si="422"/>
        <v>{"name":"NURSING Post-Master's Certificate (CoN)","phone":"513-558-3600","location":{"ML":"38","RM":"260","building":"PROCTER"},"website":"http://nursing.uc.edu/academic_programs/post-master_s_certificate.html"},</v>
      </c>
    </row>
    <row r="814" spans="1:53" x14ac:dyDescent="0.25">
      <c r="A814" t="s">
        <v>3405</v>
      </c>
      <c r="B814" t="s">
        <v>3406</v>
      </c>
      <c r="C814" t="s">
        <v>2109</v>
      </c>
      <c r="D814">
        <v>38</v>
      </c>
      <c r="E814">
        <v>260</v>
      </c>
      <c r="F814" t="s">
        <v>1782</v>
      </c>
      <c r="G814" t="s">
        <v>1783</v>
      </c>
      <c r="K814" t="s">
        <v>5264</v>
      </c>
      <c r="M814">
        <f t="shared" si="423"/>
        <v>0</v>
      </c>
      <c r="N814" t="str">
        <f t="shared" si="395"/>
        <v>Advising (CoN)</v>
      </c>
      <c r="P814" t="s">
        <v>5264</v>
      </c>
      <c r="Q814" t="str">
        <f t="shared" si="396"/>
        <v>513-558-3600</v>
      </c>
      <c r="S814" s="3">
        <f t="shared" si="394"/>
        <v>38</v>
      </c>
      <c r="T814" t="b">
        <f t="shared" si="402"/>
        <v>1</v>
      </c>
      <c r="V814" s="3">
        <f t="shared" si="403"/>
        <v>260</v>
      </c>
      <c r="W814" t="b">
        <f t="shared" si="397"/>
        <v>1</v>
      </c>
      <c r="Y814" t="str">
        <f t="shared" si="404"/>
        <v>PROCTER</v>
      </c>
      <c r="Z814" t="b">
        <f t="shared" si="398"/>
        <v>1</v>
      </c>
      <c r="AB814" t="b">
        <f t="shared" si="405"/>
        <v>1</v>
      </c>
      <c r="AD814" t="str">
        <f t="shared" si="406"/>
        <v>513-558-7523</v>
      </c>
      <c r="AE814" t="b">
        <f t="shared" si="399"/>
        <v>1</v>
      </c>
      <c r="AG814">
        <f t="shared" si="407"/>
        <v>0</v>
      </c>
      <c r="AH814" t="b">
        <f t="shared" si="400"/>
        <v>0</v>
      </c>
      <c r="AJ814">
        <f t="shared" si="408"/>
        <v>0</v>
      </c>
      <c r="AK814" t="b">
        <f t="shared" si="401"/>
        <v>0</v>
      </c>
      <c r="AM814" s="4" t="str">
        <f t="shared" si="419"/>
        <v>"name":"Advising (CoN)"</v>
      </c>
      <c r="AN814" s="5" t="str">
        <f t="shared" si="409"/>
        <v>,"phone":"513-558-3600"</v>
      </c>
      <c r="AO814" s="5" t="str">
        <f t="shared" si="410"/>
        <v>,"location":{</v>
      </c>
      <c r="AP814" s="5" t="str">
        <f t="shared" si="411"/>
        <v>"ML":"38"</v>
      </c>
      <c r="AQ814" s="5" t="str">
        <f t="shared" si="393"/>
        <v>,"RM":"260"</v>
      </c>
      <c r="AR814" s="5" t="str">
        <f t="shared" si="412"/>
        <v>,"building":"PROCTER"</v>
      </c>
      <c r="AS814" s="5" t="str">
        <f t="shared" si="421"/>
        <v>}</v>
      </c>
      <c r="AT814" s="5" t="str">
        <f t="shared" si="413"/>
        <v>,"fax":"513-558-7523"</v>
      </c>
      <c r="AU814" s="5" t="str">
        <f t="shared" si="414"/>
        <v/>
      </c>
      <c r="AV814" s="10" t="str">
        <f t="shared" si="415"/>
        <v/>
      </c>
      <c r="AW814" s="6" t="str">
        <f t="shared" si="416"/>
        <v>{"name":"Advising (CoN)","phone":"513-558-3600","location":{"ML":"38","RM":"260","building":"PROCTER"},"fax":"513-558-7523"}</v>
      </c>
      <c r="AX814" t="str">
        <f t="shared" si="417"/>
        <v>db.directory.insert({"name":"Advising (CoN)","phone":"513-558-3600","location":{"ML":"38","RM":"260","building":"PROCTER"},"fax":"513-558-7523"})</v>
      </c>
      <c r="AY814">
        <f t="shared" si="420"/>
        <v>811</v>
      </c>
      <c r="AZ814" t="str">
        <f t="shared" si="418"/>
        <v>811 - Advising (CoN)</v>
      </c>
      <c r="BA814" t="str">
        <f t="shared" si="422"/>
        <v>{"name":"Advising (CoN)","phone":"513-558-3600","location":{"ML":"38","RM":"260","building":"PROCTER"},"fax":"513-558-7523"},</v>
      </c>
    </row>
    <row r="815" spans="1:53" x14ac:dyDescent="0.25">
      <c r="A815" t="s">
        <v>3407</v>
      </c>
      <c r="B815" t="s">
        <v>3408</v>
      </c>
      <c r="C815" t="s">
        <v>3409</v>
      </c>
      <c r="D815">
        <v>394</v>
      </c>
      <c r="E815">
        <v>364</v>
      </c>
      <c r="F815" t="s">
        <v>1518</v>
      </c>
      <c r="H815" t="s">
        <v>3410</v>
      </c>
      <c r="I815" t="s">
        <v>3411</v>
      </c>
      <c r="K815" t="s">
        <v>5264</v>
      </c>
      <c r="M815">
        <f t="shared" si="423"/>
        <v>0</v>
      </c>
      <c r="N815" t="str">
        <f t="shared" si="395"/>
        <v>Nutrition (CAHS)</v>
      </c>
      <c r="P815" t="s">
        <v>5264</v>
      </c>
      <c r="Q815" t="str">
        <f t="shared" si="396"/>
        <v>513-558-7503</v>
      </c>
      <c r="S815" s="3">
        <f t="shared" si="394"/>
        <v>394</v>
      </c>
      <c r="T815" t="b">
        <f t="shared" si="402"/>
        <v>1</v>
      </c>
      <c r="V815" s="3">
        <f t="shared" si="403"/>
        <v>364</v>
      </c>
      <c r="W815" t="b">
        <f t="shared" si="397"/>
        <v>1</v>
      </c>
      <c r="Y815" t="str">
        <f t="shared" si="404"/>
        <v>FRENCH-EAST</v>
      </c>
      <c r="Z815" t="b">
        <f t="shared" si="398"/>
        <v>1</v>
      </c>
      <c r="AB815" t="b">
        <f t="shared" si="405"/>
        <v>1</v>
      </c>
      <c r="AD815">
        <f t="shared" si="406"/>
        <v>0</v>
      </c>
      <c r="AE815" t="b">
        <f t="shared" si="399"/>
        <v>0</v>
      </c>
      <c r="AG815" t="str">
        <f t="shared" si="407"/>
        <v>http://cahs.uc.edu/departments/nutrition/programs/nutrition/about.aspx</v>
      </c>
      <c r="AH815" t="b">
        <f t="shared" si="400"/>
        <v>1</v>
      </c>
      <c r="AJ815" t="str">
        <f t="shared" si="408"/>
        <v>maryjo.frost@uc.edu</v>
      </c>
      <c r="AK815" t="b">
        <f t="shared" si="401"/>
        <v>1</v>
      </c>
      <c r="AM815" s="4" t="str">
        <f t="shared" si="419"/>
        <v>"name":"Nutrition (CAHS)"</v>
      </c>
      <c r="AN815" s="5" t="str">
        <f t="shared" si="409"/>
        <v>,"phone":"513-558-7503"</v>
      </c>
      <c r="AO815" s="5" t="str">
        <f t="shared" si="410"/>
        <v>,"location":{</v>
      </c>
      <c r="AP815" s="5" t="str">
        <f t="shared" si="411"/>
        <v>"ML":"394"</v>
      </c>
      <c r="AQ815" s="5" t="str">
        <f t="shared" si="393"/>
        <v>,"RM":"364"</v>
      </c>
      <c r="AR815" s="5" t="str">
        <f t="shared" si="412"/>
        <v>,"building":"FRENCH-EAST"</v>
      </c>
      <c r="AS815" s="5" t="str">
        <f t="shared" si="421"/>
        <v>}</v>
      </c>
      <c r="AT815" s="5" t="str">
        <f t="shared" si="413"/>
        <v/>
      </c>
      <c r="AU815" s="5" t="str">
        <f t="shared" si="414"/>
        <v>,"website":"http://cahs.uc.edu/departments/nutrition/programs/nutrition/about.aspx"</v>
      </c>
      <c r="AV815" s="10" t="str">
        <f t="shared" si="415"/>
        <v>,"email":"maryjo.frost@uc.edu"</v>
      </c>
      <c r="AW815" s="6" t="str">
        <f t="shared" si="416"/>
        <v>{"name":"Nutrition (CAHS)","phone":"513-558-7503","location":{"ML":"394","RM":"364","building":"FRENCH-EAST"},"website":"http://cahs.uc.edu/departments/nutrition/programs/nutrition/about.aspx","email":"maryjo.frost@uc.edu"}</v>
      </c>
      <c r="AX815" t="str">
        <f t="shared" si="417"/>
        <v>db.directory.insert({"name":"Nutrition (CAHS)","phone":"513-558-7503","location":{"ML":"394","RM":"364","building":"FRENCH-EAST"},"website":"http://cahs.uc.edu/departments/nutrition/programs/nutrition/about.aspx","email":"maryjo.frost@uc.edu"})</v>
      </c>
      <c r="AY815">
        <f t="shared" si="420"/>
        <v>812</v>
      </c>
      <c r="AZ815" t="str">
        <f t="shared" si="418"/>
        <v>812 - Nutrition (CAHS)</v>
      </c>
      <c r="BA815" t="str">
        <f t="shared" si="422"/>
        <v>{"name":"Nutrition (CAHS)","phone":"513-558-7503","location":{"ML":"394","RM":"364","building":"FRENCH-EAST"},"website":"http://cahs.uc.edu/departments/nutrition/programs/nutrition/about.aspx","email":"maryjo.frost@uc.edu"},</v>
      </c>
    </row>
    <row r="816" spans="1:53" x14ac:dyDescent="0.25">
      <c r="A816" t="s">
        <v>3412</v>
      </c>
      <c r="B816" t="s">
        <v>3413</v>
      </c>
      <c r="C816" t="s">
        <v>3409</v>
      </c>
      <c r="D816">
        <v>394</v>
      </c>
      <c r="E816">
        <v>364</v>
      </c>
      <c r="F816" t="s">
        <v>1518</v>
      </c>
      <c r="G816" t="s">
        <v>3414</v>
      </c>
      <c r="H816" t="s">
        <v>3415</v>
      </c>
      <c r="K816" t="s">
        <v>5264</v>
      </c>
      <c r="M816">
        <f t="shared" si="423"/>
        <v>0</v>
      </c>
      <c r="N816" t="str">
        <f t="shared" si="395"/>
        <v>Nutritional Sciences (CAHS)</v>
      </c>
      <c r="P816" t="s">
        <v>5264</v>
      </c>
      <c r="Q816" t="str">
        <f t="shared" si="396"/>
        <v>513-558-7503</v>
      </c>
      <c r="S816" s="3">
        <f t="shared" si="394"/>
        <v>394</v>
      </c>
      <c r="T816" t="b">
        <f t="shared" si="402"/>
        <v>1</v>
      </c>
      <c r="V816" s="3">
        <f t="shared" si="403"/>
        <v>364</v>
      </c>
      <c r="W816" t="b">
        <f t="shared" si="397"/>
        <v>1</v>
      </c>
      <c r="Y816" t="str">
        <f t="shared" si="404"/>
        <v>FRENCH-EAST</v>
      </c>
      <c r="Z816" t="b">
        <f t="shared" si="398"/>
        <v>1</v>
      </c>
      <c r="AB816" t="b">
        <f t="shared" si="405"/>
        <v>1</v>
      </c>
      <c r="AD816" t="str">
        <f t="shared" si="406"/>
        <v>513-558-7500</v>
      </c>
      <c r="AE816" t="b">
        <f t="shared" si="399"/>
        <v>1</v>
      </c>
      <c r="AG816" t="str">
        <f t="shared" si="407"/>
        <v>http://cahs.uc.edu/departments/nutrition/general/about.aspx</v>
      </c>
      <c r="AH816" t="b">
        <f t="shared" si="400"/>
        <v>1</v>
      </c>
      <c r="AJ816">
        <f t="shared" si="408"/>
        <v>0</v>
      </c>
      <c r="AK816" t="b">
        <f t="shared" si="401"/>
        <v>0</v>
      </c>
      <c r="AM816" s="4" t="str">
        <f t="shared" si="419"/>
        <v>"name":"Nutritional Sciences (CAHS)"</v>
      </c>
      <c r="AN816" s="5" t="str">
        <f t="shared" si="409"/>
        <v>,"phone":"513-558-7503"</v>
      </c>
      <c r="AO816" s="5" t="str">
        <f t="shared" si="410"/>
        <v>,"location":{</v>
      </c>
      <c r="AP816" s="5" t="str">
        <f t="shared" si="411"/>
        <v>"ML":"394"</v>
      </c>
      <c r="AQ816" s="5" t="str">
        <f t="shared" si="393"/>
        <v>,"RM":"364"</v>
      </c>
      <c r="AR816" s="5" t="str">
        <f t="shared" si="412"/>
        <v>,"building":"FRENCH-EAST"</v>
      </c>
      <c r="AS816" s="5" t="str">
        <f t="shared" si="421"/>
        <v>}</v>
      </c>
      <c r="AT816" s="5" t="str">
        <f t="shared" si="413"/>
        <v>,"fax":"513-558-7500"</v>
      </c>
      <c r="AU816" s="5" t="str">
        <f t="shared" si="414"/>
        <v>,"website":"http://cahs.uc.edu/departments/nutrition/general/about.aspx"</v>
      </c>
      <c r="AV816" s="10" t="str">
        <f t="shared" si="415"/>
        <v/>
      </c>
      <c r="AW816" s="6" t="str">
        <f t="shared" si="416"/>
        <v>{"name":"Nutritional Sciences (CAHS)","phone":"513-558-7503","location":{"ML":"394","RM":"364","building":"FRENCH-EAST"},"fax":"513-558-7500","website":"http://cahs.uc.edu/departments/nutrition/general/about.aspx"}</v>
      </c>
      <c r="AX816" t="str">
        <f t="shared" si="417"/>
        <v>db.directory.insert({"name":"Nutritional Sciences (CAHS)","phone":"513-558-7503","location":{"ML":"394","RM":"364","building":"FRENCH-EAST"},"fax":"513-558-7500","website":"http://cahs.uc.edu/departments/nutrition/general/about.aspx"})</v>
      </c>
      <c r="AY816">
        <f t="shared" si="420"/>
        <v>813</v>
      </c>
      <c r="AZ816" t="str">
        <f t="shared" si="418"/>
        <v>813 - Nutritional Sciences (CAHS)</v>
      </c>
      <c r="BA816" t="str">
        <f t="shared" si="422"/>
        <v>{"name":"Nutritional Sciences (CAHS)","phone":"513-558-7503","location":{"ML":"394","RM":"364","building":"FRENCH-EAST"},"fax":"513-558-7500","website":"http://cahs.uc.edu/departments/nutrition/general/about.aspx"},</v>
      </c>
    </row>
    <row r="817" spans="1:53" x14ac:dyDescent="0.25">
      <c r="A817" t="s">
        <v>3416</v>
      </c>
      <c r="B817" t="s">
        <v>3417</v>
      </c>
      <c r="C817" t="s">
        <v>3418</v>
      </c>
      <c r="D817">
        <v>220</v>
      </c>
      <c r="F817" t="s">
        <v>1189</v>
      </c>
      <c r="G817" t="s">
        <v>3419</v>
      </c>
      <c r="H817" t="s">
        <v>134</v>
      </c>
      <c r="I817" t="s">
        <v>1185</v>
      </c>
      <c r="K817" t="s">
        <v>5264</v>
      </c>
      <c r="M817">
        <f t="shared" si="423"/>
        <v>0</v>
      </c>
      <c r="N817" t="str">
        <f t="shared" si="395"/>
        <v xml:space="preserve"> Campus Recreation Center - Market on Main</v>
      </c>
      <c r="P817" t="s">
        <v>5264</v>
      </c>
      <c r="Q817" t="str">
        <f t="shared" si="396"/>
        <v>513-558-3786</v>
      </c>
      <c r="S817" s="3">
        <f t="shared" si="394"/>
        <v>220</v>
      </c>
      <c r="T817" t="b">
        <f t="shared" si="402"/>
        <v>1</v>
      </c>
      <c r="V817" s="3">
        <f t="shared" si="403"/>
        <v>0</v>
      </c>
      <c r="W817" t="b">
        <f t="shared" si="397"/>
        <v>0</v>
      </c>
      <c r="Y817" t="str">
        <f t="shared" si="404"/>
        <v>RECCENTR</v>
      </c>
      <c r="Z817" t="b">
        <f t="shared" si="398"/>
        <v>1</v>
      </c>
      <c r="AB817" t="b">
        <f t="shared" si="405"/>
        <v>1</v>
      </c>
      <c r="AD817" t="str">
        <f t="shared" si="406"/>
        <v>513-558-3101</v>
      </c>
      <c r="AE817" t="b">
        <f t="shared" si="399"/>
        <v>1</v>
      </c>
      <c r="AG817" t="str">
        <f t="shared" si="407"/>
        <v>http://www.uc.edu/food/</v>
      </c>
      <c r="AH817" t="b">
        <f t="shared" si="400"/>
        <v>1</v>
      </c>
      <c r="AJ817" t="str">
        <f t="shared" si="408"/>
        <v>ucfood@uc.edu</v>
      </c>
      <c r="AK817" t="b">
        <f t="shared" si="401"/>
        <v>1</v>
      </c>
      <c r="AM817" s="4" t="str">
        <f t="shared" si="419"/>
        <v>"name":"Campus Recreation Center - Market on Main"</v>
      </c>
      <c r="AN817" s="5" t="str">
        <f t="shared" si="409"/>
        <v>,"phone":"513-558-3786"</v>
      </c>
      <c r="AO817" s="5" t="str">
        <f t="shared" si="410"/>
        <v>,"location":{</v>
      </c>
      <c r="AP817" s="5" t="str">
        <f t="shared" si="411"/>
        <v>"ML":"220"</v>
      </c>
      <c r="AQ817" s="5" t="str">
        <f t="shared" ref="AQ817:AQ880" si="425">IF(AND(W817=TRUE,T817=TRUE),CONCATENATE(",""RM"":""",TRIM(V817),""""),IF(AND(W817=FALSE, T817=FALSE),CONCATENATE("""RM"":""",TRIM(V817),""""),""))</f>
        <v/>
      </c>
      <c r="AR817" s="5" t="str">
        <f t="shared" si="412"/>
        <v>,"building":"RECCENTR"</v>
      </c>
      <c r="AS817" s="5" t="str">
        <f t="shared" si="421"/>
        <v>}</v>
      </c>
      <c r="AT817" s="5" t="str">
        <f t="shared" si="413"/>
        <v>,"fax":"513-558-3101"</v>
      </c>
      <c r="AU817" s="5" t="str">
        <f t="shared" si="414"/>
        <v>,"website":"http://www.uc.edu/food/"</v>
      </c>
      <c r="AV817" s="10" t="str">
        <f t="shared" si="415"/>
        <v>,"email":"ucfood@uc.edu"</v>
      </c>
      <c r="AW817" s="6" t="str">
        <f t="shared" si="416"/>
        <v>{"name":"Campus Recreation Center - Market on Main","phone":"513-558-3786","location":{"ML":"220","building":"RECCENTR"},"fax":"513-558-3101","website":"http://www.uc.edu/food/","email":"ucfood@uc.edu"}</v>
      </c>
      <c r="AX817" t="str">
        <f t="shared" si="417"/>
        <v>db.directory.insert({"name":"Campus Recreation Center - Market on Main","phone":"513-558-3786","location":{"ML":"220","building":"RECCENTR"},"fax":"513-558-3101","website":"http://www.uc.edu/food/","email":"ucfood@uc.edu"})</v>
      </c>
      <c r="AY817">
        <f t="shared" si="420"/>
        <v>814</v>
      </c>
      <c r="AZ817" t="str">
        <f t="shared" si="418"/>
        <v>814 -  Campus Recreation Center - Market on Main</v>
      </c>
      <c r="BA817" t="str">
        <f t="shared" si="422"/>
        <v>{"name":"Campus Recreation Center - Market on Main","phone":"513-558-3786","location":{"ML":"220","building":"RECCENTR"},"fax":"513-558-3101","website":"http://www.uc.edu/food/","email":"ucfood@uc.edu"},</v>
      </c>
    </row>
    <row r="818" spans="1:53" x14ac:dyDescent="0.25">
      <c r="A818" t="s">
        <v>3420</v>
      </c>
      <c r="B818" t="s">
        <v>3421</v>
      </c>
      <c r="C818" t="s">
        <v>412</v>
      </c>
      <c r="D818" t="s">
        <v>3422</v>
      </c>
      <c r="E818">
        <v>21</v>
      </c>
      <c r="G818" t="s">
        <v>50</v>
      </c>
      <c r="I818" t="s">
        <v>3423</v>
      </c>
      <c r="K818" t="s">
        <v>5264</v>
      </c>
      <c r="L818" t="b">
        <v>1</v>
      </c>
      <c r="M818">
        <f t="shared" si="423"/>
        <v>1</v>
      </c>
      <c r="N818" t="str">
        <f t="shared" si="395"/>
        <v>Major Gifts  Athletics</v>
      </c>
      <c r="O818" t="str">
        <f t="shared" si="424"/>
        <v>Major Gifts  Athletics</v>
      </c>
      <c r="P818" t="s">
        <v>5264</v>
      </c>
      <c r="Q818" t="str">
        <f t="shared" si="396"/>
        <v>513-556-0668</v>
      </c>
      <c r="S818" s="3">
        <f t="shared" si="394"/>
        <v>21</v>
      </c>
      <c r="T818" t="b">
        <f t="shared" si="402"/>
        <v>1</v>
      </c>
      <c r="V818" s="3">
        <f t="shared" si="403"/>
        <v>0</v>
      </c>
      <c r="W818" t="b">
        <f t="shared" si="397"/>
        <v>0</v>
      </c>
      <c r="Y818" t="str">
        <f t="shared" si="404"/>
        <v>LNDNRCTR</v>
      </c>
      <c r="Z818" t="b">
        <f t="shared" si="398"/>
        <v>1</v>
      </c>
      <c r="AB818" t="b">
        <f t="shared" si="405"/>
        <v>1</v>
      </c>
      <c r="AD818">
        <f t="shared" si="406"/>
        <v>0</v>
      </c>
      <c r="AE818" t="b">
        <f t="shared" si="399"/>
        <v>0</v>
      </c>
      <c r="AG818" t="str">
        <f t="shared" si="407"/>
        <v>http://www.gobearcats.com/sports/ucats/cinn-ucats-body.html</v>
      </c>
      <c r="AH818" t="b">
        <f t="shared" si="400"/>
        <v>1</v>
      </c>
      <c r="AJ818">
        <f t="shared" si="408"/>
        <v>0</v>
      </c>
      <c r="AK818" t="b">
        <f t="shared" si="401"/>
        <v>0</v>
      </c>
      <c r="AM818" s="4" t="str">
        <f t="shared" si="419"/>
        <v>"name":"Major Gifts Athletics"</v>
      </c>
      <c r="AN818" s="5" t="str">
        <f t="shared" si="409"/>
        <v>,"phone":"513-556-0668"</v>
      </c>
      <c r="AO818" s="5" t="str">
        <f t="shared" si="410"/>
        <v>,"location":{</v>
      </c>
      <c r="AP818" s="5" t="str">
        <f t="shared" si="411"/>
        <v>"ML":"21"</v>
      </c>
      <c r="AQ818" s="5" t="str">
        <f t="shared" si="425"/>
        <v/>
      </c>
      <c r="AR818" s="5" t="str">
        <f t="shared" si="412"/>
        <v>,"building":"LNDNRCTR"</v>
      </c>
      <c r="AS818" s="5" t="str">
        <f t="shared" si="421"/>
        <v>}</v>
      </c>
      <c r="AT818" s="5" t="str">
        <f t="shared" si="413"/>
        <v/>
      </c>
      <c r="AU818" s="5" t="str">
        <f t="shared" si="414"/>
        <v>,"website":"http://www.gobearcats.com/sports/ucats/cinn-ucats-body.html"</v>
      </c>
      <c r="AV818" s="10" t="str">
        <f t="shared" si="415"/>
        <v/>
      </c>
      <c r="AW818" s="6" t="str">
        <f t="shared" si="416"/>
        <v>{"name":"Major Gifts Athletics","phone":"513-556-0668","location":{"ML":"21","building":"LNDNRCTR"},"website":"http://www.gobearcats.com/sports/ucats/cinn-ucats-body.html"}</v>
      </c>
      <c r="AX818" t="str">
        <f t="shared" si="417"/>
        <v>db.directory.insert({"name":"Major Gifts Athletics","phone":"513-556-0668","location":{"ML":"21","building":"LNDNRCTR"},"website":"http://www.gobearcats.com/sports/ucats/cinn-ucats-body.html"})</v>
      </c>
      <c r="AY818">
        <f t="shared" si="420"/>
        <v>815</v>
      </c>
      <c r="AZ818" t="str">
        <f t="shared" si="418"/>
        <v>815 - Major Gifts  Athletics</v>
      </c>
      <c r="BA818" t="str">
        <f t="shared" si="422"/>
        <v>{"name":"Major Gifts Athletics","phone":"513-556-0668","location":{"ML":"21","building":"LNDNRCTR"},"website":"http://www.gobearcats.com/sports/ucats/cinn-ucats-body.html"},</v>
      </c>
    </row>
    <row r="819" spans="1:53" x14ac:dyDescent="0.25">
      <c r="A819" t="s">
        <v>3424</v>
      </c>
      <c r="B819" t="s">
        <v>3425</v>
      </c>
      <c r="C819" t="s">
        <v>3426</v>
      </c>
      <c r="D819">
        <v>3</v>
      </c>
      <c r="E819">
        <v>2413</v>
      </c>
      <c r="F819" t="s">
        <v>125</v>
      </c>
      <c r="G819" t="s">
        <v>126</v>
      </c>
      <c r="H819" t="s">
        <v>3427</v>
      </c>
      <c r="K819" t="s">
        <v>5264</v>
      </c>
      <c r="M819">
        <f t="shared" si="423"/>
        <v>0</v>
      </c>
      <c r="N819" t="str">
        <f t="shared" si="395"/>
        <v>Make-Up (CCM)</v>
      </c>
      <c r="P819" t="s">
        <v>5264</v>
      </c>
      <c r="Q819" t="str">
        <f t="shared" si="396"/>
        <v>513-556-9410</v>
      </c>
      <c r="S819" s="3">
        <f t="shared" si="394"/>
        <v>3</v>
      </c>
      <c r="T819" t="b">
        <f t="shared" si="402"/>
        <v>1</v>
      </c>
      <c r="V819" s="3">
        <f t="shared" si="403"/>
        <v>2413</v>
      </c>
      <c r="W819" t="b">
        <f t="shared" si="397"/>
        <v>1</v>
      </c>
      <c r="Y819" t="str">
        <f t="shared" si="404"/>
        <v>CORBETT</v>
      </c>
      <c r="Z819" t="b">
        <f t="shared" si="398"/>
        <v>1</v>
      </c>
      <c r="AB819" t="b">
        <f t="shared" si="405"/>
        <v>1</v>
      </c>
      <c r="AD819" t="str">
        <f t="shared" si="406"/>
        <v>513-556-3399</v>
      </c>
      <c r="AE819" t="b">
        <f t="shared" si="399"/>
        <v>1</v>
      </c>
      <c r="AG819" t="str">
        <f t="shared" si="407"/>
        <v>http://ccm.uc.edu/theatre/tdp/makeup-wigs.html</v>
      </c>
      <c r="AH819" t="b">
        <f t="shared" si="400"/>
        <v>1</v>
      </c>
      <c r="AJ819">
        <f t="shared" si="408"/>
        <v>0</v>
      </c>
      <c r="AK819" t="b">
        <f t="shared" si="401"/>
        <v>0</v>
      </c>
      <c r="AM819" s="4" t="str">
        <f t="shared" si="419"/>
        <v>"name":"Make-Up (CCM)"</v>
      </c>
      <c r="AN819" s="5" t="str">
        <f t="shared" si="409"/>
        <v>,"phone":"513-556-9410"</v>
      </c>
      <c r="AO819" s="5" t="str">
        <f t="shared" si="410"/>
        <v>,"location":{</v>
      </c>
      <c r="AP819" s="5" t="str">
        <f t="shared" si="411"/>
        <v>"ML":"3"</v>
      </c>
      <c r="AQ819" s="5" t="str">
        <f t="shared" si="425"/>
        <v>,"RM":"2413"</v>
      </c>
      <c r="AR819" s="5" t="str">
        <f t="shared" si="412"/>
        <v>,"building":"CORBETT"</v>
      </c>
      <c r="AS819" s="5" t="str">
        <f t="shared" si="421"/>
        <v>}</v>
      </c>
      <c r="AT819" s="5" t="str">
        <f t="shared" si="413"/>
        <v>,"fax":"513-556-3399"</v>
      </c>
      <c r="AU819" s="5" t="str">
        <f t="shared" si="414"/>
        <v>,"website":"http://ccm.uc.edu/theatre/tdp/makeup-wigs.html"</v>
      </c>
      <c r="AV819" s="10" t="str">
        <f t="shared" si="415"/>
        <v/>
      </c>
      <c r="AW819" s="6" t="str">
        <f t="shared" si="416"/>
        <v>{"name":"Make-Up (CCM)","phone":"513-556-9410","location":{"ML":"3","RM":"2413","building":"CORBETT"},"fax":"513-556-3399","website":"http://ccm.uc.edu/theatre/tdp/makeup-wigs.html"}</v>
      </c>
      <c r="AX819" t="str">
        <f t="shared" si="417"/>
        <v>db.directory.insert({"name":"Make-Up (CCM)","phone":"513-556-9410","location":{"ML":"3","RM":"2413","building":"CORBETT"},"fax":"513-556-3399","website":"http://ccm.uc.edu/theatre/tdp/makeup-wigs.html"})</v>
      </c>
      <c r="AY819">
        <f t="shared" si="420"/>
        <v>816</v>
      </c>
      <c r="AZ819" t="str">
        <f t="shared" si="418"/>
        <v>816 - Make-Up (CCM)</v>
      </c>
      <c r="BA819" t="str">
        <f t="shared" si="422"/>
        <v>{"name":"Make-Up (CCM)","phone":"513-556-9410","location":{"ML":"3","RM":"2413","building":"CORBETT"},"fax":"513-556-3399","website":"http://ccm.uc.edu/theatre/tdp/makeup-wigs.html"},</v>
      </c>
    </row>
    <row r="820" spans="1:53" x14ac:dyDescent="0.25">
      <c r="A820" t="s">
        <v>3428</v>
      </c>
      <c r="B820" t="s">
        <v>3429</v>
      </c>
      <c r="C820" t="s">
        <v>3430</v>
      </c>
      <c r="D820">
        <v>761</v>
      </c>
      <c r="G820" t="s">
        <v>2333</v>
      </c>
      <c r="H820" t="s">
        <v>3431</v>
      </c>
      <c r="I820" t="s">
        <v>2335</v>
      </c>
      <c r="K820" t="s">
        <v>5264</v>
      </c>
      <c r="M820">
        <f t="shared" si="423"/>
        <v>0</v>
      </c>
      <c r="N820" t="str">
        <f t="shared" si="395"/>
        <v>Breast Imaging and Mammography (MED)</v>
      </c>
      <c r="P820" t="s">
        <v>5264</v>
      </c>
      <c r="Q820" t="str">
        <f t="shared" si="396"/>
        <v>513-584-5335</v>
      </c>
      <c r="S820" s="3">
        <f t="shared" si="394"/>
        <v>761</v>
      </c>
      <c r="T820" t="b">
        <f t="shared" si="402"/>
        <v>1</v>
      </c>
      <c r="V820" s="3">
        <f t="shared" si="403"/>
        <v>0</v>
      </c>
      <c r="W820" t="b">
        <f t="shared" si="397"/>
        <v>0</v>
      </c>
      <c r="Y820">
        <f t="shared" si="404"/>
        <v>0</v>
      </c>
      <c r="Z820" t="b">
        <f t="shared" si="398"/>
        <v>0</v>
      </c>
      <c r="AB820" t="b">
        <f t="shared" si="405"/>
        <v>1</v>
      </c>
      <c r="AD820" t="str">
        <f t="shared" si="406"/>
        <v>513-584-0431</v>
      </c>
      <c r="AE820" t="b">
        <f t="shared" si="399"/>
        <v>1</v>
      </c>
      <c r="AG820" t="str">
        <f t="shared" si="407"/>
        <v>http://med.uc.edu/radiology/sections/breast/services/mammography.aspx</v>
      </c>
      <c r="AH820" t="b">
        <f t="shared" si="400"/>
        <v>1</v>
      </c>
      <c r="AJ820" t="str">
        <f t="shared" si="408"/>
        <v>radiology@uc.edu</v>
      </c>
      <c r="AK820" t="b">
        <f t="shared" si="401"/>
        <v>1</v>
      </c>
      <c r="AM820" s="4" t="str">
        <f t="shared" si="419"/>
        <v>"name":"Breast Imaging and Mammography (MED)"</v>
      </c>
      <c r="AN820" s="5" t="str">
        <f t="shared" si="409"/>
        <v>,"phone":"513-584-5335"</v>
      </c>
      <c r="AO820" s="5" t="str">
        <f t="shared" si="410"/>
        <v>,"location":{</v>
      </c>
      <c r="AP820" s="5" t="str">
        <f t="shared" si="411"/>
        <v>"ML":"761"</v>
      </c>
      <c r="AQ820" s="5" t="str">
        <f t="shared" si="425"/>
        <v/>
      </c>
      <c r="AR820" s="5" t="str">
        <f t="shared" si="412"/>
        <v/>
      </c>
      <c r="AS820" s="5" t="str">
        <f t="shared" si="421"/>
        <v>}</v>
      </c>
      <c r="AT820" s="5" t="str">
        <f t="shared" si="413"/>
        <v>,"fax":"513-584-0431"</v>
      </c>
      <c r="AU820" s="5" t="str">
        <f t="shared" si="414"/>
        <v>,"website":"http://med.uc.edu/radiology/sections/breast/services/mammography.aspx"</v>
      </c>
      <c r="AV820" s="10" t="str">
        <f t="shared" si="415"/>
        <v>,"email":"radiology@uc.edu"</v>
      </c>
      <c r="AW820" s="6" t="str">
        <f t="shared" si="416"/>
        <v>{"name":"Breast Imaging and Mammography (MED)","phone":"513-584-5335","location":{"ML":"761"},"fax":"513-584-0431","website":"http://med.uc.edu/radiology/sections/breast/services/mammography.aspx","email":"radiology@uc.edu"}</v>
      </c>
      <c r="AX820" t="str">
        <f t="shared" si="417"/>
        <v>db.directory.insert({"name":"Breast Imaging and Mammography (MED)","phone":"513-584-5335","location":{"ML":"761"},"fax":"513-584-0431","website":"http://med.uc.edu/radiology/sections/breast/services/mammography.aspx","email":"radiology@uc.edu"})</v>
      </c>
      <c r="AY820">
        <f t="shared" si="420"/>
        <v>817</v>
      </c>
      <c r="AZ820" t="str">
        <f t="shared" si="418"/>
        <v>817 - Breast Imaging and Mammography (MED)</v>
      </c>
      <c r="BA820" t="str">
        <f t="shared" si="422"/>
        <v>{"name":"Breast Imaging and Mammography (MED)","phone":"513-584-5335","location":{"ML":"761"},"fax":"513-584-0431","website":"http://med.uc.edu/radiology/sections/breast/services/mammography.aspx","email":"radiology@uc.edu"},</v>
      </c>
    </row>
    <row r="821" spans="1:53" x14ac:dyDescent="0.25">
      <c r="A821" t="s">
        <v>3432</v>
      </c>
      <c r="B821" t="s">
        <v>3433</v>
      </c>
      <c r="C821" t="s">
        <v>3434</v>
      </c>
      <c r="D821">
        <v>165</v>
      </c>
      <c r="E821">
        <v>501</v>
      </c>
      <c r="F821" t="s">
        <v>1130</v>
      </c>
      <c r="G821" t="s">
        <v>3128</v>
      </c>
      <c r="H821" t="s">
        <v>3435</v>
      </c>
      <c r="K821" t="s">
        <v>5264</v>
      </c>
      <c r="M821">
        <f t="shared" si="423"/>
        <v>0</v>
      </c>
      <c r="N821" t="str">
        <f t="shared" si="395"/>
        <v>Management (LCB)</v>
      </c>
      <c r="P821" t="s">
        <v>5264</v>
      </c>
      <c r="Q821" t="str">
        <f t="shared" si="396"/>
        <v>513-556-7120</v>
      </c>
      <c r="S821" s="3">
        <f t="shared" si="394"/>
        <v>165</v>
      </c>
      <c r="T821" t="b">
        <f t="shared" si="402"/>
        <v>1</v>
      </c>
      <c r="V821" s="3">
        <f t="shared" si="403"/>
        <v>501</v>
      </c>
      <c r="W821" t="b">
        <f t="shared" si="397"/>
        <v>1</v>
      </c>
      <c r="Y821" t="str">
        <f t="shared" si="404"/>
        <v>LINDNER</v>
      </c>
      <c r="Z821" t="b">
        <f t="shared" si="398"/>
        <v>1</v>
      </c>
      <c r="AB821" t="b">
        <f t="shared" si="405"/>
        <v>1</v>
      </c>
      <c r="AD821" t="str">
        <f t="shared" si="406"/>
        <v>513-556-5499</v>
      </c>
      <c r="AE821" t="b">
        <f t="shared" si="399"/>
        <v>1</v>
      </c>
      <c r="AG821" t="str">
        <f t="shared" si="407"/>
        <v>http://www.business.uc.edu/departments/management</v>
      </c>
      <c r="AH821" t="b">
        <f t="shared" si="400"/>
        <v>1</v>
      </c>
      <c r="AJ821">
        <f t="shared" si="408"/>
        <v>0</v>
      </c>
      <c r="AK821" t="b">
        <f t="shared" si="401"/>
        <v>0</v>
      </c>
      <c r="AM821" s="4" t="str">
        <f t="shared" si="419"/>
        <v>"name":"Management (LCB)"</v>
      </c>
      <c r="AN821" s="5" t="str">
        <f t="shared" si="409"/>
        <v>,"phone":"513-556-7120"</v>
      </c>
      <c r="AO821" s="5" t="str">
        <f t="shared" si="410"/>
        <v>,"location":{</v>
      </c>
      <c r="AP821" s="5" t="str">
        <f t="shared" si="411"/>
        <v>"ML":"165"</v>
      </c>
      <c r="AQ821" s="5" t="str">
        <f t="shared" si="425"/>
        <v>,"RM":"501"</v>
      </c>
      <c r="AR821" s="5" t="str">
        <f t="shared" si="412"/>
        <v>,"building":"LINDNER"</v>
      </c>
      <c r="AS821" s="5" t="str">
        <f t="shared" si="421"/>
        <v>}</v>
      </c>
      <c r="AT821" s="5" t="str">
        <f t="shared" si="413"/>
        <v>,"fax":"513-556-5499"</v>
      </c>
      <c r="AU821" s="5" t="str">
        <f t="shared" si="414"/>
        <v>,"website":"http://www.business.uc.edu/departments/management"</v>
      </c>
      <c r="AV821" s="10" t="str">
        <f t="shared" si="415"/>
        <v/>
      </c>
      <c r="AW821" s="6" t="str">
        <f t="shared" si="416"/>
        <v>{"name":"Management (LCB)","phone":"513-556-7120","location":{"ML":"165","RM":"501","building":"LINDNER"},"fax":"513-556-5499","website":"http://www.business.uc.edu/departments/management"}</v>
      </c>
      <c r="AX821" t="str">
        <f t="shared" si="417"/>
        <v>db.directory.insert({"name":"Management (LCB)","phone":"513-556-7120","location":{"ML":"165","RM":"501","building":"LINDNER"},"fax":"513-556-5499","website":"http://www.business.uc.edu/departments/management"})</v>
      </c>
      <c r="AY821">
        <f t="shared" si="420"/>
        <v>818</v>
      </c>
      <c r="AZ821" t="str">
        <f t="shared" si="418"/>
        <v>818 - Management (LCB)</v>
      </c>
      <c r="BA821" t="str">
        <f t="shared" si="422"/>
        <v>{"name":"Management (LCB)","phone":"513-556-7120","location":{"ML":"165","RM":"501","building":"LINDNER"},"fax":"513-556-5499","website":"http://www.business.uc.edu/departments/management"},</v>
      </c>
    </row>
    <row r="822" spans="1:53" x14ac:dyDescent="0.25">
      <c r="A822" t="s">
        <v>3436</v>
      </c>
      <c r="B822" t="s">
        <v>3437</v>
      </c>
      <c r="C822" t="s">
        <v>3438</v>
      </c>
      <c r="D822">
        <v>9</v>
      </c>
      <c r="E822">
        <v>365</v>
      </c>
      <c r="F822" t="s">
        <v>132</v>
      </c>
      <c r="G822" t="s">
        <v>1401</v>
      </c>
      <c r="H822" t="s">
        <v>684</v>
      </c>
      <c r="I822" t="s">
        <v>685</v>
      </c>
      <c r="K822" t="s">
        <v>5264</v>
      </c>
      <c r="M822">
        <f t="shared" si="423"/>
        <v>0</v>
      </c>
      <c r="N822" t="str">
        <f t="shared" si="395"/>
        <v xml:space="preserve"> Bookstore (General Merchandise) - Manager's Desk</v>
      </c>
      <c r="P822" t="s">
        <v>5264</v>
      </c>
      <c r="Q822" t="str">
        <f t="shared" si="396"/>
        <v>513-556-1291</v>
      </c>
      <c r="S822" s="3">
        <f t="shared" si="394"/>
        <v>9</v>
      </c>
      <c r="T822" t="b">
        <f t="shared" si="402"/>
        <v>1</v>
      </c>
      <c r="V822" s="3">
        <f t="shared" si="403"/>
        <v>365</v>
      </c>
      <c r="W822" t="b">
        <f t="shared" si="397"/>
        <v>1</v>
      </c>
      <c r="Y822" t="str">
        <f t="shared" si="404"/>
        <v>TUC</v>
      </c>
      <c r="Z822" t="b">
        <f t="shared" si="398"/>
        <v>1</v>
      </c>
      <c r="AB822" t="b">
        <f t="shared" si="405"/>
        <v>1</v>
      </c>
      <c r="AD822" t="str">
        <f t="shared" si="406"/>
        <v>513-556-5555</v>
      </c>
      <c r="AE822" t="b">
        <f t="shared" si="399"/>
        <v>1</v>
      </c>
      <c r="AG822" t="str">
        <f t="shared" si="407"/>
        <v>http://www.uc.edu/bookstore</v>
      </c>
      <c r="AH822" t="b">
        <f t="shared" si="400"/>
        <v>1</v>
      </c>
      <c r="AJ822" t="str">
        <f t="shared" si="408"/>
        <v>bookstore@uc.edu</v>
      </c>
      <c r="AK822" t="b">
        <f t="shared" si="401"/>
        <v>1</v>
      </c>
      <c r="AM822" s="4" t="str">
        <f t="shared" si="419"/>
        <v>"name":"Bookstore (General Merchandise) - Manager's Desk"</v>
      </c>
      <c r="AN822" s="5" t="str">
        <f t="shared" si="409"/>
        <v>,"phone":"513-556-1291"</v>
      </c>
      <c r="AO822" s="5" t="str">
        <f t="shared" si="410"/>
        <v>,"location":{</v>
      </c>
      <c r="AP822" s="5" t="str">
        <f t="shared" si="411"/>
        <v>"ML":"9"</v>
      </c>
      <c r="AQ822" s="5" t="str">
        <f t="shared" si="425"/>
        <v>,"RM":"365"</v>
      </c>
      <c r="AR822" s="5" t="str">
        <f t="shared" si="412"/>
        <v>,"building":"TUC"</v>
      </c>
      <c r="AS822" s="5" t="str">
        <f t="shared" si="421"/>
        <v>}</v>
      </c>
      <c r="AT822" s="5" t="str">
        <f t="shared" si="413"/>
        <v>,"fax":"513-556-5555"</v>
      </c>
      <c r="AU822" s="5" t="str">
        <f t="shared" si="414"/>
        <v>,"website":"http://www.uc.edu/bookstore"</v>
      </c>
      <c r="AV822" s="10" t="str">
        <f t="shared" si="415"/>
        <v>,"email":"bookstore@uc.edu"</v>
      </c>
      <c r="AW822" s="6" t="str">
        <f t="shared" si="416"/>
        <v>{"name":"Bookstore (General Merchandise) - Manager's Desk","phone":"513-556-1291","location":{"ML":"9","RM":"365","building":"TUC"},"fax":"513-556-5555","website":"http://www.uc.edu/bookstore","email":"bookstore@uc.edu"}</v>
      </c>
      <c r="AX822" t="str">
        <f t="shared" si="417"/>
        <v>db.directory.insert({"name":"Bookstore (General Merchandise) - Manager's Desk","phone":"513-556-1291","location":{"ML":"9","RM":"365","building":"TUC"},"fax":"513-556-5555","website":"http://www.uc.edu/bookstore","email":"bookstore@uc.edu"})</v>
      </c>
      <c r="AY822">
        <f t="shared" si="420"/>
        <v>819</v>
      </c>
      <c r="AZ822" t="str">
        <f t="shared" si="418"/>
        <v>819 -  Bookstore (General Merchandise) - Manager's Desk</v>
      </c>
      <c r="BA822" t="str">
        <f t="shared" si="422"/>
        <v>{"name":"Bookstore (General Merchandise) - Manager's Desk","phone":"513-556-1291","location":{"ML":"9","RM":"365","building":"TUC"},"fax":"513-556-5555","website":"http://www.uc.edu/bookstore","email":"bookstore@uc.edu"},</v>
      </c>
    </row>
    <row r="823" spans="1:53" x14ac:dyDescent="0.25">
      <c r="A823" t="s">
        <v>3439</v>
      </c>
      <c r="B823" t="s">
        <v>3440</v>
      </c>
      <c r="C823" t="s">
        <v>2658</v>
      </c>
      <c r="D823">
        <v>624</v>
      </c>
      <c r="F823" t="s">
        <v>1976</v>
      </c>
      <c r="H823" t="s">
        <v>3441</v>
      </c>
      <c r="I823" t="s">
        <v>2661</v>
      </c>
      <c r="K823" t="s">
        <v>5264</v>
      </c>
      <c r="M823">
        <f t="shared" si="423"/>
        <v>0</v>
      </c>
      <c r="N823" t="str">
        <f t="shared" si="395"/>
        <v>Motorist Assistance Program (MAP) (Parking)</v>
      </c>
      <c r="P823" t="s">
        <v>5264</v>
      </c>
      <c r="Q823" t="str">
        <f t="shared" si="396"/>
        <v>513-556-2283</v>
      </c>
      <c r="S823" s="3">
        <f t="shared" si="394"/>
        <v>624</v>
      </c>
      <c r="T823" t="b">
        <f t="shared" si="402"/>
        <v>1</v>
      </c>
      <c r="V823" s="3">
        <f t="shared" si="403"/>
        <v>0</v>
      </c>
      <c r="W823" t="b">
        <f t="shared" si="397"/>
        <v>0</v>
      </c>
      <c r="Y823" t="str">
        <f t="shared" si="404"/>
        <v>EDWARDS4</v>
      </c>
      <c r="Z823" t="b">
        <f t="shared" si="398"/>
        <v>1</v>
      </c>
      <c r="AB823" t="b">
        <f t="shared" si="405"/>
        <v>1</v>
      </c>
      <c r="AD823">
        <f t="shared" si="406"/>
        <v>0</v>
      </c>
      <c r="AE823" t="b">
        <f t="shared" si="399"/>
        <v>0</v>
      </c>
      <c r="AG823" t="str">
        <f t="shared" si="407"/>
        <v>http://www.uc.edu/parking/motorist-assistance-.html</v>
      </c>
      <c r="AH823" t="b">
        <f t="shared" si="400"/>
        <v>1</v>
      </c>
      <c r="AJ823" t="str">
        <f t="shared" si="408"/>
        <v>parking@uc.edu</v>
      </c>
      <c r="AK823" t="b">
        <f t="shared" si="401"/>
        <v>1</v>
      </c>
      <c r="AM823" s="4" t="str">
        <f t="shared" si="419"/>
        <v>"name":"Motorist Assistance Program (MAP) (Parking)"</v>
      </c>
      <c r="AN823" s="5" t="str">
        <f t="shared" si="409"/>
        <v>,"phone":"513-556-2283"</v>
      </c>
      <c r="AO823" s="5" t="str">
        <f t="shared" si="410"/>
        <v>,"location":{</v>
      </c>
      <c r="AP823" s="5" t="str">
        <f t="shared" si="411"/>
        <v>"ML":"624"</v>
      </c>
      <c r="AQ823" s="5" t="str">
        <f t="shared" si="425"/>
        <v/>
      </c>
      <c r="AR823" s="5" t="str">
        <f t="shared" si="412"/>
        <v>,"building":"EDWARDS4"</v>
      </c>
      <c r="AS823" s="5" t="str">
        <f t="shared" si="421"/>
        <v>}</v>
      </c>
      <c r="AT823" s="5" t="str">
        <f t="shared" si="413"/>
        <v/>
      </c>
      <c r="AU823" s="5" t="str">
        <f t="shared" si="414"/>
        <v>,"website":"http://www.uc.edu/parking/motorist-assistance-.html"</v>
      </c>
      <c r="AV823" s="10" t="str">
        <f t="shared" si="415"/>
        <v>,"email":"parking@uc.edu"</v>
      </c>
      <c r="AW823" s="6" t="str">
        <f t="shared" si="416"/>
        <v>{"name":"Motorist Assistance Program (MAP) (Parking)","phone":"513-556-2283","location":{"ML":"624","building":"EDWARDS4"},"website":"http://www.uc.edu/parking/motorist-assistance-.html","email":"parking@uc.edu"}</v>
      </c>
      <c r="AX823" t="str">
        <f t="shared" si="417"/>
        <v>db.directory.insert({"name":"Motorist Assistance Program (MAP) (Parking)","phone":"513-556-2283","location":{"ML":"624","building":"EDWARDS4"},"website":"http://www.uc.edu/parking/motorist-assistance-.html","email":"parking@uc.edu"})</v>
      </c>
      <c r="AY823">
        <f t="shared" si="420"/>
        <v>820</v>
      </c>
      <c r="AZ823" t="str">
        <f t="shared" si="418"/>
        <v>820 - Motorist Assistance Program (MAP) (Parking)</v>
      </c>
      <c r="BA823" t="str">
        <f t="shared" si="422"/>
        <v>{"name":"Motorist Assistance Program (MAP) (Parking)","phone":"513-556-2283","location":{"ML":"624","building":"EDWARDS4"},"website":"http://www.uc.edu/parking/motorist-assistance-.html","email":"parking@uc.edu"},</v>
      </c>
    </row>
    <row r="824" spans="1:53" x14ac:dyDescent="0.25">
      <c r="A824" t="s">
        <v>3442</v>
      </c>
      <c r="B824" t="s">
        <v>3443</v>
      </c>
      <c r="C824" t="s">
        <v>3444</v>
      </c>
      <c r="D824">
        <v>162</v>
      </c>
      <c r="E824" t="s">
        <v>3445</v>
      </c>
      <c r="F824" t="s">
        <v>478</v>
      </c>
      <c r="G824" t="s">
        <v>479</v>
      </c>
      <c r="K824" t="s">
        <v>5264</v>
      </c>
      <c r="M824">
        <f t="shared" si="423"/>
        <v>0</v>
      </c>
      <c r="N824" t="str">
        <f t="shared" si="395"/>
        <v>College Marketing &amp; Communications (CLER)</v>
      </c>
      <c r="P824" t="s">
        <v>5264</v>
      </c>
      <c r="Q824" t="str">
        <f t="shared" si="396"/>
        <v>513-732-5332</v>
      </c>
      <c r="S824" s="3">
        <f t="shared" si="394"/>
        <v>162</v>
      </c>
      <c r="T824" t="b">
        <f t="shared" si="402"/>
        <v>1</v>
      </c>
      <c r="V824" s="3" t="str">
        <f t="shared" si="403"/>
        <v>S-141</v>
      </c>
      <c r="W824" t="b">
        <f t="shared" si="397"/>
        <v>1</v>
      </c>
      <c r="Y824" t="str">
        <f t="shared" si="404"/>
        <v>CLERSNYDER</v>
      </c>
      <c r="Z824" t="b">
        <f t="shared" si="398"/>
        <v>1</v>
      </c>
      <c r="AB824" t="b">
        <f t="shared" si="405"/>
        <v>1</v>
      </c>
      <c r="AD824" t="str">
        <f t="shared" si="406"/>
        <v>513-732-5329</v>
      </c>
      <c r="AE824" t="b">
        <f t="shared" si="399"/>
        <v>1</v>
      </c>
      <c r="AG824">
        <f t="shared" si="407"/>
        <v>0</v>
      </c>
      <c r="AH824" t="b">
        <f t="shared" si="400"/>
        <v>0</v>
      </c>
      <c r="AJ824">
        <f t="shared" si="408"/>
        <v>0</v>
      </c>
      <c r="AK824" t="b">
        <f t="shared" si="401"/>
        <v>0</v>
      </c>
      <c r="AM824" s="4" t="str">
        <f t="shared" si="419"/>
        <v>"name":"College Marketing &amp; Communications (CLER)"</v>
      </c>
      <c r="AN824" s="5" t="str">
        <f t="shared" si="409"/>
        <v>,"phone":"513-732-5332"</v>
      </c>
      <c r="AO824" s="5" t="str">
        <f t="shared" si="410"/>
        <v>,"location":{</v>
      </c>
      <c r="AP824" s="5" t="str">
        <f t="shared" si="411"/>
        <v>"ML":"162"</v>
      </c>
      <c r="AQ824" s="5" t="str">
        <f t="shared" si="425"/>
        <v>,"RM":"S-141"</v>
      </c>
      <c r="AR824" s="5" t="str">
        <f t="shared" si="412"/>
        <v>,"building":"CLERSNYDER"</v>
      </c>
      <c r="AS824" s="5" t="str">
        <f t="shared" si="421"/>
        <v>}</v>
      </c>
      <c r="AT824" s="5" t="str">
        <f t="shared" si="413"/>
        <v>,"fax":"513-732-5329"</v>
      </c>
      <c r="AU824" s="5" t="str">
        <f t="shared" si="414"/>
        <v/>
      </c>
      <c r="AV824" s="10" t="str">
        <f t="shared" si="415"/>
        <v/>
      </c>
      <c r="AW824" s="6" t="str">
        <f t="shared" si="416"/>
        <v>{"name":"College Marketing &amp; Communications (CLER)","phone":"513-732-5332","location":{"ML":"162","RM":"S-141","building":"CLERSNYDER"},"fax":"513-732-5329"}</v>
      </c>
      <c r="AX824" t="str">
        <f t="shared" si="417"/>
        <v>db.directory.insert({"name":"College Marketing &amp; Communications (CLER)","phone":"513-732-5332","location":{"ML":"162","RM":"S-141","building":"CLERSNYDER"},"fax":"513-732-5329"})</v>
      </c>
      <c r="AY824">
        <f t="shared" si="420"/>
        <v>821</v>
      </c>
      <c r="AZ824" t="str">
        <f t="shared" si="418"/>
        <v>821 - College Marketing &amp; Communications (CLER)</v>
      </c>
      <c r="BA824" t="str">
        <f t="shared" si="422"/>
        <v>{"name":"College Marketing &amp; Communications (CLER)","phone":"513-732-5332","location":{"ML":"162","RM":"S-141","building":"CLERSNYDER"},"fax":"513-732-5329"},</v>
      </c>
    </row>
    <row r="825" spans="1:53" x14ac:dyDescent="0.25">
      <c r="A825" t="s">
        <v>3446</v>
      </c>
      <c r="B825" t="s">
        <v>3447</v>
      </c>
      <c r="C825" t="s">
        <v>3448</v>
      </c>
      <c r="D825">
        <v>145</v>
      </c>
      <c r="E825">
        <v>402</v>
      </c>
      <c r="F825" t="s">
        <v>1130</v>
      </c>
      <c r="G825" t="s">
        <v>3449</v>
      </c>
      <c r="H825" t="s">
        <v>3450</v>
      </c>
      <c r="K825" t="s">
        <v>5264</v>
      </c>
      <c r="M825">
        <f t="shared" si="423"/>
        <v>0</v>
      </c>
      <c r="N825" t="str">
        <f t="shared" si="395"/>
        <v>Marketing (LCB)</v>
      </c>
      <c r="P825" t="s">
        <v>5264</v>
      </c>
      <c r="Q825" t="str">
        <f t="shared" si="396"/>
        <v>513-556-7100</v>
      </c>
      <c r="S825" s="3">
        <f t="shared" si="394"/>
        <v>145</v>
      </c>
      <c r="T825" t="b">
        <f t="shared" si="402"/>
        <v>1</v>
      </c>
      <c r="V825" s="3">
        <f t="shared" si="403"/>
        <v>402</v>
      </c>
      <c r="W825" t="b">
        <f t="shared" si="397"/>
        <v>1</v>
      </c>
      <c r="Y825" t="str">
        <f t="shared" si="404"/>
        <v>LINDNER</v>
      </c>
      <c r="Z825" t="b">
        <f t="shared" si="398"/>
        <v>1</v>
      </c>
      <c r="AB825" t="b">
        <f t="shared" si="405"/>
        <v>1</v>
      </c>
      <c r="AD825" t="str">
        <f t="shared" si="406"/>
        <v>513-556-0979</v>
      </c>
      <c r="AE825" t="b">
        <f t="shared" si="399"/>
        <v>1</v>
      </c>
      <c r="AG825" t="str">
        <f t="shared" si="407"/>
        <v>http://www.business.uc.edu/departments/marketing</v>
      </c>
      <c r="AH825" t="b">
        <f t="shared" si="400"/>
        <v>1</v>
      </c>
      <c r="AJ825">
        <f t="shared" si="408"/>
        <v>0</v>
      </c>
      <c r="AK825" t="b">
        <f t="shared" si="401"/>
        <v>0</v>
      </c>
      <c r="AM825" s="4" t="str">
        <f t="shared" si="419"/>
        <v>"name":"Marketing (LCB)"</v>
      </c>
      <c r="AN825" s="5" t="str">
        <f t="shared" si="409"/>
        <v>,"phone":"513-556-7100"</v>
      </c>
      <c r="AO825" s="5" t="str">
        <f t="shared" si="410"/>
        <v>,"location":{</v>
      </c>
      <c r="AP825" s="5" t="str">
        <f t="shared" si="411"/>
        <v>"ML":"145"</v>
      </c>
      <c r="AQ825" s="5" t="str">
        <f t="shared" si="425"/>
        <v>,"RM":"402"</v>
      </c>
      <c r="AR825" s="5" t="str">
        <f t="shared" si="412"/>
        <v>,"building":"LINDNER"</v>
      </c>
      <c r="AS825" s="5" t="str">
        <f t="shared" si="421"/>
        <v>}</v>
      </c>
      <c r="AT825" s="5" t="str">
        <f t="shared" si="413"/>
        <v>,"fax":"513-556-0979"</v>
      </c>
      <c r="AU825" s="5" t="str">
        <f t="shared" si="414"/>
        <v>,"website":"http://www.business.uc.edu/departments/marketing"</v>
      </c>
      <c r="AV825" s="10" t="str">
        <f t="shared" si="415"/>
        <v/>
      </c>
      <c r="AW825" s="6" t="str">
        <f t="shared" si="416"/>
        <v>{"name":"Marketing (LCB)","phone":"513-556-7100","location":{"ML":"145","RM":"402","building":"LINDNER"},"fax":"513-556-0979","website":"http://www.business.uc.edu/departments/marketing"}</v>
      </c>
      <c r="AX825" t="str">
        <f t="shared" si="417"/>
        <v>db.directory.insert({"name":"Marketing (LCB)","phone":"513-556-7100","location":{"ML":"145","RM":"402","building":"LINDNER"},"fax":"513-556-0979","website":"http://www.business.uc.edu/departments/marketing"})</v>
      </c>
      <c r="AY825">
        <f t="shared" si="420"/>
        <v>822</v>
      </c>
      <c r="AZ825" t="str">
        <f t="shared" si="418"/>
        <v>822 - Marketing (LCB)</v>
      </c>
      <c r="BA825" t="str">
        <f t="shared" si="422"/>
        <v>{"name":"Marketing (LCB)","phone":"513-556-7100","location":{"ML":"145","RM":"402","building":"LINDNER"},"fax":"513-556-0979","website":"http://www.business.uc.edu/departments/marketing"},</v>
      </c>
    </row>
    <row r="826" spans="1:53" x14ac:dyDescent="0.25">
      <c r="A826" t="s">
        <v>3451</v>
      </c>
      <c r="B826" t="s">
        <v>3452</v>
      </c>
      <c r="C826" t="s">
        <v>2578</v>
      </c>
      <c r="D826">
        <v>664</v>
      </c>
      <c r="F826" t="s">
        <v>2579</v>
      </c>
      <c r="G826" t="s">
        <v>2580</v>
      </c>
      <c r="H826" t="s">
        <v>3453</v>
      </c>
      <c r="I826" t="s">
        <v>2582</v>
      </c>
      <c r="K826" t="s">
        <v>5264</v>
      </c>
      <c r="M826">
        <f t="shared" si="423"/>
        <v>0</v>
      </c>
      <c r="N826" t="str">
        <f t="shared" si="395"/>
        <v>Kingsgate Conference Center</v>
      </c>
      <c r="P826" t="s">
        <v>5264</v>
      </c>
      <c r="Q826" t="str">
        <f t="shared" si="396"/>
        <v>513-487-3800</v>
      </c>
      <c r="S826" s="3">
        <f t="shared" si="394"/>
        <v>664</v>
      </c>
      <c r="T826" t="b">
        <f t="shared" si="402"/>
        <v>1</v>
      </c>
      <c r="V826" s="3">
        <f t="shared" si="403"/>
        <v>0</v>
      </c>
      <c r="W826" t="b">
        <f t="shared" si="397"/>
        <v>0</v>
      </c>
      <c r="Y826" t="str">
        <f t="shared" si="404"/>
        <v>KINGSGATE</v>
      </c>
      <c r="Z826" t="b">
        <f t="shared" si="398"/>
        <v>1</v>
      </c>
      <c r="AB826" t="b">
        <f t="shared" si="405"/>
        <v>1</v>
      </c>
      <c r="AD826" t="str">
        <f t="shared" si="406"/>
        <v>513-487-3810</v>
      </c>
      <c r="AE826" t="b">
        <f t="shared" si="399"/>
        <v>1</v>
      </c>
      <c r="AG826" t="str">
        <f t="shared" si="407"/>
        <v>http://www.uc.edu/kingsgate/</v>
      </c>
      <c r="AH826" t="b">
        <f t="shared" si="400"/>
        <v>1</v>
      </c>
      <c r="AJ826" t="str">
        <f t="shared" si="408"/>
        <v>kingsgatemarriott.com</v>
      </c>
      <c r="AK826" t="b">
        <f t="shared" si="401"/>
        <v>1</v>
      </c>
      <c r="AM826" s="4" t="str">
        <f t="shared" si="419"/>
        <v>"name":"Kingsgate Conference Center"</v>
      </c>
      <c r="AN826" s="5" t="str">
        <f t="shared" si="409"/>
        <v>,"phone":"513-487-3800"</v>
      </c>
      <c r="AO826" s="5" t="str">
        <f t="shared" si="410"/>
        <v>,"location":{</v>
      </c>
      <c r="AP826" s="5" t="str">
        <f t="shared" si="411"/>
        <v>"ML":"664"</v>
      </c>
      <c r="AQ826" s="5" t="str">
        <f t="shared" si="425"/>
        <v/>
      </c>
      <c r="AR826" s="5" t="str">
        <f t="shared" si="412"/>
        <v>,"building":"KINGSGATE"</v>
      </c>
      <c r="AS826" s="5" t="str">
        <f t="shared" si="421"/>
        <v>}</v>
      </c>
      <c r="AT826" s="5" t="str">
        <f t="shared" si="413"/>
        <v>,"fax":"513-487-3810"</v>
      </c>
      <c r="AU826" s="5" t="str">
        <f t="shared" si="414"/>
        <v>,"website":"http://www.uc.edu/kingsgate/"</v>
      </c>
      <c r="AV826" s="10" t="str">
        <f t="shared" si="415"/>
        <v>,"email":"kingsgatemarriott.com"</v>
      </c>
      <c r="AW826" s="6" t="str">
        <f t="shared" si="416"/>
        <v>{"name":"Kingsgate Conference Center","phone":"513-487-3800","location":{"ML":"664","building":"KINGSGATE"},"fax":"513-487-3810","website":"http://www.uc.edu/kingsgate/","email":"kingsgatemarriott.com"}</v>
      </c>
      <c r="AX826" t="str">
        <f t="shared" si="417"/>
        <v>db.directory.insert({"name":"Kingsgate Conference Center","phone":"513-487-3800","location":{"ML":"664","building":"KINGSGATE"},"fax":"513-487-3810","website":"http://www.uc.edu/kingsgate/","email":"kingsgatemarriott.com"})</v>
      </c>
      <c r="AY826">
        <f t="shared" si="420"/>
        <v>823</v>
      </c>
      <c r="AZ826" t="str">
        <f t="shared" si="418"/>
        <v>823 - Kingsgate Conference Center</v>
      </c>
      <c r="BA826" t="str">
        <f t="shared" si="422"/>
        <v>{"name":"Kingsgate Conference Center","phone":"513-487-3800","location":{"ML":"664","building":"KINGSGATE"},"fax":"513-487-3810","website":"http://www.uc.edu/kingsgate/","email":"kingsgatemarriott.com"},</v>
      </c>
    </row>
    <row r="827" spans="1:53" x14ac:dyDescent="0.25">
      <c r="A827" t="s">
        <v>3454</v>
      </c>
      <c r="B827" t="s">
        <v>3455</v>
      </c>
      <c r="C827" t="s">
        <v>412</v>
      </c>
      <c r="D827" t="s">
        <v>3456</v>
      </c>
      <c r="E827">
        <v>21</v>
      </c>
      <c r="F827">
        <v>864</v>
      </c>
      <c r="G827" t="s">
        <v>50</v>
      </c>
      <c r="H827" t="s">
        <v>2020</v>
      </c>
      <c r="K827" t="s">
        <v>5264</v>
      </c>
      <c r="L827" t="b">
        <v>1</v>
      </c>
      <c r="M827">
        <f t="shared" si="423"/>
        <v>1</v>
      </c>
      <c r="N827" t="str">
        <f t="shared" si="395"/>
        <v>Mascot Appearances  Athletics</v>
      </c>
      <c r="O827" t="str">
        <f t="shared" si="424"/>
        <v>Mascot Appearances  Athletics</v>
      </c>
      <c r="P827" t="s">
        <v>5264</v>
      </c>
      <c r="Q827" t="str">
        <f t="shared" si="396"/>
        <v>513-556-1081</v>
      </c>
      <c r="S827" s="3">
        <f t="shared" si="394"/>
        <v>21</v>
      </c>
      <c r="T827" t="b">
        <f t="shared" si="402"/>
        <v>1</v>
      </c>
      <c r="V827" s="3">
        <f t="shared" si="403"/>
        <v>864</v>
      </c>
      <c r="W827" t="b">
        <f t="shared" si="397"/>
        <v>1</v>
      </c>
      <c r="Y827" t="str">
        <f t="shared" si="404"/>
        <v>LNDNRCTR</v>
      </c>
      <c r="Z827" t="b">
        <f t="shared" si="398"/>
        <v>1</v>
      </c>
      <c r="AB827" t="b">
        <f t="shared" si="405"/>
        <v>1</v>
      </c>
      <c r="AD827" t="str">
        <f t="shared" si="406"/>
        <v>513-556-0619</v>
      </c>
      <c r="AE827" t="b">
        <f t="shared" si="399"/>
        <v>1</v>
      </c>
      <c r="AG827">
        <f t="shared" si="407"/>
        <v>0</v>
      </c>
      <c r="AH827" t="b">
        <f t="shared" si="400"/>
        <v>0</v>
      </c>
      <c r="AJ827">
        <f t="shared" si="408"/>
        <v>0</v>
      </c>
      <c r="AK827" t="b">
        <f t="shared" si="401"/>
        <v>0</v>
      </c>
      <c r="AM827" s="4" t="str">
        <f t="shared" si="419"/>
        <v>"name":"Mascot Appearances Athletics"</v>
      </c>
      <c r="AN827" s="5" t="str">
        <f t="shared" si="409"/>
        <v>,"phone":"513-556-1081"</v>
      </c>
      <c r="AO827" s="5" t="str">
        <f t="shared" si="410"/>
        <v>,"location":{</v>
      </c>
      <c r="AP827" s="5" t="str">
        <f t="shared" si="411"/>
        <v>"ML":"21"</v>
      </c>
      <c r="AQ827" s="5" t="str">
        <f t="shared" si="425"/>
        <v>,"RM":"864"</v>
      </c>
      <c r="AR827" s="5" t="str">
        <f t="shared" si="412"/>
        <v>,"building":"LNDNRCTR"</v>
      </c>
      <c r="AS827" s="5" t="str">
        <f t="shared" si="421"/>
        <v>}</v>
      </c>
      <c r="AT827" s="5" t="str">
        <f t="shared" si="413"/>
        <v>,"fax":"513-556-0619"</v>
      </c>
      <c r="AU827" s="5" t="str">
        <f t="shared" si="414"/>
        <v/>
      </c>
      <c r="AV827" s="10" t="str">
        <f t="shared" si="415"/>
        <v/>
      </c>
      <c r="AW827" s="6" t="str">
        <f t="shared" si="416"/>
        <v>{"name":"Mascot Appearances Athletics","phone":"513-556-1081","location":{"ML":"21","RM":"864","building":"LNDNRCTR"},"fax":"513-556-0619"}</v>
      </c>
      <c r="AX827" t="str">
        <f t="shared" si="417"/>
        <v>db.directory.insert({"name":"Mascot Appearances Athletics","phone":"513-556-1081","location":{"ML":"21","RM":"864","building":"LNDNRCTR"},"fax":"513-556-0619"})</v>
      </c>
      <c r="AY827">
        <f t="shared" si="420"/>
        <v>824</v>
      </c>
      <c r="AZ827" t="str">
        <f t="shared" si="418"/>
        <v>824 - Mascot Appearances  Athletics</v>
      </c>
      <c r="BA827" t="str">
        <f t="shared" si="422"/>
        <v>{"name":"Mascot Appearances Athletics","phone":"513-556-1081","location":{"ML":"21","RM":"864","building":"LNDNRCTR"},"fax":"513-556-0619"},</v>
      </c>
    </row>
    <row r="828" spans="1:53" x14ac:dyDescent="0.25">
      <c r="A828" t="s">
        <v>3457</v>
      </c>
      <c r="B828" t="s">
        <v>3458</v>
      </c>
      <c r="C828" t="s">
        <v>420</v>
      </c>
      <c r="D828" t="s">
        <v>2825</v>
      </c>
      <c r="E828">
        <v>55</v>
      </c>
      <c r="F828">
        <v>4053</v>
      </c>
      <c r="G828" t="s">
        <v>422</v>
      </c>
      <c r="H828" t="s">
        <v>2826</v>
      </c>
      <c r="K828" t="s">
        <v>5264</v>
      </c>
      <c r="L828" t="b">
        <v>1</v>
      </c>
      <c r="M828">
        <f t="shared" si="423"/>
        <v>1</v>
      </c>
      <c r="N828" t="str">
        <f t="shared" si="395"/>
        <v>Materials Management  Hoxworth</v>
      </c>
      <c r="O828" t="str">
        <f t="shared" si="424"/>
        <v>Materials Management  Hoxworth</v>
      </c>
      <c r="P828" t="s">
        <v>5264</v>
      </c>
      <c r="Q828" t="str">
        <f t="shared" si="396"/>
        <v>513-558-1222</v>
      </c>
      <c r="S828" s="3">
        <f t="shared" si="394"/>
        <v>55</v>
      </c>
      <c r="T828" t="b">
        <f t="shared" si="402"/>
        <v>1</v>
      </c>
      <c r="V828" s="3">
        <f t="shared" si="403"/>
        <v>4053</v>
      </c>
      <c r="W828" t="b">
        <f t="shared" si="397"/>
        <v>1</v>
      </c>
      <c r="Y828" t="str">
        <f t="shared" si="404"/>
        <v>HOXWORTH</v>
      </c>
      <c r="Z828" t="b">
        <f t="shared" si="398"/>
        <v>1</v>
      </c>
      <c r="AB828" t="b">
        <f t="shared" si="405"/>
        <v>1</v>
      </c>
      <c r="AD828" t="str">
        <f t="shared" si="406"/>
        <v>513-558-1611</v>
      </c>
      <c r="AE828" t="b">
        <f t="shared" si="399"/>
        <v>1</v>
      </c>
      <c r="AG828">
        <f t="shared" si="407"/>
        <v>0</v>
      </c>
      <c r="AH828" t="b">
        <f t="shared" si="400"/>
        <v>0</v>
      </c>
      <c r="AJ828">
        <f t="shared" si="408"/>
        <v>0</v>
      </c>
      <c r="AK828" t="b">
        <f t="shared" si="401"/>
        <v>0</v>
      </c>
      <c r="AM828" s="4" t="str">
        <f t="shared" si="419"/>
        <v>"name":"Materials Management Hoxworth"</v>
      </c>
      <c r="AN828" s="5" t="str">
        <f t="shared" si="409"/>
        <v>,"phone":"513-558-1222"</v>
      </c>
      <c r="AO828" s="5" t="str">
        <f t="shared" si="410"/>
        <v>,"location":{</v>
      </c>
      <c r="AP828" s="5" t="str">
        <f t="shared" si="411"/>
        <v>"ML":"55"</v>
      </c>
      <c r="AQ828" s="5" t="str">
        <f t="shared" si="425"/>
        <v>,"RM":"4053"</v>
      </c>
      <c r="AR828" s="5" t="str">
        <f t="shared" si="412"/>
        <v>,"building":"HOXWORTH"</v>
      </c>
      <c r="AS828" s="5" t="str">
        <f t="shared" si="421"/>
        <v>}</v>
      </c>
      <c r="AT828" s="5" t="str">
        <f t="shared" si="413"/>
        <v>,"fax":"513-558-1611"</v>
      </c>
      <c r="AU828" s="5" t="str">
        <f t="shared" si="414"/>
        <v/>
      </c>
      <c r="AV828" s="10" t="str">
        <f t="shared" si="415"/>
        <v/>
      </c>
      <c r="AW828" s="6" t="str">
        <f t="shared" si="416"/>
        <v>{"name":"Materials Management Hoxworth","phone":"513-558-1222","location":{"ML":"55","RM":"4053","building":"HOXWORTH"},"fax":"513-558-1611"}</v>
      </c>
      <c r="AX828" t="str">
        <f t="shared" si="417"/>
        <v>db.directory.insert({"name":"Materials Management Hoxworth","phone":"513-558-1222","location":{"ML":"55","RM":"4053","building":"HOXWORTH"},"fax":"513-558-1611"})</v>
      </c>
      <c r="AY828">
        <f t="shared" si="420"/>
        <v>825</v>
      </c>
      <c r="AZ828" t="str">
        <f t="shared" si="418"/>
        <v>825 - Materials Management  Hoxworth</v>
      </c>
      <c r="BA828" t="str">
        <f t="shared" si="422"/>
        <v>{"name":"Materials Management Hoxworth","phone":"513-558-1222","location":{"ML":"55","RM":"4053","building":"HOXWORTH"},"fax":"513-558-1611"},</v>
      </c>
    </row>
    <row r="829" spans="1:53" x14ac:dyDescent="0.25">
      <c r="A829" t="s">
        <v>3459</v>
      </c>
      <c r="B829" t="s">
        <v>3460</v>
      </c>
      <c r="C829" t="s">
        <v>3461</v>
      </c>
      <c r="D829">
        <v>72</v>
      </c>
      <c r="E829">
        <v>598</v>
      </c>
      <c r="F829" t="s">
        <v>121</v>
      </c>
      <c r="H829" t="s">
        <v>3462</v>
      </c>
      <c r="K829" t="s">
        <v>5264</v>
      </c>
      <c r="M829">
        <f t="shared" si="423"/>
        <v>0</v>
      </c>
      <c r="N829" t="str">
        <f t="shared" si="395"/>
        <v>Materials Science (CEAS)</v>
      </c>
      <c r="P829" t="s">
        <v>5264</v>
      </c>
      <c r="Q829" t="str">
        <f t="shared" si="396"/>
        <v>513-556-2738</v>
      </c>
      <c r="S829" s="3">
        <f t="shared" si="394"/>
        <v>72</v>
      </c>
      <c r="T829" t="b">
        <f t="shared" si="402"/>
        <v>1</v>
      </c>
      <c r="V829" s="3">
        <f t="shared" si="403"/>
        <v>598</v>
      </c>
      <c r="W829" t="b">
        <f t="shared" si="397"/>
        <v>1</v>
      </c>
      <c r="Y829" t="str">
        <f t="shared" si="404"/>
        <v>RHODES</v>
      </c>
      <c r="Z829" t="b">
        <f t="shared" si="398"/>
        <v>1</v>
      </c>
      <c r="AB829" t="b">
        <f t="shared" si="405"/>
        <v>1</v>
      </c>
      <c r="AD829">
        <f t="shared" si="406"/>
        <v>0</v>
      </c>
      <c r="AE829" t="b">
        <f t="shared" si="399"/>
        <v>0</v>
      </c>
      <c r="AG829" t="str">
        <f t="shared" si="407"/>
        <v>http://www.min.uc.edu/me/mse/materials-science-and-engineering</v>
      </c>
      <c r="AH829" t="b">
        <f t="shared" si="400"/>
        <v>1</v>
      </c>
      <c r="AJ829">
        <f t="shared" si="408"/>
        <v>0</v>
      </c>
      <c r="AK829" t="b">
        <f t="shared" si="401"/>
        <v>0</v>
      </c>
      <c r="AM829" s="4" t="str">
        <f t="shared" si="419"/>
        <v>"name":"Materials Science (CEAS)"</v>
      </c>
      <c r="AN829" s="5" t="str">
        <f t="shared" si="409"/>
        <v>,"phone":"513-556-2738"</v>
      </c>
      <c r="AO829" s="5" t="str">
        <f t="shared" si="410"/>
        <v>,"location":{</v>
      </c>
      <c r="AP829" s="5" t="str">
        <f t="shared" si="411"/>
        <v>"ML":"72"</v>
      </c>
      <c r="AQ829" s="5" t="str">
        <f t="shared" si="425"/>
        <v>,"RM":"598"</v>
      </c>
      <c r="AR829" s="5" t="str">
        <f t="shared" si="412"/>
        <v>,"building":"RHODES"</v>
      </c>
      <c r="AS829" s="5" t="str">
        <f t="shared" si="421"/>
        <v>}</v>
      </c>
      <c r="AT829" s="5" t="str">
        <f t="shared" si="413"/>
        <v/>
      </c>
      <c r="AU829" s="5" t="str">
        <f t="shared" si="414"/>
        <v>,"website":"http://www.min.uc.edu/me/mse/materials-science-and-engineering"</v>
      </c>
      <c r="AV829" s="10" t="str">
        <f t="shared" si="415"/>
        <v/>
      </c>
      <c r="AW829" s="6" t="str">
        <f t="shared" si="416"/>
        <v>{"name":"Materials Science (CEAS)","phone":"513-556-2738","location":{"ML":"72","RM":"598","building":"RHODES"},"website":"http://www.min.uc.edu/me/mse/materials-science-and-engineering"}</v>
      </c>
      <c r="AX829" t="str">
        <f t="shared" si="417"/>
        <v>db.directory.insert({"name":"Materials Science (CEAS)","phone":"513-556-2738","location":{"ML":"72","RM":"598","building":"RHODES"},"website":"http://www.min.uc.edu/me/mse/materials-science-and-engineering"})</v>
      </c>
      <c r="AY829">
        <f t="shared" si="420"/>
        <v>826</v>
      </c>
      <c r="AZ829" t="str">
        <f t="shared" si="418"/>
        <v>826 - Materials Science (CEAS)</v>
      </c>
      <c r="BA829" t="str">
        <f t="shared" si="422"/>
        <v>{"name":"Materials Science (CEAS)","phone":"513-556-2738","location":{"ML":"72","RM":"598","building":"RHODES"},"website":"http://www.min.uc.edu/me/mse/materials-science-and-engineering"},</v>
      </c>
    </row>
    <row r="830" spans="1:53" x14ac:dyDescent="0.25">
      <c r="A830" t="s">
        <v>3463</v>
      </c>
      <c r="B830" t="s">
        <v>3464</v>
      </c>
      <c r="C830" t="s">
        <v>3465</v>
      </c>
      <c r="D830">
        <v>526</v>
      </c>
      <c r="E830">
        <v>4555</v>
      </c>
      <c r="F830" t="s">
        <v>140</v>
      </c>
      <c r="G830" t="s">
        <v>3466</v>
      </c>
      <c r="H830" t="s">
        <v>3467</v>
      </c>
      <c r="K830" t="s">
        <v>5264</v>
      </c>
      <c r="M830">
        <f t="shared" si="423"/>
        <v>0</v>
      </c>
      <c r="N830" t="str">
        <f t="shared" si="395"/>
        <v>Maternal-Fetal Medicine (OB/GYN)(MED)</v>
      </c>
      <c r="P830" t="s">
        <v>5264</v>
      </c>
      <c r="Q830" t="str">
        <f t="shared" si="396"/>
        <v>513-558-8448</v>
      </c>
      <c r="S830" s="3">
        <f t="shared" si="394"/>
        <v>526</v>
      </c>
      <c r="T830" t="b">
        <f t="shared" si="402"/>
        <v>1</v>
      </c>
      <c r="V830" s="3">
        <f t="shared" si="403"/>
        <v>4555</v>
      </c>
      <c r="W830" t="b">
        <f t="shared" si="397"/>
        <v>1</v>
      </c>
      <c r="Y830" t="str">
        <f t="shared" si="404"/>
        <v>MSB</v>
      </c>
      <c r="Z830" t="b">
        <f t="shared" si="398"/>
        <v>1</v>
      </c>
      <c r="AB830" t="b">
        <f t="shared" si="405"/>
        <v>1</v>
      </c>
      <c r="AD830" t="str">
        <f t="shared" si="406"/>
        <v>513-558-6138</v>
      </c>
      <c r="AE830" t="b">
        <f t="shared" si="399"/>
        <v>1</v>
      </c>
      <c r="AG830" t="str">
        <f t="shared" si="407"/>
        <v>http://www.med.uc.edu/obgyn/divisions/mfm/About.aspx</v>
      </c>
      <c r="AH830" t="b">
        <f t="shared" si="400"/>
        <v>1</v>
      </c>
      <c r="AJ830">
        <f t="shared" si="408"/>
        <v>0</v>
      </c>
      <c r="AK830" t="b">
        <f t="shared" si="401"/>
        <v>0</v>
      </c>
      <c r="AM830" s="4" t="str">
        <f t="shared" si="419"/>
        <v>"name":"Maternal-Fetal Medicine (OB/GYN)(MED)"</v>
      </c>
      <c r="AN830" s="5" t="str">
        <f t="shared" si="409"/>
        <v>,"phone":"513-558-8448"</v>
      </c>
      <c r="AO830" s="5" t="str">
        <f t="shared" si="410"/>
        <v>,"location":{</v>
      </c>
      <c r="AP830" s="5" t="str">
        <f t="shared" si="411"/>
        <v>"ML":"526"</v>
      </c>
      <c r="AQ830" s="5" t="str">
        <f t="shared" si="425"/>
        <v>,"RM":"4555"</v>
      </c>
      <c r="AR830" s="5" t="str">
        <f t="shared" si="412"/>
        <v>,"building":"MSB"</v>
      </c>
      <c r="AS830" s="5" t="str">
        <f t="shared" si="421"/>
        <v>}</v>
      </c>
      <c r="AT830" s="5" t="str">
        <f t="shared" si="413"/>
        <v>,"fax":"513-558-6138"</v>
      </c>
      <c r="AU830" s="5" t="str">
        <f t="shared" si="414"/>
        <v>,"website":"http://www.med.uc.edu/obgyn/divisions/mfm/About.aspx"</v>
      </c>
      <c r="AV830" s="10" t="str">
        <f t="shared" si="415"/>
        <v/>
      </c>
      <c r="AW830" s="6" t="str">
        <f t="shared" si="416"/>
        <v>{"name":"Maternal-Fetal Medicine (OB/GYN)(MED)","phone":"513-558-8448","location":{"ML":"526","RM":"4555","building":"MSB"},"fax":"513-558-6138","website":"http://www.med.uc.edu/obgyn/divisions/mfm/About.aspx"}</v>
      </c>
      <c r="AX830" t="str">
        <f t="shared" si="417"/>
        <v>db.directory.insert({"name":"Maternal-Fetal Medicine (OB/GYN)(MED)","phone":"513-558-8448","location":{"ML":"526","RM":"4555","building":"MSB"},"fax":"513-558-6138","website":"http://www.med.uc.edu/obgyn/divisions/mfm/About.aspx"})</v>
      </c>
      <c r="AY830">
        <f t="shared" si="420"/>
        <v>827</v>
      </c>
      <c r="AZ830" t="str">
        <f t="shared" si="418"/>
        <v>827 - Maternal-Fetal Medicine (OB/GYN)(MED)</v>
      </c>
      <c r="BA830" t="str">
        <f t="shared" si="422"/>
        <v>{"name":"Maternal-Fetal Medicine (OB/GYN)(MED)","phone":"513-558-8448","location":{"ML":"526","RM":"4555","building":"MSB"},"fax":"513-558-6138","website":"http://www.med.uc.edu/obgyn/divisions/mfm/About.aspx"},</v>
      </c>
    </row>
    <row r="831" spans="1:53" x14ac:dyDescent="0.25">
      <c r="A831" t="s">
        <v>3468</v>
      </c>
      <c r="B831" t="s">
        <v>3469</v>
      </c>
      <c r="C831" t="s">
        <v>3470</v>
      </c>
      <c r="D831" t="s">
        <v>3471</v>
      </c>
      <c r="E831">
        <v>372</v>
      </c>
      <c r="F831">
        <v>736</v>
      </c>
      <c r="G831" t="s">
        <v>1962</v>
      </c>
      <c r="H831" t="s">
        <v>3472</v>
      </c>
      <c r="K831" t="s">
        <v>5264</v>
      </c>
      <c r="L831" t="b">
        <v>1</v>
      </c>
      <c r="M831">
        <f t="shared" si="423"/>
        <v>1</v>
      </c>
      <c r="N831" t="str">
        <f t="shared" si="395"/>
        <v>A&amp;S  Max Kade German Cultural Center</v>
      </c>
      <c r="O831" t="str">
        <f t="shared" si="424"/>
        <v>A&amp;S  Max Kade German Cultural Center</v>
      </c>
      <c r="P831" t="s">
        <v>5264</v>
      </c>
      <c r="Q831" t="str">
        <f t="shared" si="396"/>
        <v>513-556-2752</v>
      </c>
      <c r="S831" s="3">
        <f t="shared" si="394"/>
        <v>372</v>
      </c>
      <c r="T831" t="b">
        <f t="shared" si="402"/>
        <v>1</v>
      </c>
      <c r="V831" s="3">
        <f t="shared" si="403"/>
        <v>736</v>
      </c>
      <c r="W831" t="b">
        <f t="shared" si="397"/>
        <v>1</v>
      </c>
      <c r="Y831" t="str">
        <f t="shared" si="404"/>
        <v>OLDCHEM</v>
      </c>
      <c r="Z831" t="b">
        <f t="shared" si="398"/>
        <v>1</v>
      </c>
      <c r="AB831" t="b">
        <f t="shared" si="405"/>
        <v>1</v>
      </c>
      <c r="AD831" t="str">
        <f t="shared" si="406"/>
        <v>513-556-1991</v>
      </c>
      <c r="AE831" t="b">
        <f t="shared" si="399"/>
        <v>1</v>
      </c>
      <c r="AG831">
        <f t="shared" si="407"/>
        <v>0</v>
      </c>
      <c r="AH831" t="b">
        <f t="shared" si="400"/>
        <v>0</v>
      </c>
      <c r="AJ831">
        <f t="shared" si="408"/>
        <v>0</v>
      </c>
      <c r="AK831" t="b">
        <f t="shared" si="401"/>
        <v>0</v>
      </c>
      <c r="AM831" s="4" t="str">
        <f t="shared" si="419"/>
        <v>"name":"A&amp;S Max Kade German Cultural Center"</v>
      </c>
      <c r="AN831" s="5" t="str">
        <f t="shared" si="409"/>
        <v>,"phone":"513-556-2752"</v>
      </c>
      <c r="AO831" s="5" t="str">
        <f t="shared" si="410"/>
        <v>,"location":{</v>
      </c>
      <c r="AP831" s="5" t="str">
        <f t="shared" si="411"/>
        <v>"ML":"372"</v>
      </c>
      <c r="AQ831" s="5" t="str">
        <f t="shared" si="425"/>
        <v>,"RM":"736"</v>
      </c>
      <c r="AR831" s="5" t="str">
        <f t="shared" si="412"/>
        <v>,"building":"OLDCHEM"</v>
      </c>
      <c r="AS831" s="5" t="str">
        <f t="shared" si="421"/>
        <v>}</v>
      </c>
      <c r="AT831" s="5" t="str">
        <f t="shared" si="413"/>
        <v>,"fax":"513-556-1991"</v>
      </c>
      <c r="AU831" s="5" t="str">
        <f t="shared" si="414"/>
        <v/>
      </c>
      <c r="AV831" s="10" t="str">
        <f t="shared" si="415"/>
        <v/>
      </c>
      <c r="AW831" s="6" t="str">
        <f t="shared" si="416"/>
        <v>{"name":"A&amp;S Max Kade German Cultural Center","phone":"513-556-2752","location":{"ML":"372","RM":"736","building":"OLDCHEM"},"fax":"513-556-1991"}</v>
      </c>
      <c r="AX831" t="str">
        <f t="shared" si="417"/>
        <v>db.directory.insert({"name":"A&amp;S Max Kade German Cultural Center","phone":"513-556-2752","location":{"ML":"372","RM":"736","building":"OLDCHEM"},"fax":"513-556-1991"})</v>
      </c>
      <c r="AY831">
        <f t="shared" si="420"/>
        <v>828</v>
      </c>
      <c r="AZ831" t="str">
        <f t="shared" si="418"/>
        <v>828 - A&amp;S  Max Kade German Cultural Center</v>
      </c>
      <c r="BA831" t="str">
        <f t="shared" si="422"/>
        <v>{"name":"A&amp;S Max Kade German Cultural Center","phone":"513-556-2752","location":{"ML":"372","RM":"736","building":"OLDCHEM"},"fax":"513-556-1991"},</v>
      </c>
    </row>
    <row r="832" spans="1:53" x14ac:dyDescent="0.25">
      <c r="A832" t="s">
        <v>3473</v>
      </c>
      <c r="B832" t="s">
        <v>3474</v>
      </c>
      <c r="C832" t="s">
        <v>3475</v>
      </c>
      <c r="D832">
        <v>20</v>
      </c>
      <c r="E832">
        <v>606</v>
      </c>
      <c r="F832" t="s">
        <v>1130</v>
      </c>
      <c r="G832" t="s">
        <v>3476</v>
      </c>
      <c r="H832" t="s">
        <v>3477</v>
      </c>
      <c r="K832" t="s">
        <v>5264</v>
      </c>
      <c r="M832">
        <f t="shared" si="423"/>
        <v>0</v>
      </c>
      <c r="N832" t="str">
        <f t="shared" si="395"/>
        <v>MBA Program (LCB)</v>
      </c>
      <c r="P832" t="s">
        <v>5264</v>
      </c>
      <c r="Q832" t="str">
        <f t="shared" si="396"/>
        <v>513-556-7020</v>
      </c>
      <c r="S832" s="3">
        <f t="shared" si="394"/>
        <v>20</v>
      </c>
      <c r="T832" t="b">
        <f t="shared" si="402"/>
        <v>1</v>
      </c>
      <c r="V832" s="3">
        <f t="shared" si="403"/>
        <v>606</v>
      </c>
      <c r="W832" t="b">
        <f t="shared" si="397"/>
        <v>1</v>
      </c>
      <c r="Y832" t="str">
        <f t="shared" si="404"/>
        <v>LINDNER</v>
      </c>
      <c r="Z832" t="b">
        <f t="shared" si="398"/>
        <v>1</v>
      </c>
      <c r="AB832" t="b">
        <f t="shared" si="405"/>
        <v>1</v>
      </c>
      <c r="AD832" t="str">
        <f t="shared" si="406"/>
        <v>513-558-7006</v>
      </c>
      <c r="AE832" t="b">
        <f t="shared" si="399"/>
        <v>1</v>
      </c>
      <c r="AG832" t="str">
        <f t="shared" si="407"/>
        <v>http://business.uc.edu/graduate/mba.html</v>
      </c>
      <c r="AH832" t="b">
        <f t="shared" si="400"/>
        <v>1</v>
      </c>
      <c r="AJ832">
        <f t="shared" si="408"/>
        <v>0</v>
      </c>
      <c r="AK832" t="b">
        <f t="shared" si="401"/>
        <v>0</v>
      </c>
      <c r="AM832" s="4" t="str">
        <f t="shared" si="419"/>
        <v>"name":"MBA Program (LCB)"</v>
      </c>
      <c r="AN832" s="5" t="str">
        <f t="shared" si="409"/>
        <v>,"phone":"513-556-7020"</v>
      </c>
      <c r="AO832" s="5" t="str">
        <f t="shared" si="410"/>
        <v>,"location":{</v>
      </c>
      <c r="AP832" s="5" t="str">
        <f t="shared" si="411"/>
        <v>"ML":"20"</v>
      </c>
      <c r="AQ832" s="5" t="str">
        <f t="shared" si="425"/>
        <v>,"RM":"606"</v>
      </c>
      <c r="AR832" s="5" t="str">
        <f t="shared" si="412"/>
        <v>,"building":"LINDNER"</v>
      </c>
      <c r="AS832" s="5" t="str">
        <f t="shared" si="421"/>
        <v>}</v>
      </c>
      <c r="AT832" s="5" t="str">
        <f t="shared" si="413"/>
        <v>,"fax":"513-558-7006"</v>
      </c>
      <c r="AU832" s="5" t="str">
        <f t="shared" si="414"/>
        <v>,"website":"http://business.uc.edu/graduate/mba.html"</v>
      </c>
      <c r="AV832" s="10" t="str">
        <f t="shared" si="415"/>
        <v/>
      </c>
      <c r="AW832" s="6" t="str">
        <f t="shared" si="416"/>
        <v>{"name":"MBA Program (LCB)","phone":"513-556-7020","location":{"ML":"20","RM":"606","building":"LINDNER"},"fax":"513-558-7006","website":"http://business.uc.edu/graduate/mba.html"}</v>
      </c>
      <c r="AX832" t="str">
        <f t="shared" si="417"/>
        <v>db.directory.insert({"name":"MBA Program (LCB)","phone":"513-556-7020","location":{"ML":"20","RM":"606","building":"LINDNER"},"fax":"513-558-7006","website":"http://business.uc.edu/graduate/mba.html"})</v>
      </c>
      <c r="AY832">
        <f t="shared" si="420"/>
        <v>829</v>
      </c>
      <c r="AZ832" t="str">
        <f t="shared" si="418"/>
        <v>829 - MBA Program (LCB)</v>
      </c>
      <c r="BA832" t="str">
        <f t="shared" si="422"/>
        <v>{"name":"MBA Program (LCB)","phone":"513-556-7020","location":{"ML":"20","RM":"606","building":"LINDNER"},"fax":"513-558-7006","website":"http://business.uc.edu/graduate/mba.html"},</v>
      </c>
    </row>
    <row r="833" spans="1:53" x14ac:dyDescent="0.25">
      <c r="A833" t="s">
        <v>3478</v>
      </c>
      <c r="B833" t="s">
        <v>3479</v>
      </c>
      <c r="C833" t="s">
        <v>1112</v>
      </c>
      <c r="D833">
        <v>37</v>
      </c>
      <c r="E833" t="s">
        <v>1101</v>
      </c>
      <c r="F833" t="s">
        <v>115</v>
      </c>
      <c r="G833" t="s">
        <v>1113</v>
      </c>
      <c r="H833" t="s">
        <v>3480</v>
      </c>
      <c r="K833" t="s">
        <v>5264</v>
      </c>
      <c r="M833">
        <f t="shared" si="423"/>
        <v>0</v>
      </c>
      <c r="N833" t="str">
        <f t="shared" si="395"/>
        <v>McMicken College of Arts and Sciences</v>
      </c>
      <c r="P833" t="s">
        <v>5264</v>
      </c>
      <c r="Q833" t="str">
        <f t="shared" si="396"/>
        <v>513-556-5860</v>
      </c>
      <c r="S833" s="3">
        <f t="shared" si="394"/>
        <v>37</v>
      </c>
      <c r="T833" t="b">
        <f t="shared" si="402"/>
        <v>1</v>
      </c>
      <c r="V833" s="3" t="str">
        <f t="shared" si="403"/>
        <v>2ndFl</v>
      </c>
      <c r="W833" t="b">
        <f t="shared" si="397"/>
        <v>1</v>
      </c>
      <c r="Y833" t="str">
        <f t="shared" si="404"/>
        <v>FRENCH-WEST</v>
      </c>
      <c r="Z833" t="b">
        <f t="shared" si="398"/>
        <v>1</v>
      </c>
      <c r="AB833" t="b">
        <f t="shared" si="405"/>
        <v>1</v>
      </c>
      <c r="AD833" t="str">
        <f t="shared" si="406"/>
        <v>513-556-3477</v>
      </c>
      <c r="AE833" t="b">
        <f t="shared" si="399"/>
        <v>1</v>
      </c>
      <c r="AG833" t="str">
        <f t="shared" si="407"/>
        <v>http://www.artsci.uc.edu</v>
      </c>
      <c r="AH833" t="b">
        <f t="shared" si="400"/>
        <v>1</v>
      </c>
      <c r="AJ833">
        <f t="shared" si="408"/>
        <v>0</v>
      </c>
      <c r="AK833" t="b">
        <f t="shared" si="401"/>
        <v>0</v>
      </c>
      <c r="AM833" s="4" t="str">
        <f t="shared" si="419"/>
        <v>"name":"McMicken College of Arts and Sciences"</v>
      </c>
      <c r="AN833" s="5" t="str">
        <f t="shared" si="409"/>
        <v>,"phone":"513-556-5860"</v>
      </c>
      <c r="AO833" s="5" t="str">
        <f t="shared" si="410"/>
        <v>,"location":{</v>
      </c>
      <c r="AP833" s="5" t="str">
        <f t="shared" si="411"/>
        <v>"ML":"37"</v>
      </c>
      <c r="AQ833" s="5" t="str">
        <f t="shared" si="425"/>
        <v>,"RM":"2ndFl"</v>
      </c>
      <c r="AR833" s="5" t="str">
        <f t="shared" si="412"/>
        <v>,"building":"FRENCH-WEST"</v>
      </c>
      <c r="AS833" s="5" t="str">
        <f t="shared" si="421"/>
        <v>}</v>
      </c>
      <c r="AT833" s="5" t="str">
        <f t="shared" si="413"/>
        <v>,"fax":"513-556-3477"</v>
      </c>
      <c r="AU833" s="5" t="str">
        <f t="shared" si="414"/>
        <v>,"website":"http://www.artsci.uc.edu"</v>
      </c>
      <c r="AV833" s="10" t="str">
        <f t="shared" si="415"/>
        <v/>
      </c>
      <c r="AW833" s="6" t="str">
        <f t="shared" si="416"/>
        <v>{"name":"McMicken College of Arts and Sciences","phone":"513-556-5860","location":{"ML":"37","RM":"2ndFl","building":"FRENCH-WEST"},"fax":"513-556-3477","website":"http://www.artsci.uc.edu"}</v>
      </c>
      <c r="AX833" t="str">
        <f t="shared" si="417"/>
        <v>db.directory.insert({"name":"McMicken College of Arts and Sciences","phone":"513-556-5860","location":{"ML":"37","RM":"2ndFl","building":"FRENCH-WEST"},"fax":"513-556-3477","website":"http://www.artsci.uc.edu"})</v>
      </c>
      <c r="AY833">
        <f t="shared" si="420"/>
        <v>830</v>
      </c>
      <c r="AZ833" t="str">
        <f t="shared" si="418"/>
        <v>830 - McMicken College of Arts and Sciences</v>
      </c>
      <c r="BA833" t="str">
        <f t="shared" si="422"/>
        <v>{"name":"McMicken College of Arts and Sciences","phone":"513-556-5860","location":{"ML":"37","RM":"2ndFl","building":"FRENCH-WEST"},"fax":"513-556-3477","website":"http://www.artsci.uc.edu"},</v>
      </c>
    </row>
    <row r="834" spans="1:53" x14ac:dyDescent="0.25">
      <c r="A834" t="s">
        <v>3481</v>
      </c>
      <c r="B834" t="s">
        <v>3482</v>
      </c>
      <c r="C834" t="s">
        <v>3483</v>
      </c>
      <c r="D834" t="s">
        <v>3461</v>
      </c>
      <c r="E834">
        <v>72</v>
      </c>
      <c r="F834">
        <v>598</v>
      </c>
      <c r="G834" t="s">
        <v>121</v>
      </c>
      <c r="H834" t="s">
        <v>1821</v>
      </c>
      <c r="I834" t="s">
        <v>3484</v>
      </c>
      <c r="K834" t="s">
        <v>5264</v>
      </c>
      <c r="L834" t="b">
        <v>1</v>
      </c>
      <c r="M834">
        <f t="shared" si="423"/>
        <v>1</v>
      </c>
      <c r="N834" t="str">
        <f t="shared" si="395"/>
        <v>Mechanical and Materials Engineering  Department of (CEAS)</v>
      </c>
      <c r="O834" t="str">
        <f t="shared" si="424"/>
        <v>Mechanical and Materials Engineering  Department of (CEAS)</v>
      </c>
      <c r="P834" t="s">
        <v>5264</v>
      </c>
      <c r="Q834" t="str">
        <f t="shared" si="396"/>
        <v>513-556-2738</v>
      </c>
      <c r="S834" s="3">
        <f t="shared" si="394"/>
        <v>72</v>
      </c>
      <c r="T834" t="b">
        <f t="shared" si="402"/>
        <v>1</v>
      </c>
      <c r="V834" s="3">
        <f t="shared" si="403"/>
        <v>598</v>
      </c>
      <c r="W834" t="b">
        <f t="shared" si="397"/>
        <v>1</v>
      </c>
      <c r="Y834" t="str">
        <f t="shared" si="404"/>
        <v>RHODES</v>
      </c>
      <c r="Z834" t="b">
        <f t="shared" si="398"/>
        <v>1</v>
      </c>
      <c r="AB834" t="b">
        <f t="shared" si="405"/>
        <v>1</v>
      </c>
      <c r="AD834" t="str">
        <f t="shared" si="406"/>
        <v>513-556-3390</v>
      </c>
      <c r="AE834" t="b">
        <f t="shared" si="399"/>
        <v>1</v>
      </c>
      <c r="AG834" t="str">
        <f t="shared" si="407"/>
        <v>http://www.min.uc.edu/me</v>
      </c>
      <c r="AH834" t="b">
        <f t="shared" si="400"/>
        <v>1</v>
      </c>
      <c r="AJ834">
        <f t="shared" si="408"/>
        <v>0</v>
      </c>
      <c r="AK834" t="b">
        <f t="shared" si="401"/>
        <v>0</v>
      </c>
      <c r="AM834" s="4" t="str">
        <f t="shared" si="419"/>
        <v>"name":"Mechanical and Materials Engineering Department of (CEAS)"</v>
      </c>
      <c r="AN834" s="5" t="str">
        <f t="shared" si="409"/>
        <v>,"phone":"513-556-2738"</v>
      </c>
      <c r="AO834" s="5" t="str">
        <f t="shared" si="410"/>
        <v>,"location":{</v>
      </c>
      <c r="AP834" s="5" t="str">
        <f t="shared" si="411"/>
        <v>"ML":"72"</v>
      </c>
      <c r="AQ834" s="5" t="str">
        <f t="shared" si="425"/>
        <v>,"RM":"598"</v>
      </c>
      <c r="AR834" s="5" t="str">
        <f t="shared" si="412"/>
        <v>,"building":"RHODES"</v>
      </c>
      <c r="AS834" s="5" t="str">
        <f t="shared" si="421"/>
        <v>}</v>
      </c>
      <c r="AT834" s="5" t="str">
        <f t="shared" si="413"/>
        <v>,"fax":"513-556-3390"</v>
      </c>
      <c r="AU834" s="5" t="str">
        <f t="shared" si="414"/>
        <v>,"website":"http://www.min.uc.edu/me"</v>
      </c>
      <c r="AV834" s="10" t="str">
        <f t="shared" si="415"/>
        <v/>
      </c>
      <c r="AW834" s="6" t="str">
        <f t="shared" si="416"/>
        <v>{"name":"Mechanical and Materials Engineering Department of (CEAS)","phone":"513-556-2738","location":{"ML":"72","RM":"598","building":"RHODES"},"fax":"513-556-3390","website":"http://www.min.uc.edu/me"}</v>
      </c>
      <c r="AX834" t="str">
        <f t="shared" si="417"/>
        <v>db.directory.insert({"name":"Mechanical and Materials Engineering Department of (CEAS)","phone":"513-556-2738","location":{"ML":"72","RM":"598","building":"RHODES"},"fax":"513-556-3390","website":"http://www.min.uc.edu/me"})</v>
      </c>
      <c r="AY834">
        <f t="shared" si="420"/>
        <v>831</v>
      </c>
      <c r="AZ834" t="str">
        <f t="shared" si="418"/>
        <v>831 - Mechanical and Materials Engineering  Department of (CEAS)</v>
      </c>
      <c r="BA834" t="str">
        <f t="shared" si="422"/>
        <v>{"name":"Mechanical and Materials Engineering Department of (CEAS)","phone":"513-556-2738","location":{"ML":"72","RM":"598","building":"RHODES"},"fax":"513-556-3390","website":"http://www.min.uc.edu/me"},</v>
      </c>
    </row>
    <row r="835" spans="1:53" x14ac:dyDescent="0.25">
      <c r="A835" t="s">
        <v>3485</v>
      </c>
      <c r="B835" t="s">
        <v>3486</v>
      </c>
      <c r="C835" t="s">
        <v>3461</v>
      </c>
      <c r="D835">
        <v>72</v>
      </c>
      <c r="E835">
        <v>598</v>
      </c>
      <c r="F835" t="s">
        <v>121</v>
      </c>
      <c r="G835" t="s">
        <v>1821</v>
      </c>
      <c r="H835" t="s">
        <v>3484</v>
      </c>
      <c r="K835" t="s">
        <v>5264</v>
      </c>
      <c r="M835">
        <f t="shared" si="423"/>
        <v>0</v>
      </c>
      <c r="N835" t="str">
        <f t="shared" si="395"/>
        <v>Mechanical Engineering (CEAS)</v>
      </c>
      <c r="P835" t="s">
        <v>5264</v>
      </c>
      <c r="Q835" t="str">
        <f t="shared" si="396"/>
        <v>513-556-2738</v>
      </c>
      <c r="S835" s="3">
        <f t="shared" ref="S835:S898" si="426">IF(L835,E835,D835)</f>
        <v>72</v>
      </c>
      <c r="T835" t="b">
        <f t="shared" si="402"/>
        <v>1</v>
      </c>
      <c r="V835" s="3">
        <f t="shared" si="403"/>
        <v>598</v>
      </c>
      <c r="W835" t="b">
        <f t="shared" si="397"/>
        <v>1</v>
      </c>
      <c r="Y835" t="str">
        <f t="shared" si="404"/>
        <v>RHODES</v>
      </c>
      <c r="Z835" t="b">
        <f t="shared" si="398"/>
        <v>1</v>
      </c>
      <c r="AB835" t="b">
        <f t="shared" si="405"/>
        <v>1</v>
      </c>
      <c r="AD835" t="str">
        <f t="shared" si="406"/>
        <v>513-556-3390</v>
      </c>
      <c r="AE835" t="b">
        <f t="shared" si="399"/>
        <v>1</v>
      </c>
      <c r="AG835" t="str">
        <f t="shared" si="407"/>
        <v>http://www.min.uc.edu/me</v>
      </c>
      <c r="AH835" t="b">
        <f t="shared" si="400"/>
        <v>1</v>
      </c>
      <c r="AJ835">
        <f t="shared" si="408"/>
        <v>0</v>
      </c>
      <c r="AK835" t="b">
        <f t="shared" si="401"/>
        <v>0</v>
      </c>
      <c r="AM835" s="4" t="str">
        <f t="shared" si="419"/>
        <v>"name":"Mechanical Engineering (CEAS)"</v>
      </c>
      <c r="AN835" s="5" t="str">
        <f t="shared" si="409"/>
        <v>,"phone":"513-556-2738"</v>
      </c>
      <c r="AO835" s="5" t="str">
        <f t="shared" si="410"/>
        <v>,"location":{</v>
      </c>
      <c r="AP835" s="5" t="str">
        <f t="shared" si="411"/>
        <v>"ML":"72"</v>
      </c>
      <c r="AQ835" s="5" t="str">
        <f t="shared" si="425"/>
        <v>,"RM":"598"</v>
      </c>
      <c r="AR835" s="5" t="str">
        <f t="shared" si="412"/>
        <v>,"building":"RHODES"</v>
      </c>
      <c r="AS835" s="5" t="str">
        <f t="shared" si="421"/>
        <v>}</v>
      </c>
      <c r="AT835" s="5" t="str">
        <f t="shared" si="413"/>
        <v>,"fax":"513-556-3390"</v>
      </c>
      <c r="AU835" s="5" t="str">
        <f t="shared" si="414"/>
        <v>,"website":"http://www.min.uc.edu/me"</v>
      </c>
      <c r="AV835" s="10" t="str">
        <f t="shared" si="415"/>
        <v/>
      </c>
      <c r="AW835" s="6" t="str">
        <f t="shared" si="416"/>
        <v>{"name":"Mechanical Engineering (CEAS)","phone":"513-556-2738","location":{"ML":"72","RM":"598","building":"RHODES"},"fax":"513-556-3390","website":"http://www.min.uc.edu/me"}</v>
      </c>
      <c r="AX835" t="str">
        <f t="shared" si="417"/>
        <v>db.directory.insert({"name":"Mechanical Engineering (CEAS)","phone":"513-556-2738","location":{"ML":"72","RM":"598","building":"RHODES"},"fax":"513-556-3390","website":"http://www.min.uc.edu/me"})</v>
      </c>
      <c r="AY835">
        <f t="shared" si="420"/>
        <v>832</v>
      </c>
      <c r="AZ835" t="str">
        <f t="shared" si="418"/>
        <v>832 - Mechanical Engineering (CEAS)</v>
      </c>
      <c r="BA835" t="str">
        <f t="shared" si="422"/>
        <v>{"name":"Mechanical Engineering (CEAS)","phone":"513-556-2738","location":{"ML":"72","RM":"598","building":"RHODES"},"fax":"513-556-3390","website":"http://www.min.uc.edu/me"},</v>
      </c>
    </row>
    <row r="836" spans="1:53" x14ac:dyDescent="0.25">
      <c r="A836" t="s">
        <v>3487</v>
      </c>
      <c r="B836" t="s">
        <v>3488</v>
      </c>
      <c r="C836" t="s">
        <v>3461</v>
      </c>
      <c r="D836">
        <v>72</v>
      </c>
      <c r="E836">
        <v>598</v>
      </c>
      <c r="F836" t="s">
        <v>121</v>
      </c>
      <c r="H836" t="s">
        <v>3489</v>
      </c>
      <c r="K836" t="s">
        <v>5264</v>
      </c>
      <c r="M836">
        <f t="shared" si="423"/>
        <v>0</v>
      </c>
      <c r="N836" t="str">
        <f t="shared" ref="N836:N899" si="427">IF(L836,O836,B836)</f>
        <v>Mechanical Engineering Technology (CEAS)</v>
      </c>
      <c r="P836" t="s">
        <v>5264</v>
      </c>
      <c r="Q836" t="str">
        <f t="shared" ref="Q836:Q899" si="428">IF(L836,D836,C836)</f>
        <v>513-556-2738</v>
      </c>
      <c r="S836" s="3">
        <f t="shared" si="426"/>
        <v>72</v>
      </c>
      <c r="T836" t="b">
        <f t="shared" si="402"/>
        <v>1</v>
      </c>
      <c r="V836" s="3">
        <f t="shared" si="403"/>
        <v>598</v>
      </c>
      <c r="W836" t="b">
        <f t="shared" ref="W836:W899" si="429">IF(V836=0,FALSE,TRUE)</f>
        <v>1</v>
      </c>
      <c r="Y836" t="str">
        <f t="shared" si="404"/>
        <v>RHODES</v>
      </c>
      <c r="Z836" t="b">
        <f t="shared" ref="Z836:Z899" si="430">IF(Y836=0,FALSE,TRUE)</f>
        <v>1</v>
      </c>
      <c r="AB836" t="b">
        <f t="shared" si="405"/>
        <v>1</v>
      </c>
      <c r="AD836">
        <f t="shared" si="406"/>
        <v>0</v>
      </c>
      <c r="AE836" t="b">
        <f t="shared" ref="AE836:AE899" si="431">IF(AD836=0,FALSE,TRUE)</f>
        <v>0</v>
      </c>
      <c r="AG836" t="str">
        <f t="shared" si="407"/>
        <v>http://www.min.uc.edu/me/MET</v>
      </c>
      <c r="AH836" t="b">
        <f t="shared" ref="AH836:AH899" si="432">IF(AG836=0,FALSE,TRUE)</f>
        <v>1</v>
      </c>
      <c r="AJ836">
        <f t="shared" si="408"/>
        <v>0</v>
      </c>
      <c r="AK836" t="b">
        <f t="shared" ref="AK836:AK899" si="433">IF(AJ836=0,FALSE,TRUE)</f>
        <v>0</v>
      </c>
      <c r="AM836" s="4" t="str">
        <f t="shared" si="419"/>
        <v>"name":"Mechanical Engineering Technology (CEAS)"</v>
      </c>
      <c r="AN836" s="5" t="str">
        <f t="shared" si="409"/>
        <v>,"phone":"513-556-2738"</v>
      </c>
      <c r="AO836" s="5" t="str">
        <f t="shared" si="410"/>
        <v>,"location":{</v>
      </c>
      <c r="AP836" s="5" t="str">
        <f t="shared" si="411"/>
        <v>"ML":"72"</v>
      </c>
      <c r="AQ836" s="5" t="str">
        <f t="shared" si="425"/>
        <v>,"RM":"598"</v>
      </c>
      <c r="AR836" s="5" t="str">
        <f t="shared" si="412"/>
        <v>,"building":"RHODES"</v>
      </c>
      <c r="AS836" s="5" t="str">
        <f t="shared" si="421"/>
        <v>}</v>
      </c>
      <c r="AT836" s="5" t="str">
        <f t="shared" si="413"/>
        <v/>
      </c>
      <c r="AU836" s="5" t="str">
        <f t="shared" si="414"/>
        <v>,"website":"http://www.min.uc.edu/me/MET"</v>
      </c>
      <c r="AV836" s="10" t="str">
        <f t="shared" si="415"/>
        <v/>
      </c>
      <c r="AW836" s="6" t="str">
        <f t="shared" si="416"/>
        <v>{"name":"Mechanical Engineering Technology (CEAS)","phone":"513-556-2738","location":{"ML":"72","RM":"598","building":"RHODES"},"website":"http://www.min.uc.edu/me/MET"}</v>
      </c>
      <c r="AX836" t="str">
        <f t="shared" si="417"/>
        <v>db.directory.insert({"name":"Mechanical Engineering Technology (CEAS)","phone":"513-556-2738","location":{"ML":"72","RM":"598","building":"RHODES"},"website":"http://www.min.uc.edu/me/MET"})</v>
      </c>
      <c r="AY836">
        <f t="shared" si="420"/>
        <v>833</v>
      </c>
      <c r="AZ836" t="str">
        <f t="shared" si="418"/>
        <v>833 - Mechanical Engineering Technology (CEAS)</v>
      </c>
      <c r="BA836" t="str">
        <f t="shared" si="422"/>
        <v>{"name":"Mechanical Engineering Technology (CEAS)","phone":"513-556-2738","location":{"ML":"72","RM":"598","building":"RHODES"},"website":"http://www.min.uc.edu/me/MET"},</v>
      </c>
    </row>
    <row r="837" spans="1:53" x14ac:dyDescent="0.25">
      <c r="A837" t="s">
        <v>3490</v>
      </c>
      <c r="B837" t="s">
        <v>3491</v>
      </c>
      <c r="C837" t="s">
        <v>3492</v>
      </c>
      <c r="D837">
        <v>552</v>
      </c>
      <c r="E837" t="s">
        <v>3493</v>
      </c>
      <c r="F837" t="s">
        <v>140</v>
      </c>
      <c r="H837" t="s">
        <v>3494</v>
      </c>
      <c r="K837" t="s">
        <v>5264</v>
      </c>
      <c r="M837">
        <f t="shared" si="423"/>
        <v>0</v>
      </c>
      <c r="N837" t="str">
        <f t="shared" si="427"/>
        <v>Admissions (MED)</v>
      </c>
      <c r="P837" t="s">
        <v>5264</v>
      </c>
      <c r="Q837" t="str">
        <f t="shared" si="428"/>
        <v>513-558-7314</v>
      </c>
      <c r="S837" s="3">
        <f t="shared" si="426"/>
        <v>552</v>
      </c>
      <c r="T837" t="b">
        <f t="shared" ref="T837:T900" si="434">IF(S837=0,FALSE,TRUE)</f>
        <v>1</v>
      </c>
      <c r="V837" s="3" t="str">
        <f t="shared" ref="V837:V900" si="435">IF(L837,F837,E837)</f>
        <v>E-450</v>
      </c>
      <c r="W837" t="b">
        <f t="shared" si="429"/>
        <v>1</v>
      </c>
      <c r="Y837" t="str">
        <f t="shared" ref="Y837:Y900" si="436">IF(L837,G837,F837)</f>
        <v>MSB</v>
      </c>
      <c r="Z837" t="b">
        <f t="shared" si="430"/>
        <v>1</v>
      </c>
      <c r="AB837" t="b">
        <f t="shared" ref="AB837:AB900" si="437">IF(AND(AND(T837=FALSE,W837=FALSE),Z837=FALSE),FALSE,TRUE)</f>
        <v>1</v>
      </c>
      <c r="AD837">
        <f t="shared" ref="AD837:AD900" si="438">IF(L837,H837,G837)</f>
        <v>0</v>
      </c>
      <c r="AE837" t="b">
        <f t="shared" si="431"/>
        <v>0</v>
      </c>
      <c r="AG837" t="str">
        <f t="shared" ref="AG837:AG900" si="439">IF(L837,I837,H837)</f>
        <v>http://www.med.uc.edu/medicalstudentadmissions</v>
      </c>
      <c r="AH837" t="b">
        <f t="shared" si="432"/>
        <v>1</v>
      </c>
      <c r="AJ837">
        <f t="shared" ref="AJ837:AJ900" si="440">IF(L837,J837,I837)</f>
        <v>0</v>
      </c>
      <c r="AK837" t="b">
        <f t="shared" si="433"/>
        <v>0</v>
      </c>
      <c r="AM837" s="4" t="str">
        <f t="shared" si="419"/>
        <v>"name":"Admissions (MED)"</v>
      </c>
      <c r="AN837" s="5" t="str">
        <f t="shared" ref="AN837:AN900" si="441">CONCATENATE(",""phone"":""",TRIM(Q837),"""")</f>
        <v>,"phone":"513-558-7314"</v>
      </c>
      <c r="AO837" s="5" t="str">
        <f t="shared" ref="AO837:AO900" si="442">IF(AB837,",""location"":{","")</f>
        <v>,"location":{</v>
      </c>
      <c r="AP837" s="5" t="str">
        <f t="shared" ref="AP837:AP900" si="443">IF(T837,CONCATENATE("""ML"":""",TRIM(S837),""""),"")</f>
        <v>"ML":"552"</v>
      </c>
      <c r="AQ837" s="5" t="str">
        <f t="shared" si="425"/>
        <v>,"RM":"E-450"</v>
      </c>
      <c r="AR837" s="5" t="str">
        <f t="shared" ref="AR837:AR900" si="444">IF(Z837,CONCATENATE(",""building"":""",TRIM(Y837),""""),"")</f>
        <v>,"building":"MSB"</v>
      </c>
      <c r="AS837" s="5" t="str">
        <f t="shared" si="421"/>
        <v>}</v>
      </c>
      <c r="AT837" s="5" t="str">
        <f t="shared" ref="AT837:AT900" si="445">IF(AE837,CONCATENATE(",""fax"":""",TRIM(AD837),""""),"")</f>
        <v/>
      </c>
      <c r="AU837" s="5" t="str">
        <f t="shared" ref="AU837:AU900" si="446">IF(AH837,CONCATENATE(",""website"":""",TRIM(AG837),""""),"")</f>
        <v>,"website":"http://www.med.uc.edu/medicalstudentadmissions"</v>
      </c>
      <c r="AV837" s="10" t="str">
        <f t="shared" ref="AV837:AV900" si="447">IF(AK837,CONCATENATE(",""email"":""",TRIM(AJ837),""""),"")</f>
        <v/>
      </c>
      <c r="AW837" s="6" t="str">
        <f t="shared" ref="AW837:AW900" si="448">CONCATENATE("{",AM837,AN837,AO837,AP837,AQ837,AR837,AS837,AT837,AU837,AV837,"}")</f>
        <v>{"name":"Admissions (MED)","phone":"513-558-7314","location":{"ML":"552","RM":"E-450","building":"MSB"},"website":"http://www.med.uc.edu/medicalstudentadmissions"}</v>
      </c>
      <c r="AX837" t="str">
        <f t="shared" ref="AX837:AX900" si="449">CONCATENATE("db.directory.insert(",AW837,")")</f>
        <v>db.directory.insert({"name":"Admissions (MED)","phone":"513-558-7314","location":{"ML":"552","RM":"E-450","building":"MSB"},"website":"http://www.med.uc.edu/medicalstudentadmissions"})</v>
      </c>
      <c r="AY837">
        <f t="shared" si="420"/>
        <v>834</v>
      </c>
      <c r="AZ837" t="str">
        <f t="shared" ref="AZ837:AZ900" si="450">CONCATENATE(AY837," - ",N837)</f>
        <v>834 - Admissions (MED)</v>
      </c>
      <c r="BA837" t="str">
        <f t="shared" si="422"/>
        <v>{"name":"Admissions (MED)","phone":"513-558-7314","location":{"ML":"552","RM":"E-450","building":"MSB"},"website":"http://www.med.uc.edu/medicalstudentadmissions"},</v>
      </c>
    </row>
    <row r="838" spans="1:53" x14ac:dyDescent="0.25">
      <c r="A838" t="s">
        <v>3495</v>
      </c>
      <c r="B838" t="s">
        <v>3496</v>
      </c>
      <c r="C838" t="s">
        <v>67</v>
      </c>
      <c r="D838">
        <v>544</v>
      </c>
      <c r="E838">
        <v>100</v>
      </c>
      <c r="F838" t="s">
        <v>68</v>
      </c>
      <c r="H838" t="s">
        <v>3497</v>
      </c>
      <c r="K838" t="s">
        <v>5264</v>
      </c>
      <c r="M838">
        <f t="shared" si="423"/>
        <v>0</v>
      </c>
      <c r="N838" t="str">
        <f t="shared" si="427"/>
        <v>Alumni (MED)</v>
      </c>
      <c r="P838" t="s">
        <v>5264</v>
      </c>
      <c r="Q838" t="str">
        <f t="shared" si="428"/>
        <v>513-556-6781</v>
      </c>
      <c r="S838" s="3">
        <f t="shared" si="426"/>
        <v>544</v>
      </c>
      <c r="T838" t="b">
        <f t="shared" si="434"/>
        <v>1</v>
      </c>
      <c r="V838" s="3">
        <f t="shared" si="435"/>
        <v>100</v>
      </c>
      <c r="W838" t="b">
        <f t="shared" si="429"/>
        <v>1</v>
      </c>
      <c r="Y838" t="str">
        <f t="shared" si="436"/>
        <v>UNIVHALL</v>
      </c>
      <c r="Z838" t="b">
        <f t="shared" si="430"/>
        <v>1</v>
      </c>
      <c r="AB838" t="b">
        <f t="shared" si="437"/>
        <v>1</v>
      </c>
      <c r="AD838">
        <f t="shared" si="438"/>
        <v>0</v>
      </c>
      <c r="AE838" t="b">
        <f t="shared" si="431"/>
        <v>0</v>
      </c>
      <c r="AG838" t="str">
        <f t="shared" si="439"/>
        <v>http://med.uc.edu/alumniaffairs.aspx</v>
      </c>
      <c r="AH838" t="b">
        <f t="shared" si="432"/>
        <v>1</v>
      </c>
      <c r="AJ838">
        <f t="shared" si="440"/>
        <v>0</v>
      </c>
      <c r="AK838" t="b">
        <f t="shared" si="433"/>
        <v>0</v>
      </c>
      <c r="AM838" s="4" t="str">
        <f t="shared" ref="AM838:AM901" si="451">CONCATENATE("""name"":""",TRIM(N838),"""")</f>
        <v>"name":"Alumni (MED)"</v>
      </c>
      <c r="AN838" s="5" t="str">
        <f t="shared" si="441"/>
        <v>,"phone":"513-556-6781"</v>
      </c>
      <c r="AO838" s="5" t="str">
        <f t="shared" si="442"/>
        <v>,"location":{</v>
      </c>
      <c r="AP838" s="5" t="str">
        <f t="shared" si="443"/>
        <v>"ML":"544"</v>
      </c>
      <c r="AQ838" s="5" t="str">
        <f t="shared" si="425"/>
        <v>,"RM":"100"</v>
      </c>
      <c r="AR838" s="5" t="str">
        <f t="shared" si="444"/>
        <v>,"building":"UNIVHALL"</v>
      </c>
      <c r="AS838" s="5" t="str">
        <f t="shared" si="421"/>
        <v>}</v>
      </c>
      <c r="AT838" s="5" t="str">
        <f t="shared" si="445"/>
        <v/>
      </c>
      <c r="AU838" s="5" t="str">
        <f t="shared" si="446"/>
        <v>,"website":"http://med.uc.edu/alumniaffairs.aspx"</v>
      </c>
      <c r="AV838" s="10" t="str">
        <f t="shared" si="447"/>
        <v/>
      </c>
      <c r="AW838" s="6" t="str">
        <f t="shared" si="448"/>
        <v>{"name":"Alumni (MED)","phone":"513-556-6781","location":{"ML":"544","RM":"100","building":"UNIVHALL"},"website":"http://med.uc.edu/alumniaffairs.aspx"}</v>
      </c>
      <c r="AX838" t="str">
        <f t="shared" si="449"/>
        <v>db.directory.insert({"name":"Alumni (MED)","phone":"513-556-6781","location":{"ML":"544","RM":"100","building":"UNIVHALL"},"website":"http://med.uc.edu/alumniaffairs.aspx"})</v>
      </c>
      <c r="AY838">
        <f t="shared" ref="AY838:AY901" si="452">AY837+1</f>
        <v>835</v>
      </c>
      <c r="AZ838" t="str">
        <f t="shared" si="450"/>
        <v>835 - Alumni (MED)</v>
      </c>
      <c r="BA838" t="str">
        <f t="shared" si="422"/>
        <v>{"name":"Alumni (MED)","phone":"513-556-6781","location":{"ML":"544","RM":"100","building":"UNIVHALL"},"website":"http://med.uc.edu/alumniaffairs.aspx"},</v>
      </c>
    </row>
    <row r="839" spans="1:53" x14ac:dyDescent="0.25">
      <c r="A839" t="s">
        <v>3498</v>
      </c>
      <c r="B839" t="s">
        <v>3499</v>
      </c>
      <c r="C839" t="s">
        <v>2679</v>
      </c>
      <c r="D839">
        <v>529</v>
      </c>
      <c r="E839">
        <v>1358</v>
      </c>
      <c r="F839" t="s">
        <v>140</v>
      </c>
      <c r="G839" t="s">
        <v>2681</v>
      </c>
      <c r="H839" t="s">
        <v>3500</v>
      </c>
      <c r="K839" t="s">
        <v>5264</v>
      </c>
      <c r="M839">
        <f t="shared" si="423"/>
        <v>0</v>
      </c>
      <c r="N839" t="str">
        <f t="shared" si="427"/>
        <v>Anatomic Pathology (MED)</v>
      </c>
      <c r="P839" t="s">
        <v>5264</v>
      </c>
      <c r="Q839" t="str">
        <f t="shared" si="428"/>
        <v>513-584-7284</v>
      </c>
      <c r="S839" s="3">
        <f t="shared" si="426"/>
        <v>529</v>
      </c>
      <c r="T839" t="b">
        <f t="shared" si="434"/>
        <v>1</v>
      </c>
      <c r="V839" s="3">
        <f t="shared" si="435"/>
        <v>1358</v>
      </c>
      <c r="W839" t="b">
        <f t="shared" si="429"/>
        <v>1</v>
      </c>
      <c r="Y839" t="str">
        <f t="shared" si="436"/>
        <v>MSB</v>
      </c>
      <c r="Z839" t="b">
        <f t="shared" si="430"/>
        <v>1</v>
      </c>
      <c r="AB839" t="b">
        <f t="shared" si="437"/>
        <v>1</v>
      </c>
      <c r="AD839" t="str">
        <f t="shared" si="438"/>
        <v>513-584-3892</v>
      </c>
      <c r="AE839" t="b">
        <f t="shared" si="431"/>
        <v>1</v>
      </c>
      <c r="AG839" t="str">
        <f t="shared" si="439"/>
        <v>http://pathology.uc.edu/PatientCare/AnatomicPathology.aspx</v>
      </c>
      <c r="AH839" t="b">
        <f t="shared" si="432"/>
        <v>1</v>
      </c>
      <c r="AJ839">
        <f t="shared" si="440"/>
        <v>0</v>
      </c>
      <c r="AK839" t="b">
        <f t="shared" si="433"/>
        <v>0</v>
      </c>
      <c r="AM839" s="4" t="str">
        <f t="shared" si="451"/>
        <v>"name":"Anatomic Pathology (MED)"</v>
      </c>
      <c r="AN839" s="5" t="str">
        <f t="shared" si="441"/>
        <v>,"phone":"513-584-7284"</v>
      </c>
      <c r="AO839" s="5" t="str">
        <f t="shared" si="442"/>
        <v>,"location":{</v>
      </c>
      <c r="AP839" s="5" t="str">
        <f t="shared" si="443"/>
        <v>"ML":"529"</v>
      </c>
      <c r="AQ839" s="5" t="str">
        <f t="shared" si="425"/>
        <v>,"RM":"1358"</v>
      </c>
      <c r="AR839" s="5" t="str">
        <f t="shared" si="444"/>
        <v>,"building":"MSB"</v>
      </c>
      <c r="AS839" s="5" t="str">
        <f t="shared" si="421"/>
        <v>}</v>
      </c>
      <c r="AT839" s="5" t="str">
        <f t="shared" si="445"/>
        <v>,"fax":"513-584-3892"</v>
      </c>
      <c r="AU839" s="5" t="str">
        <f t="shared" si="446"/>
        <v>,"website":"http://pathology.uc.edu/PatientCare/AnatomicPathology.aspx"</v>
      </c>
      <c r="AV839" s="10" t="str">
        <f t="shared" si="447"/>
        <v/>
      </c>
      <c r="AW839" s="6" t="str">
        <f t="shared" si="448"/>
        <v>{"name":"Anatomic Pathology (MED)","phone":"513-584-7284","location":{"ML":"529","RM":"1358","building":"MSB"},"fax":"513-584-3892","website":"http://pathology.uc.edu/PatientCare/AnatomicPathology.aspx"}</v>
      </c>
      <c r="AX839" t="str">
        <f t="shared" si="449"/>
        <v>db.directory.insert({"name":"Anatomic Pathology (MED)","phone":"513-584-7284","location":{"ML":"529","RM":"1358","building":"MSB"},"fax":"513-584-3892","website":"http://pathology.uc.edu/PatientCare/AnatomicPathology.aspx"})</v>
      </c>
      <c r="AY839">
        <f t="shared" si="452"/>
        <v>836</v>
      </c>
      <c r="AZ839" t="str">
        <f t="shared" si="450"/>
        <v>836 - Anatomic Pathology (MED)</v>
      </c>
      <c r="BA839" t="str">
        <f t="shared" si="422"/>
        <v>{"name":"Anatomic Pathology (MED)","phone":"513-584-7284","location":{"ML":"529","RM":"1358","building":"MSB"},"fax":"513-584-3892","website":"http://pathology.uc.edu/PatientCare/AnatomicPathology.aspx"},</v>
      </c>
    </row>
    <row r="840" spans="1:53" x14ac:dyDescent="0.25">
      <c r="A840" t="s">
        <v>3501</v>
      </c>
      <c r="B840" t="s">
        <v>3502</v>
      </c>
      <c r="C840" t="s">
        <v>3503</v>
      </c>
      <c r="D840">
        <v>531</v>
      </c>
      <c r="E840">
        <v>3207</v>
      </c>
      <c r="F840" t="s">
        <v>140</v>
      </c>
      <c r="G840" t="s">
        <v>2476</v>
      </c>
      <c r="H840" t="s">
        <v>3504</v>
      </c>
      <c r="K840" t="s">
        <v>5264</v>
      </c>
      <c r="M840">
        <f t="shared" si="423"/>
        <v>0</v>
      </c>
      <c r="N840" t="str">
        <f t="shared" si="427"/>
        <v>Anesthesiology Medicine</v>
      </c>
      <c r="P840" t="s">
        <v>5264</v>
      </c>
      <c r="Q840" t="str">
        <f t="shared" si="428"/>
        <v>513-558-4194</v>
      </c>
      <c r="S840" s="3">
        <f t="shared" si="426"/>
        <v>531</v>
      </c>
      <c r="T840" t="b">
        <f t="shared" si="434"/>
        <v>1</v>
      </c>
      <c r="V840" s="3">
        <f t="shared" si="435"/>
        <v>3207</v>
      </c>
      <c r="W840" t="b">
        <f t="shared" si="429"/>
        <v>1</v>
      </c>
      <c r="Y840" t="str">
        <f t="shared" si="436"/>
        <v>MSB</v>
      </c>
      <c r="Z840" t="b">
        <f t="shared" si="430"/>
        <v>1</v>
      </c>
      <c r="AB840" t="b">
        <f t="shared" si="437"/>
        <v>1</v>
      </c>
      <c r="AD840" t="str">
        <f t="shared" si="438"/>
        <v>513-558-0995</v>
      </c>
      <c r="AE840" t="b">
        <f t="shared" si="431"/>
        <v>1</v>
      </c>
      <c r="AG840" t="str">
        <f t="shared" si="439"/>
        <v>http://med.uc.edu/anesth</v>
      </c>
      <c r="AH840" t="b">
        <f t="shared" si="432"/>
        <v>1</v>
      </c>
      <c r="AJ840">
        <f t="shared" si="440"/>
        <v>0</v>
      </c>
      <c r="AK840" t="b">
        <f t="shared" si="433"/>
        <v>0</v>
      </c>
      <c r="AM840" s="4" t="str">
        <f t="shared" si="451"/>
        <v>"name":"Anesthesiology Medicine"</v>
      </c>
      <c r="AN840" s="5" t="str">
        <f t="shared" si="441"/>
        <v>,"phone":"513-558-4194"</v>
      </c>
      <c r="AO840" s="5" t="str">
        <f t="shared" si="442"/>
        <v>,"location":{</v>
      </c>
      <c r="AP840" s="5" t="str">
        <f t="shared" si="443"/>
        <v>"ML":"531"</v>
      </c>
      <c r="AQ840" s="5" t="str">
        <f t="shared" si="425"/>
        <v>,"RM":"3207"</v>
      </c>
      <c r="AR840" s="5" t="str">
        <f t="shared" si="444"/>
        <v>,"building":"MSB"</v>
      </c>
      <c r="AS840" s="5" t="str">
        <f t="shared" si="421"/>
        <v>}</v>
      </c>
      <c r="AT840" s="5" t="str">
        <f t="shared" si="445"/>
        <v>,"fax":"513-558-0995"</v>
      </c>
      <c r="AU840" s="5" t="str">
        <f t="shared" si="446"/>
        <v>,"website":"http://med.uc.edu/anesth"</v>
      </c>
      <c r="AV840" s="10" t="str">
        <f t="shared" si="447"/>
        <v/>
      </c>
      <c r="AW840" s="6" t="str">
        <f t="shared" si="448"/>
        <v>{"name":"Anesthesiology Medicine","phone":"513-558-4194","location":{"ML":"531","RM":"3207","building":"MSB"},"fax":"513-558-0995","website":"http://med.uc.edu/anesth"}</v>
      </c>
      <c r="AX840" t="str">
        <f t="shared" si="449"/>
        <v>db.directory.insert({"name":"Anesthesiology Medicine","phone":"513-558-4194","location":{"ML":"531","RM":"3207","building":"MSB"},"fax":"513-558-0995","website":"http://med.uc.edu/anesth"})</v>
      </c>
      <c r="AY840">
        <f t="shared" si="452"/>
        <v>837</v>
      </c>
      <c r="AZ840" t="str">
        <f t="shared" si="450"/>
        <v>837 - Anesthesiology Medicine</v>
      </c>
      <c r="BA840" t="str">
        <f t="shared" si="422"/>
        <v>{"name":"Anesthesiology Medicine","phone":"513-558-4194","location":{"ML":"531","RM":"3207","building":"MSB"},"fax":"513-558-0995","website":"http://med.uc.edu/anesth"},</v>
      </c>
    </row>
    <row r="841" spans="1:53" x14ac:dyDescent="0.25">
      <c r="A841" t="s">
        <v>3505</v>
      </c>
      <c r="B841" t="s">
        <v>3506</v>
      </c>
      <c r="C841" t="s">
        <v>3507</v>
      </c>
      <c r="D841">
        <v>56</v>
      </c>
      <c r="E841" t="s">
        <v>3508</v>
      </c>
      <c r="F841" t="s">
        <v>2051</v>
      </c>
      <c r="H841" t="s">
        <v>3509</v>
      </c>
      <c r="K841" t="s">
        <v>5264</v>
      </c>
      <c r="M841">
        <f t="shared" si="423"/>
        <v>0</v>
      </c>
      <c r="N841" t="str">
        <f t="shared" si="427"/>
        <v>Biomechanics and Ergonomics Research (MED)</v>
      </c>
      <c r="P841" t="s">
        <v>5264</v>
      </c>
      <c r="Q841" t="str">
        <f t="shared" si="428"/>
        <v>513-558-1158</v>
      </c>
      <c r="S841" s="3">
        <f t="shared" si="426"/>
        <v>56</v>
      </c>
      <c r="T841" t="b">
        <f t="shared" si="434"/>
        <v>1</v>
      </c>
      <c r="V841" s="3" t="str">
        <f t="shared" si="435"/>
        <v>330B</v>
      </c>
      <c r="W841" t="b">
        <f t="shared" si="429"/>
        <v>1</v>
      </c>
      <c r="Y841" t="str">
        <f t="shared" si="436"/>
        <v>KETTERING</v>
      </c>
      <c r="Z841" t="b">
        <f t="shared" si="430"/>
        <v>1</v>
      </c>
      <c r="AB841" t="b">
        <f t="shared" si="437"/>
        <v>1</v>
      </c>
      <c r="AD841">
        <f t="shared" si="438"/>
        <v>0</v>
      </c>
      <c r="AE841" t="b">
        <f t="shared" si="431"/>
        <v>0</v>
      </c>
      <c r="AG841" t="str">
        <f t="shared" si="439"/>
        <v>http://eh.uc.edu/bert/</v>
      </c>
      <c r="AH841" t="b">
        <f t="shared" si="432"/>
        <v>1</v>
      </c>
      <c r="AJ841">
        <f t="shared" si="440"/>
        <v>0</v>
      </c>
      <c r="AK841" t="b">
        <f t="shared" si="433"/>
        <v>0</v>
      </c>
      <c r="AM841" s="4" t="str">
        <f t="shared" si="451"/>
        <v>"name":"Biomechanics and Ergonomics Research (MED)"</v>
      </c>
      <c r="AN841" s="5" t="str">
        <f t="shared" si="441"/>
        <v>,"phone":"513-558-1158"</v>
      </c>
      <c r="AO841" s="5" t="str">
        <f t="shared" si="442"/>
        <v>,"location":{</v>
      </c>
      <c r="AP841" s="5" t="str">
        <f t="shared" si="443"/>
        <v>"ML":"56"</v>
      </c>
      <c r="AQ841" s="5" t="str">
        <f t="shared" si="425"/>
        <v>,"RM":"330B"</v>
      </c>
      <c r="AR841" s="5" t="str">
        <f t="shared" si="444"/>
        <v>,"building":"KETTERING"</v>
      </c>
      <c r="AS841" s="5" t="str">
        <f t="shared" si="421"/>
        <v>}</v>
      </c>
      <c r="AT841" s="5" t="str">
        <f t="shared" si="445"/>
        <v/>
      </c>
      <c r="AU841" s="5" t="str">
        <f t="shared" si="446"/>
        <v>,"website":"http://eh.uc.edu/bert/"</v>
      </c>
      <c r="AV841" s="10" t="str">
        <f t="shared" si="447"/>
        <v/>
      </c>
      <c r="AW841" s="6" t="str">
        <f t="shared" si="448"/>
        <v>{"name":"Biomechanics and Ergonomics Research (MED)","phone":"513-558-1158","location":{"ML":"56","RM":"330B","building":"KETTERING"},"website":"http://eh.uc.edu/bert/"}</v>
      </c>
      <c r="AX841" t="str">
        <f t="shared" si="449"/>
        <v>db.directory.insert({"name":"Biomechanics and Ergonomics Research (MED)","phone":"513-558-1158","location":{"ML":"56","RM":"330B","building":"KETTERING"},"website":"http://eh.uc.edu/bert/"})</v>
      </c>
      <c r="AY841">
        <f t="shared" si="452"/>
        <v>838</v>
      </c>
      <c r="AZ841" t="str">
        <f t="shared" si="450"/>
        <v>838 - Biomechanics and Ergonomics Research (MED)</v>
      </c>
      <c r="BA841" t="str">
        <f t="shared" si="422"/>
        <v>{"name":"Biomechanics and Ergonomics Research (MED)","phone":"513-558-1158","location":{"ML":"56","RM":"330B","building":"KETTERING"},"website":"http://eh.uc.edu/bert/"},</v>
      </c>
    </row>
    <row r="842" spans="1:53" x14ac:dyDescent="0.25">
      <c r="A842" t="s">
        <v>3510</v>
      </c>
      <c r="B842" t="s">
        <v>3511</v>
      </c>
      <c r="C842" t="s">
        <v>3512</v>
      </c>
      <c r="D842">
        <v>667</v>
      </c>
      <c r="E842" t="s">
        <v>3513</v>
      </c>
      <c r="F842" t="s">
        <v>140</v>
      </c>
      <c r="G842" t="s">
        <v>3514</v>
      </c>
      <c r="H842" t="s">
        <v>3515</v>
      </c>
      <c r="I842" t="s">
        <v>3516</v>
      </c>
      <c r="K842" t="s">
        <v>5264</v>
      </c>
      <c r="M842">
        <f t="shared" si="423"/>
        <v>0</v>
      </c>
      <c r="N842" t="str">
        <f t="shared" si="427"/>
        <v>Body Donation Program (MED)</v>
      </c>
      <c r="P842" t="s">
        <v>5264</v>
      </c>
      <c r="Q842" t="str">
        <f t="shared" si="428"/>
        <v>513-558-5612</v>
      </c>
      <c r="S842" s="3">
        <f t="shared" si="426"/>
        <v>667</v>
      </c>
      <c r="T842" t="b">
        <f t="shared" si="434"/>
        <v>1</v>
      </c>
      <c r="V842" s="3" t="str">
        <f t="shared" si="435"/>
        <v>G451</v>
      </c>
      <c r="W842" t="b">
        <f t="shared" si="429"/>
        <v>1</v>
      </c>
      <c r="Y842" t="str">
        <f t="shared" si="436"/>
        <v>MSB</v>
      </c>
      <c r="Z842" t="b">
        <f t="shared" si="430"/>
        <v>1</v>
      </c>
      <c r="AB842" t="b">
        <f t="shared" si="437"/>
        <v>1</v>
      </c>
      <c r="AD842" t="str">
        <f t="shared" si="438"/>
        <v>513-558-2727</v>
      </c>
      <c r="AE842" t="b">
        <f t="shared" si="431"/>
        <v>1</v>
      </c>
      <c r="AG842" t="str">
        <f t="shared" si="439"/>
        <v>http://med.uc.edu/bodydonation.aspx</v>
      </c>
      <c r="AH842" t="b">
        <f t="shared" si="432"/>
        <v>1</v>
      </c>
      <c r="AJ842" t="str">
        <f t="shared" si="440"/>
        <v>gina.burg@uc.edu</v>
      </c>
      <c r="AK842" t="b">
        <f t="shared" si="433"/>
        <v>1</v>
      </c>
      <c r="AM842" s="4" t="str">
        <f t="shared" si="451"/>
        <v>"name":"Body Donation Program (MED)"</v>
      </c>
      <c r="AN842" s="5" t="str">
        <f t="shared" si="441"/>
        <v>,"phone":"513-558-5612"</v>
      </c>
      <c r="AO842" s="5" t="str">
        <f t="shared" si="442"/>
        <v>,"location":{</v>
      </c>
      <c r="AP842" s="5" t="str">
        <f t="shared" si="443"/>
        <v>"ML":"667"</v>
      </c>
      <c r="AQ842" s="5" t="str">
        <f t="shared" si="425"/>
        <v>,"RM":"G451"</v>
      </c>
      <c r="AR842" s="5" t="str">
        <f t="shared" si="444"/>
        <v>,"building":"MSB"</v>
      </c>
      <c r="AS842" s="5" t="str">
        <f t="shared" si="421"/>
        <v>}</v>
      </c>
      <c r="AT842" s="5" t="str">
        <f t="shared" si="445"/>
        <v>,"fax":"513-558-2727"</v>
      </c>
      <c r="AU842" s="5" t="str">
        <f t="shared" si="446"/>
        <v>,"website":"http://med.uc.edu/bodydonation.aspx"</v>
      </c>
      <c r="AV842" s="10" t="str">
        <f t="shared" si="447"/>
        <v>,"email":"gina.burg@uc.edu"</v>
      </c>
      <c r="AW842" s="6" t="str">
        <f t="shared" si="448"/>
        <v>{"name":"Body Donation Program (MED)","phone":"513-558-5612","location":{"ML":"667","RM":"G451","building":"MSB"},"fax":"513-558-2727","website":"http://med.uc.edu/bodydonation.aspx","email":"gina.burg@uc.edu"}</v>
      </c>
      <c r="AX842" t="str">
        <f t="shared" si="449"/>
        <v>db.directory.insert({"name":"Body Donation Program (MED)","phone":"513-558-5612","location":{"ML":"667","RM":"G451","building":"MSB"},"fax":"513-558-2727","website":"http://med.uc.edu/bodydonation.aspx","email":"gina.burg@uc.edu"})</v>
      </c>
      <c r="AY842">
        <f t="shared" si="452"/>
        <v>839</v>
      </c>
      <c r="AZ842" t="str">
        <f t="shared" si="450"/>
        <v>839 - Body Donation Program (MED)</v>
      </c>
      <c r="BA842" t="str">
        <f t="shared" si="422"/>
        <v>{"name":"Body Donation Program (MED)","phone":"513-558-5612","location":{"ML":"667","RM":"G451","building":"MSB"},"fax":"513-558-2727","website":"http://med.uc.edu/bodydonation.aspx","email":"gina.burg@uc.edu"},</v>
      </c>
    </row>
    <row r="843" spans="1:53" x14ac:dyDescent="0.25">
      <c r="A843" t="s">
        <v>3517</v>
      </c>
      <c r="B843" t="s">
        <v>3518</v>
      </c>
      <c r="C843" t="s">
        <v>3519</v>
      </c>
      <c r="D843">
        <v>521</v>
      </c>
      <c r="E843">
        <v>3320</v>
      </c>
      <c r="F843" t="s">
        <v>2979</v>
      </c>
      <c r="G843" t="s">
        <v>3520</v>
      </c>
      <c r="H843" t="s">
        <v>3521</v>
      </c>
      <c r="K843" t="s">
        <v>5264</v>
      </c>
      <c r="M843">
        <f t="shared" si="423"/>
        <v>0</v>
      </c>
      <c r="N843" t="str">
        <f t="shared" si="427"/>
        <v>Cancer &amp; Cell Biology (MED)</v>
      </c>
      <c r="P843" t="s">
        <v>5264</v>
      </c>
      <c r="Q843" t="str">
        <f t="shared" si="428"/>
        <v>513-558-5323</v>
      </c>
      <c r="S843" s="3">
        <f t="shared" si="426"/>
        <v>521</v>
      </c>
      <c r="T843" t="b">
        <f t="shared" si="434"/>
        <v>1</v>
      </c>
      <c r="V843" s="3">
        <f t="shared" si="435"/>
        <v>3320</v>
      </c>
      <c r="W843" t="b">
        <f t="shared" si="429"/>
        <v>1</v>
      </c>
      <c r="Y843" t="str">
        <f t="shared" si="436"/>
        <v>VONTZ</v>
      </c>
      <c r="Z843" t="b">
        <f t="shared" si="430"/>
        <v>1</v>
      </c>
      <c r="AB843" t="b">
        <f t="shared" si="437"/>
        <v>1</v>
      </c>
      <c r="AD843" t="str">
        <f t="shared" si="438"/>
        <v>513-558-4454</v>
      </c>
      <c r="AE843" t="b">
        <f t="shared" si="431"/>
        <v>1</v>
      </c>
      <c r="AG843" t="str">
        <f t="shared" si="439"/>
        <v>http://med.uc.edu/cancerbiology</v>
      </c>
      <c r="AH843" t="b">
        <f t="shared" si="432"/>
        <v>1</v>
      </c>
      <c r="AJ843">
        <f t="shared" si="440"/>
        <v>0</v>
      </c>
      <c r="AK843" t="b">
        <f t="shared" si="433"/>
        <v>0</v>
      </c>
      <c r="AM843" s="4" t="str">
        <f t="shared" si="451"/>
        <v>"name":"Cancer &amp; Cell Biology (MED)"</v>
      </c>
      <c r="AN843" s="5" t="str">
        <f t="shared" si="441"/>
        <v>,"phone":"513-558-5323"</v>
      </c>
      <c r="AO843" s="5" t="str">
        <f t="shared" si="442"/>
        <v>,"location":{</v>
      </c>
      <c r="AP843" s="5" t="str">
        <f t="shared" si="443"/>
        <v>"ML":"521"</v>
      </c>
      <c r="AQ843" s="5" t="str">
        <f t="shared" si="425"/>
        <v>,"RM":"3320"</v>
      </c>
      <c r="AR843" s="5" t="str">
        <f t="shared" si="444"/>
        <v>,"building":"VONTZ"</v>
      </c>
      <c r="AS843" s="5" t="str">
        <f t="shared" si="421"/>
        <v>}</v>
      </c>
      <c r="AT843" s="5" t="str">
        <f t="shared" si="445"/>
        <v>,"fax":"513-558-4454"</v>
      </c>
      <c r="AU843" s="5" t="str">
        <f t="shared" si="446"/>
        <v>,"website":"http://med.uc.edu/cancerbiology"</v>
      </c>
      <c r="AV843" s="10" t="str">
        <f t="shared" si="447"/>
        <v/>
      </c>
      <c r="AW843" s="6" t="str">
        <f t="shared" si="448"/>
        <v>{"name":"Cancer &amp; Cell Biology (MED)","phone":"513-558-5323","location":{"ML":"521","RM":"3320","building":"VONTZ"},"fax":"513-558-4454","website":"http://med.uc.edu/cancerbiology"}</v>
      </c>
      <c r="AX843" t="str">
        <f t="shared" si="449"/>
        <v>db.directory.insert({"name":"Cancer &amp; Cell Biology (MED)","phone":"513-558-5323","location":{"ML":"521","RM":"3320","building":"VONTZ"},"fax":"513-558-4454","website":"http://med.uc.edu/cancerbiology"})</v>
      </c>
      <c r="AY843">
        <f t="shared" si="452"/>
        <v>840</v>
      </c>
      <c r="AZ843" t="str">
        <f t="shared" si="450"/>
        <v>840 - Cancer &amp; Cell Biology (MED)</v>
      </c>
      <c r="BA843" t="str">
        <f t="shared" si="422"/>
        <v>{"name":"Cancer &amp; Cell Biology (MED)","phone":"513-558-5323","location":{"ML":"521","RM":"3320","building":"VONTZ"},"fax":"513-558-4454","website":"http://med.uc.edu/cancerbiology"},</v>
      </c>
    </row>
    <row r="844" spans="1:53" x14ac:dyDescent="0.25">
      <c r="A844" t="s">
        <v>3522</v>
      </c>
      <c r="B844" t="s">
        <v>3523</v>
      </c>
      <c r="C844" t="s">
        <v>3524</v>
      </c>
      <c r="D844">
        <v>56</v>
      </c>
      <c r="E844" t="s">
        <v>3525</v>
      </c>
      <c r="F844" t="s">
        <v>2051</v>
      </c>
      <c r="G844" t="s">
        <v>3134</v>
      </c>
      <c r="H844" t="s">
        <v>3526</v>
      </c>
      <c r="K844" t="s">
        <v>5264</v>
      </c>
      <c r="M844">
        <f t="shared" si="423"/>
        <v>0</v>
      </c>
      <c r="N844" t="str">
        <f t="shared" si="427"/>
        <v>Center for Biostatistical Services (MED)</v>
      </c>
      <c r="P844" t="s">
        <v>5264</v>
      </c>
      <c r="Q844" t="str">
        <f t="shared" si="428"/>
        <v>513-558-2767</v>
      </c>
      <c r="S844" s="3">
        <f t="shared" si="426"/>
        <v>56</v>
      </c>
      <c r="T844" t="b">
        <f t="shared" si="434"/>
        <v>1</v>
      </c>
      <c r="V844" s="3" t="str">
        <f t="shared" si="435"/>
        <v>G-27</v>
      </c>
      <c r="W844" t="b">
        <f t="shared" si="429"/>
        <v>1</v>
      </c>
      <c r="Y844" t="str">
        <f t="shared" si="436"/>
        <v>KETTERING</v>
      </c>
      <c r="Z844" t="b">
        <f t="shared" si="430"/>
        <v>1</v>
      </c>
      <c r="AB844" t="b">
        <f t="shared" si="437"/>
        <v>1</v>
      </c>
      <c r="AD844" t="str">
        <f t="shared" si="438"/>
        <v>513-558-6272</v>
      </c>
      <c r="AE844" t="b">
        <f t="shared" si="431"/>
        <v>1</v>
      </c>
      <c r="AG844" t="str">
        <f t="shared" si="439"/>
        <v>http://eh.uc.edu/biostatistics/</v>
      </c>
      <c r="AH844" t="b">
        <f t="shared" si="432"/>
        <v>1</v>
      </c>
      <c r="AJ844">
        <f t="shared" si="440"/>
        <v>0</v>
      </c>
      <c r="AK844" t="b">
        <f t="shared" si="433"/>
        <v>0</v>
      </c>
      <c r="AM844" s="4" t="str">
        <f t="shared" si="451"/>
        <v>"name":"Center for Biostatistical Services (MED)"</v>
      </c>
      <c r="AN844" s="5" t="str">
        <f t="shared" si="441"/>
        <v>,"phone":"513-558-2767"</v>
      </c>
      <c r="AO844" s="5" t="str">
        <f t="shared" si="442"/>
        <v>,"location":{</v>
      </c>
      <c r="AP844" s="5" t="str">
        <f t="shared" si="443"/>
        <v>"ML":"56"</v>
      </c>
      <c r="AQ844" s="5" t="str">
        <f t="shared" si="425"/>
        <v>,"RM":"G-27"</v>
      </c>
      <c r="AR844" s="5" t="str">
        <f t="shared" si="444"/>
        <v>,"building":"KETTERING"</v>
      </c>
      <c r="AS844" s="5" t="str">
        <f t="shared" ref="AS844:AS907" si="453">IF(AB844,"}","")</f>
        <v>}</v>
      </c>
      <c r="AT844" s="5" t="str">
        <f t="shared" si="445"/>
        <v>,"fax":"513-558-6272"</v>
      </c>
      <c r="AU844" s="5" t="str">
        <f t="shared" si="446"/>
        <v>,"website":"http://eh.uc.edu/biostatistics/"</v>
      </c>
      <c r="AV844" s="10" t="str">
        <f t="shared" si="447"/>
        <v/>
      </c>
      <c r="AW844" s="6" t="str">
        <f t="shared" si="448"/>
        <v>{"name":"Center for Biostatistical Services (MED)","phone":"513-558-2767","location":{"ML":"56","RM":"G-27","building":"KETTERING"},"fax":"513-558-6272","website":"http://eh.uc.edu/biostatistics/"}</v>
      </c>
      <c r="AX844" t="str">
        <f t="shared" si="449"/>
        <v>db.directory.insert({"name":"Center for Biostatistical Services (MED)","phone":"513-558-2767","location":{"ML":"56","RM":"G-27","building":"KETTERING"},"fax":"513-558-6272","website":"http://eh.uc.edu/biostatistics/"})</v>
      </c>
      <c r="AY844">
        <f t="shared" si="452"/>
        <v>841</v>
      </c>
      <c r="AZ844" t="str">
        <f t="shared" si="450"/>
        <v>841 - Center for Biostatistical Services (MED)</v>
      </c>
      <c r="BA844" t="str">
        <f t="shared" si="422"/>
        <v>{"name":"Center for Biostatistical Services (MED)","phone":"513-558-2767","location":{"ML":"56","RM":"G-27","building":"KETTERING"},"fax":"513-558-6272","website":"http://eh.uc.edu/biostatistics/"},</v>
      </c>
    </row>
    <row r="845" spans="1:53" x14ac:dyDescent="0.25">
      <c r="A845" t="s">
        <v>3527</v>
      </c>
      <c r="B845" t="s">
        <v>3528</v>
      </c>
      <c r="C845" t="s">
        <v>3529</v>
      </c>
      <c r="D845">
        <v>840</v>
      </c>
      <c r="E845">
        <v>4200</v>
      </c>
      <c r="F845" t="s">
        <v>62</v>
      </c>
      <c r="G845" t="s">
        <v>3530</v>
      </c>
      <c r="H845" t="s">
        <v>3531</v>
      </c>
      <c r="K845" t="s">
        <v>5264</v>
      </c>
      <c r="M845">
        <f t="shared" si="423"/>
        <v>0</v>
      </c>
      <c r="N845" t="str">
        <f t="shared" si="427"/>
        <v>Center for Health Informatics (MED)</v>
      </c>
      <c r="P845" t="s">
        <v>5264</v>
      </c>
      <c r="Q845" t="str">
        <f t="shared" si="428"/>
        <v>513-558-2725</v>
      </c>
      <c r="S845" s="3">
        <f t="shared" si="426"/>
        <v>840</v>
      </c>
      <c r="T845" t="b">
        <f t="shared" si="434"/>
        <v>1</v>
      </c>
      <c r="V845" s="3">
        <f t="shared" si="435"/>
        <v>4200</v>
      </c>
      <c r="W845" t="b">
        <f t="shared" si="429"/>
        <v>1</v>
      </c>
      <c r="Y845" t="str">
        <f t="shared" si="436"/>
        <v>STETSON</v>
      </c>
      <c r="Z845" t="b">
        <f t="shared" si="430"/>
        <v>1</v>
      </c>
      <c r="AB845" t="b">
        <f t="shared" si="437"/>
        <v>1</v>
      </c>
      <c r="AD845" t="str">
        <f t="shared" si="438"/>
        <v>513-558-8843</v>
      </c>
      <c r="AE845" t="b">
        <f t="shared" si="431"/>
        <v>1</v>
      </c>
      <c r="AG845" t="str">
        <f t="shared" si="439"/>
        <v>http://med.uc.edu/chi</v>
      </c>
      <c r="AH845" t="b">
        <f t="shared" si="432"/>
        <v>1</v>
      </c>
      <c r="AJ845">
        <f t="shared" si="440"/>
        <v>0</v>
      </c>
      <c r="AK845" t="b">
        <f t="shared" si="433"/>
        <v>0</v>
      </c>
      <c r="AM845" s="4" t="str">
        <f t="shared" si="451"/>
        <v>"name":"Center for Health Informatics (MED)"</v>
      </c>
      <c r="AN845" s="5" t="str">
        <f t="shared" si="441"/>
        <v>,"phone":"513-558-2725"</v>
      </c>
      <c r="AO845" s="5" t="str">
        <f t="shared" si="442"/>
        <v>,"location":{</v>
      </c>
      <c r="AP845" s="5" t="str">
        <f t="shared" si="443"/>
        <v>"ML":"840"</v>
      </c>
      <c r="AQ845" s="5" t="str">
        <f t="shared" si="425"/>
        <v>,"RM":"4200"</v>
      </c>
      <c r="AR845" s="5" t="str">
        <f t="shared" si="444"/>
        <v>,"building":"STETSON"</v>
      </c>
      <c r="AS845" s="5" t="str">
        <f t="shared" si="453"/>
        <v>}</v>
      </c>
      <c r="AT845" s="5" t="str">
        <f t="shared" si="445"/>
        <v>,"fax":"513-558-8843"</v>
      </c>
      <c r="AU845" s="5" t="str">
        <f t="shared" si="446"/>
        <v>,"website":"http://med.uc.edu/chi"</v>
      </c>
      <c r="AV845" s="10" t="str">
        <f t="shared" si="447"/>
        <v/>
      </c>
      <c r="AW845" s="6" t="str">
        <f t="shared" si="448"/>
        <v>{"name":"Center for Health Informatics (MED)","phone":"513-558-2725","location":{"ML":"840","RM":"4200","building":"STETSON"},"fax":"513-558-8843","website":"http://med.uc.edu/chi"}</v>
      </c>
      <c r="AX845" t="str">
        <f t="shared" si="449"/>
        <v>db.directory.insert({"name":"Center for Health Informatics (MED)","phone":"513-558-2725","location":{"ML":"840","RM":"4200","building":"STETSON"},"fax":"513-558-8843","website":"http://med.uc.edu/chi"})</v>
      </c>
      <c r="AY845">
        <f t="shared" si="452"/>
        <v>842</v>
      </c>
      <c r="AZ845" t="str">
        <f t="shared" si="450"/>
        <v>842 - Center for Health Informatics (MED)</v>
      </c>
      <c r="BA845" t="str">
        <f t="shared" si="422"/>
        <v>{"name":"Center for Health Informatics (MED)","phone":"513-558-2725","location":{"ML":"840","RM":"4200","building":"STETSON"},"fax":"513-558-8843","website":"http://med.uc.edu/chi"},</v>
      </c>
    </row>
    <row r="846" spans="1:53" x14ac:dyDescent="0.25">
      <c r="A846" t="s">
        <v>3532</v>
      </c>
      <c r="B846" t="s">
        <v>3533</v>
      </c>
      <c r="C846" t="s">
        <v>3534</v>
      </c>
      <c r="D846">
        <v>529</v>
      </c>
      <c r="E846">
        <v>1358</v>
      </c>
      <c r="F846" t="s">
        <v>140</v>
      </c>
      <c r="G846" t="s">
        <v>2681</v>
      </c>
      <c r="H846" t="s">
        <v>3535</v>
      </c>
      <c r="K846" t="s">
        <v>5264</v>
      </c>
      <c r="M846">
        <f t="shared" si="423"/>
        <v>0</v>
      </c>
      <c r="N846" t="str">
        <f t="shared" si="427"/>
        <v>Clinical Laboratory (MED)</v>
      </c>
      <c r="P846" t="s">
        <v>5264</v>
      </c>
      <c r="Q846" t="str">
        <f t="shared" si="428"/>
        <v>513-584-3700</v>
      </c>
      <c r="S846" s="3">
        <f t="shared" si="426"/>
        <v>529</v>
      </c>
      <c r="T846" t="b">
        <f t="shared" si="434"/>
        <v>1</v>
      </c>
      <c r="V846" s="3">
        <f t="shared" si="435"/>
        <v>1358</v>
      </c>
      <c r="W846" t="b">
        <f t="shared" si="429"/>
        <v>1</v>
      </c>
      <c r="Y846" t="str">
        <f t="shared" si="436"/>
        <v>MSB</v>
      </c>
      <c r="Z846" t="b">
        <f t="shared" si="430"/>
        <v>1</v>
      </c>
      <c r="AB846" t="b">
        <f t="shared" si="437"/>
        <v>1</v>
      </c>
      <c r="AD846" t="str">
        <f t="shared" si="438"/>
        <v>513-584-3892</v>
      </c>
      <c r="AE846" t="b">
        <f t="shared" si="431"/>
        <v>1</v>
      </c>
      <c r="AG846" t="str">
        <f t="shared" si="439"/>
        <v>http://pathology.uc.edu/PatientCare/ClinicalLaboratory.aspx</v>
      </c>
      <c r="AH846" t="b">
        <f t="shared" si="432"/>
        <v>1</v>
      </c>
      <c r="AJ846">
        <f t="shared" si="440"/>
        <v>0</v>
      </c>
      <c r="AK846" t="b">
        <f t="shared" si="433"/>
        <v>0</v>
      </c>
      <c r="AM846" s="4" t="str">
        <f t="shared" si="451"/>
        <v>"name":"Clinical Laboratory (MED)"</v>
      </c>
      <c r="AN846" s="5" t="str">
        <f t="shared" si="441"/>
        <v>,"phone":"513-584-3700"</v>
      </c>
      <c r="AO846" s="5" t="str">
        <f t="shared" si="442"/>
        <v>,"location":{</v>
      </c>
      <c r="AP846" s="5" t="str">
        <f t="shared" si="443"/>
        <v>"ML":"529"</v>
      </c>
      <c r="AQ846" s="5" t="str">
        <f t="shared" si="425"/>
        <v>,"RM":"1358"</v>
      </c>
      <c r="AR846" s="5" t="str">
        <f t="shared" si="444"/>
        <v>,"building":"MSB"</v>
      </c>
      <c r="AS846" s="5" t="str">
        <f t="shared" si="453"/>
        <v>}</v>
      </c>
      <c r="AT846" s="5" t="str">
        <f t="shared" si="445"/>
        <v>,"fax":"513-584-3892"</v>
      </c>
      <c r="AU846" s="5" t="str">
        <f t="shared" si="446"/>
        <v>,"website":"http://pathology.uc.edu/PatientCare/ClinicalLaboratory.aspx"</v>
      </c>
      <c r="AV846" s="10" t="str">
        <f t="shared" si="447"/>
        <v/>
      </c>
      <c r="AW846" s="6" t="str">
        <f t="shared" si="448"/>
        <v>{"name":"Clinical Laboratory (MED)","phone":"513-584-3700","location":{"ML":"529","RM":"1358","building":"MSB"},"fax":"513-584-3892","website":"http://pathology.uc.edu/PatientCare/ClinicalLaboratory.aspx"}</v>
      </c>
      <c r="AX846" t="str">
        <f t="shared" si="449"/>
        <v>db.directory.insert({"name":"Clinical Laboratory (MED)","phone":"513-584-3700","location":{"ML":"529","RM":"1358","building":"MSB"},"fax":"513-584-3892","website":"http://pathology.uc.edu/PatientCare/ClinicalLaboratory.aspx"})</v>
      </c>
      <c r="AY846">
        <f t="shared" si="452"/>
        <v>843</v>
      </c>
      <c r="AZ846" t="str">
        <f t="shared" si="450"/>
        <v>843 - Clinical Laboratory (MED)</v>
      </c>
      <c r="BA846" t="str">
        <f t="shared" si="422"/>
        <v>{"name":"Clinical Laboratory (MED)","phone":"513-584-3700","location":{"ML":"529","RM":"1358","building":"MSB"},"fax":"513-584-3892","website":"http://pathology.uc.edu/PatientCare/ClinicalLaboratory.aspx"},</v>
      </c>
    </row>
    <row r="847" spans="1:53" x14ac:dyDescent="0.25">
      <c r="A847" t="s">
        <v>3536</v>
      </c>
      <c r="B847" t="s">
        <v>3537</v>
      </c>
      <c r="C847" t="s">
        <v>2679</v>
      </c>
      <c r="D847">
        <v>529</v>
      </c>
      <c r="E847">
        <v>1358</v>
      </c>
      <c r="F847" t="s">
        <v>140</v>
      </c>
      <c r="G847" t="s">
        <v>2681</v>
      </c>
      <c r="H847" t="s">
        <v>3538</v>
      </c>
      <c r="K847" t="s">
        <v>5264</v>
      </c>
      <c r="M847">
        <f t="shared" si="423"/>
        <v>0</v>
      </c>
      <c r="N847" t="str">
        <f t="shared" si="427"/>
        <v>Clinical Pathology (MED)</v>
      </c>
      <c r="P847" t="s">
        <v>5264</v>
      </c>
      <c r="Q847" t="str">
        <f t="shared" si="428"/>
        <v>513-584-7284</v>
      </c>
      <c r="S847" s="3">
        <f t="shared" si="426"/>
        <v>529</v>
      </c>
      <c r="T847" t="b">
        <f t="shared" si="434"/>
        <v>1</v>
      </c>
      <c r="V847" s="3">
        <f t="shared" si="435"/>
        <v>1358</v>
      </c>
      <c r="W847" t="b">
        <f t="shared" si="429"/>
        <v>1</v>
      </c>
      <c r="Y847" t="str">
        <f t="shared" si="436"/>
        <v>MSB</v>
      </c>
      <c r="Z847" t="b">
        <f t="shared" si="430"/>
        <v>1</v>
      </c>
      <c r="AB847" t="b">
        <f t="shared" si="437"/>
        <v>1</v>
      </c>
      <c r="AD847" t="str">
        <f t="shared" si="438"/>
        <v>513-584-3892</v>
      </c>
      <c r="AE847" t="b">
        <f t="shared" si="431"/>
        <v>1</v>
      </c>
      <c r="AG847" t="str">
        <f t="shared" si="439"/>
        <v>http://pathology.uc.edu/PatientCare/ClinicalPathology.aspx</v>
      </c>
      <c r="AH847" t="b">
        <f t="shared" si="432"/>
        <v>1</v>
      </c>
      <c r="AJ847">
        <f t="shared" si="440"/>
        <v>0</v>
      </c>
      <c r="AK847" t="b">
        <f t="shared" si="433"/>
        <v>0</v>
      </c>
      <c r="AM847" s="4" t="str">
        <f t="shared" si="451"/>
        <v>"name":"Clinical Pathology (MED)"</v>
      </c>
      <c r="AN847" s="5" t="str">
        <f t="shared" si="441"/>
        <v>,"phone":"513-584-7284"</v>
      </c>
      <c r="AO847" s="5" t="str">
        <f t="shared" si="442"/>
        <v>,"location":{</v>
      </c>
      <c r="AP847" s="5" t="str">
        <f t="shared" si="443"/>
        <v>"ML":"529"</v>
      </c>
      <c r="AQ847" s="5" t="str">
        <f t="shared" si="425"/>
        <v>,"RM":"1358"</v>
      </c>
      <c r="AR847" s="5" t="str">
        <f t="shared" si="444"/>
        <v>,"building":"MSB"</v>
      </c>
      <c r="AS847" s="5" t="str">
        <f t="shared" si="453"/>
        <v>}</v>
      </c>
      <c r="AT847" s="5" t="str">
        <f t="shared" si="445"/>
        <v>,"fax":"513-584-3892"</v>
      </c>
      <c r="AU847" s="5" t="str">
        <f t="shared" si="446"/>
        <v>,"website":"http://pathology.uc.edu/PatientCare/ClinicalPathology.aspx"</v>
      </c>
      <c r="AV847" s="10" t="str">
        <f t="shared" si="447"/>
        <v/>
      </c>
      <c r="AW847" s="6" t="str">
        <f t="shared" si="448"/>
        <v>{"name":"Clinical Pathology (MED)","phone":"513-584-7284","location":{"ML":"529","RM":"1358","building":"MSB"},"fax":"513-584-3892","website":"http://pathology.uc.edu/PatientCare/ClinicalPathology.aspx"}</v>
      </c>
      <c r="AX847" t="str">
        <f t="shared" si="449"/>
        <v>db.directory.insert({"name":"Clinical Pathology (MED)","phone":"513-584-7284","location":{"ML":"529","RM":"1358","building":"MSB"},"fax":"513-584-3892","website":"http://pathology.uc.edu/PatientCare/ClinicalPathology.aspx"})</v>
      </c>
      <c r="AY847">
        <f t="shared" si="452"/>
        <v>844</v>
      </c>
      <c r="AZ847" t="str">
        <f t="shared" si="450"/>
        <v>844 - Clinical Pathology (MED)</v>
      </c>
      <c r="BA847" t="str">
        <f t="shared" si="422"/>
        <v>{"name":"Clinical Pathology (MED)","phone":"513-584-7284","location":{"ML":"529","RM":"1358","building":"MSB"},"fax":"513-584-3892","website":"http://pathology.uc.edu/PatientCare/ClinicalPathology.aspx"},</v>
      </c>
    </row>
    <row r="848" spans="1:53" x14ac:dyDescent="0.25">
      <c r="A848" t="s">
        <v>3539</v>
      </c>
      <c r="B848" t="s">
        <v>3540</v>
      </c>
      <c r="C848" t="s">
        <v>3541</v>
      </c>
      <c r="D848" t="s">
        <v>3542</v>
      </c>
      <c r="E848">
        <v>555</v>
      </c>
      <c r="F848" t="s">
        <v>3199</v>
      </c>
      <c r="G848" t="s">
        <v>2191</v>
      </c>
      <c r="H848" t="s">
        <v>3543</v>
      </c>
      <c r="I848" t="s">
        <v>3544</v>
      </c>
      <c r="K848" t="s">
        <v>5264</v>
      </c>
      <c r="L848" t="b">
        <v>1</v>
      </c>
      <c r="M848">
        <f t="shared" si="423"/>
        <v>1</v>
      </c>
      <c r="N848" t="str">
        <f t="shared" si="427"/>
        <v xml:space="preserve"> Medicine - COLLEGE  Colg of (See MED)</v>
      </c>
      <c r="O848" t="str">
        <f t="shared" si="424"/>
        <v xml:space="preserve"> Medicine - COLLEGE  Colg of (See MED)</v>
      </c>
      <c r="P848" t="s">
        <v>5264</v>
      </c>
      <c r="Q848" t="str">
        <f t="shared" si="428"/>
        <v>513-558-7391</v>
      </c>
      <c r="S848" s="3">
        <f t="shared" si="426"/>
        <v>555</v>
      </c>
      <c r="T848" t="b">
        <f t="shared" si="434"/>
        <v>1</v>
      </c>
      <c r="V848" s="3" t="str">
        <f t="shared" si="435"/>
        <v>E-870</v>
      </c>
      <c r="W848" t="b">
        <f t="shared" si="429"/>
        <v>1</v>
      </c>
      <c r="Y848" t="str">
        <f t="shared" si="436"/>
        <v>CARE</v>
      </c>
      <c r="Z848" t="b">
        <f t="shared" si="430"/>
        <v>1</v>
      </c>
      <c r="AB848" t="b">
        <f t="shared" si="437"/>
        <v>1</v>
      </c>
      <c r="AD848" t="str">
        <f t="shared" si="438"/>
        <v>513-558-3512</v>
      </c>
      <c r="AE848" t="b">
        <f t="shared" si="431"/>
        <v>1</v>
      </c>
      <c r="AG848" t="str">
        <f t="shared" si="439"/>
        <v>http://www.med.uc.edu/</v>
      </c>
      <c r="AH848" t="b">
        <f t="shared" si="432"/>
        <v>1</v>
      </c>
      <c r="AJ848">
        <f t="shared" si="440"/>
        <v>0</v>
      </c>
      <c r="AK848" t="b">
        <f t="shared" si="433"/>
        <v>0</v>
      </c>
      <c r="AM848" s="4" t="str">
        <f t="shared" si="451"/>
        <v>"name":"Medicine - COLLEGE Colg of (See MED)"</v>
      </c>
      <c r="AN848" s="5" t="str">
        <f t="shared" si="441"/>
        <v>,"phone":"513-558-7391"</v>
      </c>
      <c r="AO848" s="5" t="str">
        <f t="shared" si="442"/>
        <v>,"location":{</v>
      </c>
      <c r="AP848" s="5" t="str">
        <f t="shared" si="443"/>
        <v>"ML":"555"</v>
      </c>
      <c r="AQ848" s="5" t="str">
        <f t="shared" si="425"/>
        <v>,"RM":"E-870"</v>
      </c>
      <c r="AR848" s="5" t="str">
        <f t="shared" si="444"/>
        <v>,"building":"CARE"</v>
      </c>
      <c r="AS848" s="5" t="str">
        <f t="shared" si="453"/>
        <v>}</v>
      </c>
      <c r="AT848" s="5" t="str">
        <f t="shared" si="445"/>
        <v>,"fax":"513-558-3512"</v>
      </c>
      <c r="AU848" s="5" t="str">
        <f t="shared" si="446"/>
        <v>,"website":"http://www.med.uc.edu/"</v>
      </c>
      <c r="AV848" s="10" t="str">
        <f t="shared" si="447"/>
        <v/>
      </c>
      <c r="AW848" s="6" t="str">
        <f t="shared" si="448"/>
        <v>{"name":"Medicine - COLLEGE Colg of (See MED)","phone":"513-558-7391","location":{"ML":"555","RM":"E-870","building":"CARE"},"fax":"513-558-3512","website":"http://www.med.uc.edu/"}</v>
      </c>
      <c r="AX848" t="str">
        <f t="shared" si="449"/>
        <v>db.directory.insert({"name":"Medicine - COLLEGE Colg of (See MED)","phone":"513-558-7391","location":{"ML":"555","RM":"E-870","building":"CARE"},"fax":"513-558-3512","website":"http://www.med.uc.edu/"})</v>
      </c>
      <c r="AY848">
        <f t="shared" si="452"/>
        <v>845</v>
      </c>
      <c r="AZ848" t="str">
        <f t="shared" si="450"/>
        <v>845 -  Medicine - COLLEGE  Colg of (See MED)</v>
      </c>
      <c r="BA848" t="str">
        <f t="shared" si="422"/>
        <v>{"name":"Medicine - COLLEGE Colg of (See MED)","phone":"513-558-7391","location":{"ML":"555","RM":"E-870","building":"CARE"},"fax":"513-558-3512","website":"http://www.med.uc.edu/"},</v>
      </c>
    </row>
    <row r="849" spans="1:53" x14ac:dyDescent="0.25">
      <c r="A849" t="s">
        <v>3545</v>
      </c>
      <c r="B849" t="s">
        <v>3546</v>
      </c>
      <c r="C849" t="s">
        <v>3547</v>
      </c>
      <c r="D849">
        <v>526</v>
      </c>
      <c r="E849">
        <v>7710</v>
      </c>
      <c r="F849" t="s">
        <v>140</v>
      </c>
      <c r="G849" t="s">
        <v>3123</v>
      </c>
      <c r="H849" t="s">
        <v>3548</v>
      </c>
      <c r="K849" t="s">
        <v>5264</v>
      </c>
      <c r="M849">
        <f t="shared" si="423"/>
        <v>0</v>
      </c>
      <c r="N849" t="str">
        <f t="shared" si="427"/>
        <v>Community Women's Health (OB/GYN)(MED)</v>
      </c>
      <c r="P849" t="s">
        <v>5264</v>
      </c>
      <c r="Q849" t="str">
        <f t="shared" si="428"/>
        <v>513-558-7013</v>
      </c>
      <c r="S849" s="3">
        <f t="shared" si="426"/>
        <v>526</v>
      </c>
      <c r="T849" t="b">
        <f t="shared" si="434"/>
        <v>1</v>
      </c>
      <c r="V849" s="3">
        <f t="shared" si="435"/>
        <v>7710</v>
      </c>
      <c r="W849" t="b">
        <f t="shared" si="429"/>
        <v>1</v>
      </c>
      <c r="Y849" t="str">
        <f t="shared" si="436"/>
        <v>MSB</v>
      </c>
      <c r="Z849" t="b">
        <f t="shared" si="430"/>
        <v>1</v>
      </c>
      <c r="AB849" t="b">
        <f t="shared" si="437"/>
        <v>1</v>
      </c>
      <c r="AD849" t="str">
        <f t="shared" si="438"/>
        <v>513-558-3558</v>
      </c>
      <c r="AE849" t="b">
        <f t="shared" si="431"/>
        <v>1</v>
      </c>
      <c r="AG849" t="str">
        <f t="shared" si="439"/>
        <v>http://www.med.uc.edu/obgyn/divisions/communityhealth/About.aspx</v>
      </c>
      <c r="AH849" t="b">
        <f t="shared" si="432"/>
        <v>1</v>
      </c>
      <c r="AJ849">
        <f t="shared" si="440"/>
        <v>0</v>
      </c>
      <c r="AK849" t="b">
        <f t="shared" si="433"/>
        <v>0</v>
      </c>
      <c r="AM849" s="4" t="str">
        <f t="shared" si="451"/>
        <v>"name":"Community Women's Health (OB/GYN)(MED)"</v>
      </c>
      <c r="AN849" s="5" t="str">
        <f t="shared" si="441"/>
        <v>,"phone":"513-558-7013"</v>
      </c>
      <c r="AO849" s="5" t="str">
        <f t="shared" si="442"/>
        <v>,"location":{</v>
      </c>
      <c r="AP849" s="5" t="str">
        <f t="shared" si="443"/>
        <v>"ML":"526"</v>
      </c>
      <c r="AQ849" s="5" t="str">
        <f t="shared" si="425"/>
        <v>,"RM":"7710"</v>
      </c>
      <c r="AR849" s="5" t="str">
        <f t="shared" si="444"/>
        <v>,"building":"MSB"</v>
      </c>
      <c r="AS849" s="5" t="str">
        <f t="shared" si="453"/>
        <v>}</v>
      </c>
      <c r="AT849" s="5" t="str">
        <f t="shared" si="445"/>
        <v>,"fax":"513-558-3558"</v>
      </c>
      <c r="AU849" s="5" t="str">
        <f t="shared" si="446"/>
        <v>,"website":"http://www.med.uc.edu/obgyn/divisions/communityhealth/About.aspx"</v>
      </c>
      <c r="AV849" s="10" t="str">
        <f t="shared" si="447"/>
        <v/>
      </c>
      <c r="AW849" s="6" t="str">
        <f t="shared" si="448"/>
        <v>{"name":"Community Women's Health (OB/GYN)(MED)","phone":"513-558-7013","location":{"ML":"526","RM":"7710","building":"MSB"},"fax":"513-558-3558","website":"http://www.med.uc.edu/obgyn/divisions/communityhealth/About.aspx"}</v>
      </c>
      <c r="AX849" t="str">
        <f t="shared" si="449"/>
        <v>db.directory.insert({"name":"Community Women's Health (OB/GYN)(MED)","phone":"513-558-7013","location":{"ML":"526","RM":"7710","building":"MSB"},"fax":"513-558-3558","website":"http://www.med.uc.edu/obgyn/divisions/communityhealth/About.aspx"})</v>
      </c>
      <c r="AY849">
        <f t="shared" si="452"/>
        <v>846</v>
      </c>
      <c r="AZ849" t="str">
        <f t="shared" si="450"/>
        <v>846 - Community Women's Health (OB/GYN)(MED)</v>
      </c>
      <c r="BA849" t="str">
        <f t="shared" si="422"/>
        <v>{"name":"Community Women's Health (OB/GYN)(MED)","phone":"513-558-7013","location":{"ML":"526","RM":"7710","building":"MSB"},"fax":"513-558-3558","website":"http://www.med.uc.edu/obgyn/divisions/communityhealth/About.aspx"},</v>
      </c>
    </row>
    <row r="850" spans="1:53" x14ac:dyDescent="0.25">
      <c r="A850" t="s">
        <v>3549</v>
      </c>
      <c r="B850" t="s">
        <v>3550</v>
      </c>
      <c r="C850" t="s">
        <v>3551</v>
      </c>
      <c r="D850" t="s">
        <v>3552</v>
      </c>
      <c r="E850">
        <v>556</v>
      </c>
      <c r="F850">
        <v>5463</v>
      </c>
      <c r="G850" t="s">
        <v>140</v>
      </c>
      <c r="H850" t="s">
        <v>3553</v>
      </c>
      <c r="I850" t="s">
        <v>3554</v>
      </c>
      <c r="K850" t="s">
        <v>5264</v>
      </c>
      <c r="L850" t="b">
        <v>1</v>
      </c>
      <c r="M850">
        <f t="shared" si="423"/>
        <v>1</v>
      </c>
      <c r="N850" t="str">
        <f t="shared" si="427"/>
        <v>Continuing Medical Education  Office of (CME)(MED)</v>
      </c>
      <c r="O850" t="str">
        <f t="shared" si="424"/>
        <v>Continuing Medical Education  Office of (CME)(MED)</v>
      </c>
      <c r="P850" t="s">
        <v>5264</v>
      </c>
      <c r="Q850" t="str">
        <f t="shared" si="428"/>
        <v>513-558-7277</v>
      </c>
      <c r="S850" s="3">
        <f t="shared" si="426"/>
        <v>556</v>
      </c>
      <c r="T850" t="b">
        <f t="shared" si="434"/>
        <v>1</v>
      </c>
      <c r="V850" s="3">
        <f t="shared" si="435"/>
        <v>5463</v>
      </c>
      <c r="W850" t="b">
        <f t="shared" si="429"/>
        <v>1</v>
      </c>
      <c r="Y850" t="str">
        <f t="shared" si="436"/>
        <v>MSB</v>
      </c>
      <c r="Z850" t="b">
        <f t="shared" si="430"/>
        <v>1</v>
      </c>
      <c r="AB850" t="b">
        <f t="shared" si="437"/>
        <v>1</v>
      </c>
      <c r="AD850" t="str">
        <f t="shared" si="438"/>
        <v>513-558-1708</v>
      </c>
      <c r="AE850" t="b">
        <f t="shared" si="431"/>
        <v>1</v>
      </c>
      <c r="AG850" t="str">
        <f t="shared" si="439"/>
        <v>http://cme.uc.edu/</v>
      </c>
      <c r="AH850" t="b">
        <f t="shared" si="432"/>
        <v>1</v>
      </c>
      <c r="AJ850">
        <f t="shared" si="440"/>
        <v>0</v>
      </c>
      <c r="AK850" t="b">
        <f t="shared" si="433"/>
        <v>0</v>
      </c>
      <c r="AM850" s="4" t="str">
        <f t="shared" si="451"/>
        <v>"name":"Continuing Medical Education Office of (CME)(MED)"</v>
      </c>
      <c r="AN850" s="5" t="str">
        <f t="shared" si="441"/>
        <v>,"phone":"513-558-7277"</v>
      </c>
      <c r="AO850" s="5" t="str">
        <f t="shared" si="442"/>
        <v>,"location":{</v>
      </c>
      <c r="AP850" s="5" t="str">
        <f t="shared" si="443"/>
        <v>"ML":"556"</v>
      </c>
      <c r="AQ850" s="5" t="str">
        <f t="shared" si="425"/>
        <v>,"RM":"5463"</v>
      </c>
      <c r="AR850" s="5" t="str">
        <f t="shared" si="444"/>
        <v>,"building":"MSB"</v>
      </c>
      <c r="AS850" s="5" t="str">
        <f t="shared" si="453"/>
        <v>}</v>
      </c>
      <c r="AT850" s="5" t="str">
        <f t="shared" si="445"/>
        <v>,"fax":"513-558-1708"</v>
      </c>
      <c r="AU850" s="5" t="str">
        <f t="shared" si="446"/>
        <v>,"website":"http://cme.uc.edu/"</v>
      </c>
      <c r="AV850" s="10" t="str">
        <f t="shared" si="447"/>
        <v/>
      </c>
      <c r="AW850" s="6" t="str">
        <f t="shared" si="448"/>
        <v>{"name":"Continuing Medical Education Office of (CME)(MED)","phone":"513-558-7277","location":{"ML":"556","RM":"5463","building":"MSB"},"fax":"513-558-1708","website":"http://cme.uc.edu/"}</v>
      </c>
      <c r="AX850" t="str">
        <f t="shared" si="449"/>
        <v>db.directory.insert({"name":"Continuing Medical Education Office of (CME)(MED)","phone":"513-558-7277","location":{"ML":"556","RM":"5463","building":"MSB"},"fax":"513-558-1708","website":"http://cme.uc.edu/"})</v>
      </c>
      <c r="AY850">
        <f t="shared" si="452"/>
        <v>847</v>
      </c>
      <c r="AZ850" t="str">
        <f t="shared" si="450"/>
        <v>847 - Continuing Medical Education  Office of (CME)(MED)</v>
      </c>
      <c r="BA850" t="str">
        <f t="shared" si="422"/>
        <v>{"name":"Continuing Medical Education Office of (CME)(MED)","phone":"513-558-7277","location":{"ML":"556","RM":"5463","building":"MSB"},"fax":"513-558-1708","website":"http://cme.uc.edu/"},</v>
      </c>
    </row>
    <row r="851" spans="1:53" x14ac:dyDescent="0.25">
      <c r="A851" t="s">
        <v>3555</v>
      </c>
      <c r="B851" t="s">
        <v>3556</v>
      </c>
      <c r="C851" t="s">
        <v>3557</v>
      </c>
      <c r="D851" t="s">
        <v>3558</v>
      </c>
      <c r="E851">
        <v>555</v>
      </c>
      <c r="F851" t="s">
        <v>3199</v>
      </c>
      <c r="G851" t="s">
        <v>2191</v>
      </c>
      <c r="H851" t="s">
        <v>3543</v>
      </c>
      <c r="K851" t="s">
        <v>5264</v>
      </c>
      <c r="L851" t="b">
        <v>1</v>
      </c>
      <c r="M851">
        <f t="shared" si="423"/>
        <v>1</v>
      </c>
      <c r="N851" t="str">
        <f t="shared" si="427"/>
        <v>DEAN-MEDICINE (William S. Ball  MD)</v>
      </c>
      <c r="O851" t="str">
        <f t="shared" si="424"/>
        <v>DEAN-MEDICINE (William S. Ball  MD)</v>
      </c>
      <c r="P851" t="s">
        <v>5264</v>
      </c>
      <c r="Q851" t="str">
        <f t="shared" si="428"/>
        <v>513-558-7333</v>
      </c>
      <c r="S851" s="3">
        <f t="shared" si="426"/>
        <v>555</v>
      </c>
      <c r="T851" t="b">
        <f t="shared" si="434"/>
        <v>1</v>
      </c>
      <c r="V851" s="3" t="str">
        <f t="shared" si="435"/>
        <v>E-870</v>
      </c>
      <c r="W851" t="b">
        <f t="shared" si="429"/>
        <v>1</v>
      </c>
      <c r="Y851" t="str">
        <f t="shared" si="436"/>
        <v>CARE</v>
      </c>
      <c r="Z851" t="b">
        <f t="shared" si="430"/>
        <v>1</v>
      </c>
      <c r="AB851" t="b">
        <f t="shared" si="437"/>
        <v>1</v>
      </c>
      <c r="AD851" t="str">
        <f t="shared" si="438"/>
        <v>513-558-3512</v>
      </c>
      <c r="AE851" t="b">
        <f t="shared" si="431"/>
        <v>1</v>
      </c>
      <c r="AG851">
        <f t="shared" si="439"/>
        <v>0</v>
      </c>
      <c r="AH851" t="b">
        <f t="shared" si="432"/>
        <v>0</v>
      </c>
      <c r="AJ851">
        <f t="shared" si="440"/>
        <v>0</v>
      </c>
      <c r="AK851" t="b">
        <f t="shared" si="433"/>
        <v>0</v>
      </c>
      <c r="AM851" s="4" t="str">
        <f t="shared" si="451"/>
        <v>"name":"DEAN-MEDICINE (William S. Ball MD)"</v>
      </c>
      <c r="AN851" s="5" t="str">
        <f t="shared" si="441"/>
        <v>,"phone":"513-558-7333"</v>
      </c>
      <c r="AO851" s="5" t="str">
        <f t="shared" si="442"/>
        <v>,"location":{</v>
      </c>
      <c r="AP851" s="5" t="str">
        <f t="shared" si="443"/>
        <v>"ML":"555"</v>
      </c>
      <c r="AQ851" s="5" t="str">
        <f t="shared" si="425"/>
        <v>,"RM":"E-870"</v>
      </c>
      <c r="AR851" s="5" t="str">
        <f t="shared" si="444"/>
        <v>,"building":"CARE"</v>
      </c>
      <c r="AS851" s="5" t="str">
        <f t="shared" si="453"/>
        <v>}</v>
      </c>
      <c r="AT851" s="5" t="str">
        <f t="shared" si="445"/>
        <v>,"fax":"513-558-3512"</v>
      </c>
      <c r="AU851" s="5" t="str">
        <f t="shared" si="446"/>
        <v/>
      </c>
      <c r="AV851" s="10" t="str">
        <f t="shared" si="447"/>
        <v/>
      </c>
      <c r="AW851" s="6" t="str">
        <f t="shared" si="448"/>
        <v>{"name":"DEAN-MEDICINE (William S. Ball MD)","phone":"513-558-7333","location":{"ML":"555","RM":"E-870","building":"CARE"},"fax":"513-558-3512"}</v>
      </c>
      <c r="AX851" t="str">
        <f t="shared" si="449"/>
        <v>db.directory.insert({"name":"DEAN-MEDICINE (William S. Ball MD)","phone":"513-558-7333","location":{"ML":"555","RM":"E-870","building":"CARE"},"fax":"513-558-3512"})</v>
      </c>
      <c r="AY851">
        <f t="shared" si="452"/>
        <v>848</v>
      </c>
      <c r="AZ851" t="str">
        <f t="shared" si="450"/>
        <v>848 - DEAN-MEDICINE (William S. Ball  MD)</v>
      </c>
      <c r="BA851" t="str">
        <f t="shared" si="422"/>
        <v>{"name":"DEAN-MEDICINE (William S. Ball MD)","phone":"513-558-7333","location":{"ML":"555","RM":"E-870","building":"CARE"},"fax":"513-558-3512"},</v>
      </c>
    </row>
    <row r="852" spans="1:53" x14ac:dyDescent="0.25">
      <c r="A852" t="s">
        <v>3559</v>
      </c>
      <c r="B852" t="s">
        <v>2460</v>
      </c>
      <c r="C852" t="s">
        <v>3560</v>
      </c>
      <c r="D852" t="s">
        <v>3561</v>
      </c>
      <c r="E852">
        <v>592</v>
      </c>
      <c r="F852">
        <v>2158</v>
      </c>
      <c r="G852" t="s">
        <v>140</v>
      </c>
      <c r="H852" t="s">
        <v>2463</v>
      </c>
      <c r="I852" t="s">
        <v>2464</v>
      </c>
      <c r="K852" t="s">
        <v>5264</v>
      </c>
      <c r="L852" t="b">
        <v>1</v>
      </c>
      <c r="M852">
        <f t="shared" si="423"/>
        <v>1</v>
      </c>
      <c r="N852" t="str">
        <f t="shared" si="427"/>
        <v>Dermatology  Dermatopathology Lab/Immunodermatology Lab (MED)</v>
      </c>
      <c r="O852" t="str">
        <f t="shared" si="424"/>
        <v>Dermatology  Dermatopathology Lab/Immunodermatology Lab (MED)</v>
      </c>
      <c r="P852" t="s">
        <v>5264</v>
      </c>
      <c r="Q852" t="str">
        <f t="shared" si="428"/>
        <v>513-558-5954</v>
      </c>
      <c r="S852" s="3">
        <f t="shared" si="426"/>
        <v>592</v>
      </c>
      <c r="T852" t="b">
        <f t="shared" si="434"/>
        <v>1</v>
      </c>
      <c r="V852" s="3">
        <f t="shared" si="435"/>
        <v>2158</v>
      </c>
      <c r="W852" t="b">
        <f t="shared" si="429"/>
        <v>1</v>
      </c>
      <c r="Y852" t="str">
        <f t="shared" si="436"/>
        <v>MSB</v>
      </c>
      <c r="Z852" t="b">
        <f t="shared" si="430"/>
        <v>1</v>
      </c>
      <c r="AB852" t="b">
        <f t="shared" si="437"/>
        <v>1</v>
      </c>
      <c r="AD852" t="str">
        <f t="shared" si="438"/>
        <v>513-558-0198</v>
      </c>
      <c r="AE852" t="b">
        <f t="shared" si="431"/>
        <v>1</v>
      </c>
      <c r="AG852" t="str">
        <f t="shared" si="439"/>
        <v>http://med.uc.edu/dermatology/research/basicscience.aspx</v>
      </c>
      <c r="AH852" t="b">
        <f t="shared" si="432"/>
        <v>1</v>
      </c>
      <c r="AJ852">
        <f t="shared" si="440"/>
        <v>0</v>
      </c>
      <c r="AK852" t="b">
        <f t="shared" si="433"/>
        <v>0</v>
      </c>
      <c r="AM852" s="4" t="str">
        <f t="shared" si="451"/>
        <v>"name":"Dermatology Dermatopathology Lab/Immunodermatology Lab (MED)"</v>
      </c>
      <c r="AN852" s="5" t="str">
        <f t="shared" si="441"/>
        <v>,"phone":"513-558-5954"</v>
      </c>
      <c r="AO852" s="5" t="str">
        <f t="shared" si="442"/>
        <v>,"location":{</v>
      </c>
      <c r="AP852" s="5" t="str">
        <f t="shared" si="443"/>
        <v>"ML":"592"</v>
      </c>
      <c r="AQ852" s="5" t="str">
        <f t="shared" si="425"/>
        <v>,"RM":"2158"</v>
      </c>
      <c r="AR852" s="5" t="str">
        <f t="shared" si="444"/>
        <v>,"building":"MSB"</v>
      </c>
      <c r="AS852" s="5" t="str">
        <f t="shared" si="453"/>
        <v>}</v>
      </c>
      <c r="AT852" s="5" t="str">
        <f t="shared" si="445"/>
        <v>,"fax":"513-558-0198"</v>
      </c>
      <c r="AU852" s="5" t="str">
        <f t="shared" si="446"/>
        <v>,"website":"http://med.uc.edu/dermatology/research/basicscience.aspx"</v>
      </c>
      <c r="AV852" s="10" t="str">
        <f t="shared" si="447"/>
        <v/>
      </c>
      <c r="AW852" s="6" t="str">
        <f t="shared" si="448"/>
        <v>{"name":"Dermatology Dermatopathology Lab/Immunodermatology Lab (MED)","phone":"513-558-5954","location":{"ML":"592","RM":"2158","building":"MSB"},"fax":"513-558-0198","website":"http://med.uc.edu/dermatology/research/basicscience.aspx"}</v>
      </c>
      <c r="AX852" t="str">
        <f t="shared" si="449"/>
        <v>db.directory.insert({"name":"Dermatology Dermatopathology Lab/Immunodermatology Lab (MED)","phone":"513-558-5954","location":{"ML":"592","RM":"2158","building":"MSB"},"fax":"513-558-0198","website":"http://med.uc.edu/dermatology/research/basicscience.aspx"})</v>
      </c>
      <c r="AY852">
        <f t="shared" si="452"/>
        <v>849</v>
      </c>
      <c r="AZ852" t="str">
        <f t="shared" si="450"/>
        <v>849 - Dermatology  Dermatopathology Lab/Immunodermatology Lab (MED)</v>
      </c>
      <c r="BA852" t="str">
        <f t="shared" si="422"/>
        <v>{"name":"Dermatology Dermatopathology Lab/Immunodermatology Lab (MED)","phone":"513-558-5954","location":{"ML":"592","RM":"2158","building":"MSB"},"fax":"513-558-0198","website":"http://med.uc.edu/dermatology/research/basicscience.aspx"},</v>
      </c>
    </row>
    <row r="853" spans="1:53" x14ac:dyDescent="0.25">
      <c r="A853" t="s">
        <v>3562</v>
      </c>
      <c r="B853" t="s">
        <v>3563</v>
      </c>
      <c r="C853" t="s">
        <v>3564</v>
      </c>
      <c r="D853" t="s">
        <v>3565</v>
      </c>
      <c r="E853">
        <v>769</v>
      </c>
      <c r="F853">
        <v>1654</v>
      </c>
      <c r="G853" t="s">
        <v>140</v>
      </c>
      <c r="H853" t="s">
        <v>3566</v>
      </c>
      <c r="I853" t="s">
        <v>3567</v>
      </c>
      <c r="K853" t="s">
        <v>5264</v>
      </c>
      <c r="L853" t="b">
        <v>1</v>
      </c>
      <c r="M853">
        <f t="shared" si="423"/>
        <v>1</v>
      </c>
      <c r="N853" t="str">
        <f t="shared" si="427"/>
        <v>Emergency Medicine  Department of (MED)</v>
      </c>
      <c r="O853" t="str">
        <f t="shared" si="424"/>
        <v>Emergency Medicine  Department of (MED)</v>
      </c>
      <c r="P853" t="s">
        <v>5264</v>
      </c>
      <c r="Q853" t="str">
        <f t="shared" si="428"/>
        <v>513-558-5281</v>
      </c>
      <c r="S853" s="3">
        <f t="shared" si="426"/>
        <v>769</v>
      </c>
      <c r="T853" t="b">
        <f t="shared" si="434"/>
        <v>1</v>
      </c>
      <c r="V853" s="3">
        <f t="shared" si="435"/>
        <v>1654</v>
      </c>
      <c r="W853" t="b">
        <f t="shared" si="429"/>
        <v>1</v>
      </c>
      <c r="Y853" t="str">
        <f t="shared" si="436"/>
        <v>MSB</v>
      </c>
      <c r="Z853" t="b">
        <f t="shared" si="430"/>
        <v>1</v>
      </c>
      <c r="AB853" t="b">
        <f t="shared" si="437"/>
        <v>1</v>
      </c>
      <c r="AD853" t="str">
        <f t="shared" si="438"/>
        <v>513-558-5791</v>
      </c>
      <c r="AE853" t="b">
        <f t="shared" si="431"/>
        <v>1</v>
      </c>
      <c r="AG853" t="str">
        <f t="shared" si="439"/>
        <v>http://www.emermed.uc.edu/</v>
      </c>
      <c r="AH853" t="b">
        <f t="shared" si="432"/>
        <v>1</v>
      </c>
      <c r="AJ853">
        <f t="shared" si="440"/>
        <v>0</v>
      </c>
      <c r="AK853" t="b">
        <f t="shared" si="433"/>
        <v>0</v>
      </c>
      <c r="AM853" s="4" t="str">
        <f t="shared" si="451"/>
        <v>"name":"Emergency Medicine Department of (MED)"</v>
      </c>
      <c r="AN853" s="5" t="str">
        <f t="shared" si="441"/>
        <v>,"phone":"513-558-5281"</v>
      </c>
      <c r="AO853" s="5" t="str">
        <f t="shared" si="442"/>
        <v>,"location":{</v>
      </c>
      <c r="AP853" s="5" t="str">
        <f t="shared" si="443"/>
        <v>"ML":"769"</v>
      </c>
      <c r="AQ853" s="5" t="str">
        <f t="shared" si="425"/>
        <v>,"RM":"1654"</v>
      </c>
      <c r="AR853" s="5" t="str">
        <f t="shared" si="444"/>
        <v>,"building":"MSB"</v>
      </c>
      <c r="AS853" s="5" t="str">
        <f t="shared" si="453"/>
        <v>}</v>
      </c>
      <c r="AT853" s="5" t="str">
        <f t="shared" si="445"/>
        <v>,"fax":"513-558-5791"</v>
      </c>
      <c r="AU853" s="5" t="str">
        <f t="shared" si="446"/>
        <v>,"website":"http://www.emermed.uc.edu/"</v>
      </c>
      <c r="AV853" s="10" t="str">
        <f t="shared" si="447"/>
        <v/>
      </c>
      <c r="AW853" s="6" t="str">
        <f t="shared" si="448"/>
        <v>{"name":"Emergency Medicine Department of (MED)","phone":"513-558-5281","location":{"ML":"769","RM":"1654","building":"MSB"},"fax":"513-558-5791","website":"http://www.emermed.uc.edu/"}</v>
      </c>
      <c r="AX853" t="str">
        <f t="shared" si="449"/>
        <v>db.directory.insert({"name":"Emergency Medicine Department of (MED)","phone":"513-558-5281","location":{"ML":"769","RM":"1654","building":"MSB"},"fax":"513-558-5791","website":"http://www.emermed.uc.edu/"})</v>
      </c>
      <c r="AY853">
        <f t="shared" si="452"/>
        <v>850</v>
      </c>
      <c r="AZ853" t="str">
        <f t="shared" si="450"/>
        <v>850 - Emergency Medicine  Department of (MED)</v>
      </c>
      <c r="BA853" t="str">
        <f t="shared" si="422"/>
        <v>{"name":"Emergency Medicine Department of (MED)","phone":"513-558-5281","location":{"ML":"769","RM":"1654","building":"MSB"},"fax":"513-558-5791","website":"http://www.emermed.uc.edu/"},</v>
      </c>
    </row>
    <row r="854" spans="1:53" x14ac:dyDescent="0.25">
      <c r="A854" t="s">
        <v>3568</v>
      </c>
      <c r="B854" t="s">
        <v>3569</v>
      </c>
      <c r="C854" t="s">
        <v>2338</v>
      </c>
      <c r="D854" t="s">
        <v>3570</v>
      </c>
      <c r="E854">
        <v>56</v>
      </c>
      <c r="F854">
        <v>130</v>
      </c>
      <c r="G854" t="s">
        <v>2051</v>
      </c>
      <c r="H854" t="s">
        <v>3571</v>
      </c>
      <c r="I854" t="s">
        <v>3572</v>
      </c>
      <c r="K854" t="s">
        <v>5264</v>
      </c>
      <c r="L854" t="b">
        <v>1</v>
      </c>
      <c r="M854">
        <f t="shared" si="423"/>
        <v>1</v>
      </c>
      <c r="N854" t="str">
        <f t="shared" si="427"/>
        <v>Environmental Health  Business Office (MED)</v>
      </c>
      <c r="O854" t="str">
        <f t="shared" si="424"/>
        <v>Environmental Health  Business Office (MED)</v>
      </c>
      <c r="P854" t="s">
        <v>5264</v>
      </c>
      <c r="Q854" t="str">
        <f t="shared" si="428"/>
        <v>513-558-5701</v>
      </c>
      <c r="S854" s="3">
        <f t="shared" si="426"/>
        <v>56</v>
      </c>
      <c r="T854" t="b">
        <f t="shared" si="434"/>
        <v>1</v>
      </c>
      <c r="V854" s="3">
        <f t="shared" si="435"/>
        <v>130</v>
      </c>
      <c r="W854" t="b">
        <f t="shared" si="429"/>
        <v>1</v>
      </c>
      <c r="Y854" t="str">
        <f t="shared" si="436"/>
        <v>KETTERING</v>
      </c>
      <c r="Z854" t="b">
        <f t="shared" si="430"/>
        <v>1</v>
      </c>
      <c r="AB854" t="b">
        <f t="shared" si="437"/>
        <v>1</v>
      </c>
      <c r="AD854" t="str">
        <f t="shared" si="438"/>
        <v>513-558-0071</v>
      </c>
      <c r="AE854" t="b">
        <f t="shared" si="431"/>
        <v>1</v>
      </c>
      <c r="AG854" t="str">
        <f t="shared" si="439"/>
        <v>http://eh.uc.edu/</v>
      </c>
      <c r="AH854" t="b">
        <f t="shared" si="432"/>
        <v>1</v>
      </c>
      <c r="AJ854">
        <f t="shared" si="440"/>
        <v>0</v>
      </c>
      <c r="AK854" t="b">
        <f t="shared" si="433"/>
        <v>0</v>
      </c>
      <c r="AM854" s="4" t="str">
        <f t="shared" si="451"/>
        <v>"name":"Environmental Health Business Office (MED)"</v>
      </c>
      <c r="AN854" s="5" t="str">
        <f t="shared" si="441"/>
        <v>,"phone":"513-558-5701"</v>
      </c>
      <c r="AO854" s="5" t="str">
        <f t="shared" si="442"/>
        <v>,"location":{</v>
      </c>
      <c r="AP854" s="5" t="str">
        <f t="shared" si="443"/>
        <v>"ML":"56"</v>
      </c>
      <c r="AQ854" s="5" t="str">
        <f t="shared" si="425"/>
        <v>,"RM":"130"</v>
      </c>
      <c r="AR854" s="5" t="str">
        <f t="shared" si="444"/>
        <v>,"building":"KETTERING"</v>
      </c>
      <c r="AS854" s="5" t="str">
        <f t="shared" si="453"/>
        <v>}</v>
      </c>
      <c r="AT854" s="5" t="str">
        <f t="shared" si="445"/>
        <v>,"fax":"513-558-0071"</v>
      </c>
      <c r="AU854" s="5" t="str">
        <f t="shared" si="446"/>
        <v>,"website":"http://eh.uc.edu/"</v>
      </c>
      <c r="AV854" s="10" t="str">
        <f t="shared" si="447"/>
        <v/>
      </c>
      <c r="AW854" s="6" t="str">
        <f t="shared" si="448"/>
        <v>{"name":"Environmental Health Business Office (MED)","phone":"513-558-5701","location":{"ML":"56","RM":"130","building":"KETTERING"},"fax":"513-558-0071","website":"http://eh.uc.edu/"}</v>
      </c>
      <c r="AX854" t="str">
        <f t="shared" si="449"/>
        <v>db.directory.insert({"name":"Environmental Health Business Office (MED)","phone":"513-558-5701","location":{"ML":"56","RM":"130","building":"KETTERING"},"fax":"513-558-0071","website":"http://eh.uc.edu/"})</v>
      </c>
      <c r="AY854">
        <f t="shared" si="452"/>
        <v>851</v>
      </c>
      <c r="AZ854" t="str">
        <f t="shared" si="450"/>
        <v>851 - Environmental Health  Business Office (MED)</v>
      </c>
      <c r="BA854" t="str">
        <f t="shared" si="422"/>
        <v>{"name":"Environmental Health Business Office (MED)","phone":"513-558-5701","location":{"ML":"56","RM":"130","building":"KETTERING"},"fax":"513-558-0071","website":"http://eh.uc.edu/"},</v>
      </c>
    </row>
    <row r="855" spans="1:53" x14ac:dyDescent="0.25">
      <c r="A855" t="s">
        <v>3573</v>
      </c>
      <c r="B855" t="s">
        <v>3574</v>
      </c>
      <c r="C855" t="s">
        <v>3575</v>
      </c>
      <c r="D855" t="s">
        <v>3576</v>
      </c>
      <c r="E855">
        <v>554</v>
      </c>
      <c r="G855" t="s">
        <v>3577</v>
      </c>
      <c r="H855" t="s">
        <v>3578</v>
      </c>
      <c r="I855" t="s">
        <v>3579</v>
      </c>
      <c r="K855" t="s">
        <v>5264</v>
      </c>
      <c r="L855" t="b">
        <v>1</v>
      </c>
      <c r="M855">
        <f t="shared" si="423"/>
        <v>1</v>
      </c>
      <c r="N855" t="str">
        <f t="shared" si="427"/>
        <v>Academic Health Center  Faculty Affairs (MED)</v>
      </c>
      <c r="O855" t="str">
        <f t="shared" si="424"/>
        <v>Academic Health Center  Faculty Affairs (MED)</v>
      </c>
      <c r="P855" t="s">
        <v>5264</v>
      </c>
      <c r="Q855" t="str">
        <f t="shared" si="428"/>
        <v>513-558-6132</v>
      </c>
      <c r="S855" s="3">
        <f t="shared" si="426"/>
        <v>554</v>
      </c>
      <c r="T855" t="b">
        <f t="shared" si="434"/>
        <v>1</v>
      </c>
      <c r="V855" s="3">
        <f t="shared" si="435"/>
        <v>0</v>
      </c>
      <c r="W855" t="b">
        <f t="shared" si="429"/>
        <v>0</v>
      </c>
      <c r="Y855" t="str">
        <f t="shared" si="436"/>
        <v>VPC</v>
      </c>
      <c r="Z855" t="b">
        <f t="shared" si="430"/>
        <v>1</v>
      </c>
      <c r="AB855" t="b">
        <f t="shared" si="437"/>
        <v>1</v>
      </c>
      <c r="AD855" t="str">
        <f t="shared" si="438"/>
        <v>513-558-3513</v>
      </c>
      <c r="AE855" t="b">
        <f t="shared" si="431"/>
        <v>1</v>
      </c>
      <c r="AG855" t="str">
        <f t="shared" si="439"/>
        <v>http://med.uc.edu/facultyaffairs.aspx</v>
      </c>
      <c r="AH855" t="b">
        <f t="shared" si="432"/>
        <v>1</v>
      </c>
      <c r="AJ855">
        <f t="shared" si="440"/>
        <v>0</v>
      </c>
      <c r="AK855" t="b">
        <f t="shared" si="433"/>
        <v>0</v>
      </c>
      <c r="AM855" s="4" t="str">
        <f t="shared" si="451"/>
        <v>"name":"Academic Health Center Faculty Affairs (MED)"</v>
      </c>
      <c r="AN855" s="5" t="str">
        <f t="shared" si="441"/>
        <v>,"phone":"513-558-6132"</v>
      </c>
      <c r="AO855" s="5" t="str">
        <f t="shared" si="442"/>
        <v>,"location":{</v>
      </c>
      <c r="AP855" s="5" t="str">
        <f t="shared" si="443"/>
        <v>"ML":"554"</v>
      </c>
      <c r="AQ855" s="5" t="str">
        <f t="shared" si="425"/>
        <v/>
      </c>
      <c r="AR855" s="5" t="str">
        <f t="shared" si="444"/>
        <v>,"building":"VPC"</v>
      </c>
      <c r="AS855" s="5" t="str">
        <f t="shared" si="453"/>
        <v>}</v>
      </c>
      <c r="AT855" s="5" t="str">
        <f t="shared" si="445"/>
        <v>,"fax":"513-558-3513"</v>
      </c>
      <c r="AU855" s="5" t="str">
        <f t="shared" si="446"/>
        <v>,"website":"http://med.uc.edu/facultyaffairs.aspx"</v>
      </c>
      <c r="AV855" s="10" t="str">
        <f t="shared" si="447"/>
        <v/>
      </c>
      <c r="AW855" s="6" t="str">
        <f t="shared" si="448"/>
        <v>{"name":"Academic Health Center Faculty Affairs (MED)","phone":"513-558-6132","location":{"ML":"554","building":"VPC"},"fax":"513-558-3513","website":"http://med.uc.edu/facultyaffairs.aspx"}</v>
      </c>
      <c r="AX855" t="str">
        <f t="shared" si="449"/>
        <v>db.directory.insert({"name":"Academic Health Center Faculty Affairs (MED)","phone":"513-558-6132","location":{"ML":"554","building":"VPC"},"fax":"513-558-3513","website":"http://med.uc.edu/facultyaffairs.aspx"})</v>
      </c>
      <c r="AY855">
        <f t="shared" si="452"/>
        <v>852</v>
      </c>
      <c r="AZ855" t="str">
        <f t="shared" si="450"/>
        <v>852 - Academic Health Center  Faculty Affairs (MED)</v>
      </c>
      <c r="BA855" t="str">
        <f t="shared" si="422"/>
        <v>{"name":"Academic Health Center Faculty Affairs (MED)","phone":"513-558-6132","location":{"ML":"554","building":"VPC"},"fax":"513-558-3513","website":"http://med.uc.edu/facultyaffairs.aspx"},</v>
      </c>
    </row>
    <row r="856" spans="1:53" x14ac:dyDescent="0.25">
      <c r="A856" t="s">
        <v>3580</v>
      </c>
      <c r="B856" t="s">
        <v>3581</v>
      </c>
      <c r="C856" t="s">
        <v>3576</v>
      </c>
      <c r="D856">
        <v>554</v>
      </c>
      <c r="E856">
        <v>511</v>
      </c>
      <c r="F856" t="s">
        <v>30</v>
      </c>
      <c r="G856" t="s">
        <v>3578</v>
      </c>
      <c r="H856" t="s">
        <v>3582</v>
      </c>
      <c r="K856" t="s">
        <v>5264</v>
      </c>
      <c r="M856">
        <f t="shared" si="423"/>
        <v>0</v>
      </c>
      <c r="N856" t="str">
        <f t="shared" si="427"/>
        <v>Faculty Affairs and Development (MED)</v>
      </c>
      <c r="P856" t="s">
        <v>5264</v>
      </c>
      <c r="Q856" t="str">
        <f t="shared" si="428"/>
        <v>513-558-6132</v>
      </c>
      <c r="S856" s="3">
        <f t="shared" si="426"/>
        <v>554</v>
      </c>
      <c r="T856" t="b">
        <f t="shared" si="434"/>
        <v>1</v>
      </c>
      <c r="V856" s="3">
        <f t="shared" si="435"/>
        <v>511</v>
      </c>
      <c r="W856" t="b">
        <f t="shared" si="429"/>
        <v>1</v>
      </c>
      <c r="Y856" t="str">
        <f t="shared" si="436"/>
        <v>VPCADMIN</v>
      </c>
      <c r="Z856" t="b">
        <f t="shared" si="430"/>
        <v>1</v>
      </c>
      <c r="AB856" t="b">
        <f t="shared" si="437"/>
        <v>1</v>
      </c>
      <c r="AD856" t="str">
        <f t="shared" si="438"/>
        <v>513-558-3513</v>
      </c>
      <c r="AE856" t="b">
        <f t="shared" si="431"/>
        <v>1</v>
      </c>
      <c r="AG856" t="str">
        <f t="shared" si="439"/>
        <v>http://med.uc.edu/facultydevelopment.aspx</v>
      </c>
      <c r="AH856" t="b">
        <f t="shared" si="432"/>
        <v>1</v>
      </c>
      <c r="AJ856">
        <f t="shared" si="440"/>
        <v>0</v>
      </c>
      <c r="AK856" t="b">
        <f t="shared" si="433"/>
        <v>0</v>
      </c>
      <c r="AM856" s="4" t="str">
        <f t="shared" si="451"/>
        <v>"name":"Faculty Affairs and Development (MED)"</v>
      </c>
      <c r="AN856" s="5" t="str">
        <f t="shared" si="441"/>
        <v>,"phone":"513-558-6132"</v>
      </c>
      <c r="AO856" s="5" t="str">
        <f t="shared" si="442"/>
        <v>,"location":{</v>
      </c>
      <c r="AP856" s="5" t="str">
        <f t="shared" si="443"/>
        <v>"ML":"554"</v>
      </c>
      <c r="AQ856" s="5" t="str">
        <f t="shared" si="425"/>
        <v>,"RM":"511"</v>
      </c>
      <c r="AR856" s="5" t="str">
        <f t="shared" si="444"/>
        <v>,"building":"VPCADMIN"</v>
      </c>
      <c r="AS856" s="5" t="str">
        <f t="shared" si="453"/>
        <v>}</v>
      </c>
      <c r="AT856" s="5" t="str">
        <f t="shared" si="445"/>
        <v>,"fax":"513-558-3513"</v>
      </c>
      <c r="AU856" s="5" t="str">
        <f t="shared" si="446"/>
        <v>,"website":"http://med.uc.edu/facultydevelopment.aspx"</v>
      </c>
      <c r="AV856" s="10" t="str">
        <f t="shared" si="447"/>
        <v/>
      </c>
      <c r="AW856" s="6" t="str">
        <f t="shared" si="448"/>
        <v>{"name":"Faculty Affairs and Development (MED)","phone":"513-558-6132","location":{"ML":"554","RM":"511","building":"VPCADMIN"},"fax":"513-558-3513","website":"http://med.uc.edu/facultydevelopment.aspx"}</v>
      </c>
      <c r="AX856" t="str">
        <f t="shared" si="449"/>
        <v>db.directory.insert({"name":"Faculty Affairs and Development (MED)","phone":"513-558-6132","location":{"ML":"554","RM":"511","building":"VPCADMIN"},"fax":"513-558-3513","website":"http://med.uc.edu/facultydevelopment.aspx"})</v>
      </c>
      <c r="AY856">
        <f t="shared" si="452"/>
        <v>853</v>
      </c>
      <c r="AZ856" t="str">
        <f t="shared" si="450"/>
        <v>853 - Faculty Affairs and Development (MED)</v>
      </c>
      <c r="BA856" t="str">
        <f t="shared" si="422"/>
        <v>{"name":"Faculty Affairs and Development (MED)","phone":"513-558-6132","location":{"ML":"554","RM":"511","building":"VPCADMIN"},"fax":"513-558-3513","website":"http://med.uc.edu/facultydevelopment.aspx"},</v>
      </c>
    </row>
    <row r="857" spans="1:53" x14ac:dyDescent="0.25">
      <c r="A857" t="s">
        <v>3583</v>
      </c>
      <c r="B857" t="s">
        <v>3584</v>
      </c>
      <c r="C857" t="s">
        <v>3585</v>
      </c>
      <c r="D857">
        <v>582</v>
      </c>
      <c r="E857">
        <v>4012</v>
      </c>
      <c r="F857" t="s">
        <v>140</v>
      </c>
      <c r="G857" t="s">
        <v>3586</v>
      </c>
      <c r="H857" t="s">
        <v>3587</v>
      </c>
      <c r="K857" t="s">
        <v>5264</v>
      </c>
      <c r="M857">
        <f t="shared" si="423"/>
        <v>0</v>
      </c>
      <c r="N857" t="str">
        <f t="shared" si="427"/>
        <v>Family &amp; Community Medicine (MED)</v>
      </c>
      <c r="P857" t="s">
        <v>5264</v>
      </c>
      <c r="Q857" t="str">
        <f t="shared" si="428"/>
        <v>513-558-4021</v>
      </c>
      <c r="S857" s="3">
        <f t="shared" si="426"/>
        <v>582</v>
      </c>
      <c r="T857" t="b">
        <f t="shared" si="434"/>
        <v>1</v>
      </c>
      <c r="V857" s="3">
        <f t="shared" si="435"/>
        <v>4012</v>
      </c>
      <c r="W857" t="b">
        <f t="shared" si="429"/>
        <v>1</v>
      </c>
      <c r="Y857" t="str">
        <f t="shared" si="436"/>
        <v>MSB</v>
      </c>
      <c r="Z857" t="b">
        <f t="shared" si="430"/>
        <v>1</v>
      </c>
      <c r="AB857" t="b">
        <f t="shared" si="437"/>
        <v>1</v>
      </c>
      <c r="AD857" t="str">
        <f t="shared" si="438"/>
        <v>513-558-3030</v>
      </c>
      <c r="AE857" t="b">
        <f t="shared" si="431"/>
        <v>1</v>
      </c>
      <c r="AG857" t="str">
        <f t="shared" si="439"/>
        <v>http://www.familymedicine.uc.edu/</v>
      </c>
      <c r="AH857" t="b">
        <f t="shared" si="432"/>
        <v>1</v>
      </c>
      <c r="AJ857">
        <f t="shared" si="440"/>
        <v>0</v>
      </c>
      <c r="AK857" t="b">
        <f t="shared" si="433"/>
        <v>0</v>
      </c>
      <c r="AM857" s="4" t="str">
        <f t="shared" si="451"/>
        <v>"name":"Family &amp; Community Medicine (MED)"</v>
      </c>
      <c r="AN857" s="5" t="str">
        <f t="shared" si="441"/>
        <v>,"phone":"513-558-4021"</v>
      </c>
      <c r="AO857" s="5" t="str">
        <f t="shared" si="442"/>
        <v>,"location":{</v>
      </c>
      <c r="AP857" s="5" t="str">
        <f t="shared" si="443"/>
        <v>"ML":"582"</v>
      </c>
      <c r="AQ857" s="5" t="str">
        <f t="shared" si="425"/>
        <v>,"RM":"4012"</v>
      </c>
      <c r="AR857" s="5" t="str">
        <f t="shared" si="444"/>
        <v>,"building":"MSB"</v>
      </c>
      <c r="AS857" s="5" t="str">
        <f t="shared" si="453"/>
        <v>}</v>
      </c>
      <c r="AT857" s="5" t="str">
        <f t="shared" si="445"/>
        <v>,"fax":"513-558-3030"</v>
      </c>
      <c r="AU857" s="5" t="str">
        <f t="shared" si="446"/>
        <v>,"website":"http://www.familymedicine.uc.edu/"</v>
      </c>
      <c r="AV857" s="10" t="str">
        <f t="shared" si="447"/>
        <v/>
      </c>
      <c r="AW857" s="6" t="str">
        <f t="shared" si="448"/>
        <v>{"name":"Family &amp; Community Medicine (MED)","phone":"513-558-4021","location":{"ML":"582","RM":"4012","building":"MSB"},"fax":"513-558-3030","website":"http://www.familymedicine.uc.edu/"}</v>
      </c>
      <c r="AX857" t="str">
        <f t="shared" si="449"/>
        <v>db.directory.insert({"name":"Family &amp; Community Medicine (MED)","phone":"513-558-4021","location":{"ML":"582","RM":"4012","building":"MSB"},"fax":"513-558-3030","website":"http://www.familymedicine.uc.edu/"})</v>
      </c>
      <c r="AY857">
        <f t="shared" si="452"/>
        <v>854</v>
      </c>
      <c r="AZ857" t="str">
        <f t="shared" si="450"/>
        <v>854 - Family &amp; Community Medicine (MED)</v>
      </c>
      <c r="BA857" t="str">
        <f t="shared" si="422"/>
        <v>{"name":"Family &amp; Community Medicine (MED)","phone":"513-558-4021","location":{"ML":"582","RM":"4012","building":"MSB"},"fax":"513-558-3030","website":"http://www.familymedicine.uc.edu/"},</v>
      </c>
    </row>
    <row r="858" spans="1:53" x14ac:dyDescent="0.25">
      <c r="A858" t="s">
        <v>3588</v>
      </c>
      <c r="B858" t="s">
        <v>3589</v>
      </c>
      <c r="D858" t="s">
        <v>3590</v>
      </c>
      <c r="E858">
        <v>582</v>
      </c>
      <c r="F858">
        <v>4304</v>
      </c>
      <c r="G858" t="s">
        <v>140</v>
      </c>
      <c r="H858" t="s">
        <v>3591</v>
      </c>
      <c r="I858" t="s">
        <v>3592</v>
      </c>
      <c r="K858" t="s">
        <v>5264</v>
      </c>
      <c r="L858" t="b">
        <v>1</v>
      </c>
      <c r="M858">
        <f t="shared" si="423"/>
        <v>1</v>
      </c>
      <c r="N858" t="str">
        <f t="shared" si="427"/>
        <v xml:space="preserve"> Medical Student Education (MED) - Family &amp; Community Medicine </v>
      </c>
      <c r="O858" t="str">
        <f t="shared" si="424"/>
        <v xml:space="preserve"> Medical Student Education (MED) - Family &amp; Community Medicine </v>
      </c>
      <c r="P858" t="s">
        <v>5264</v>
      </c>
      <c r="Q858" t="str">
        <f t="shared" si="428"/>
        <v>513-558-4020</v>
      </c>
      <c r="S858" s="3">
        <f t="shared" si="426"/>
        <v>582</v>
      </c>
      <c r="T858" t="b">
        <f t="shared" si="434"/>
        <v>1</v>
      </c>
      <c r="V858" s="3">
        <f t="shared" si="435"/>
        <v>4304</v>
      </c>
      <c r="W858" t="b">
        <f t="shared" si="429"/>
        <v>1</v>
      </c>
      <c r="Y858" t="str">
        <f t="shared" si="436"/>
        <v>MSB</v>
      </c>
      <c r="Z858" t="b">
        <f t="shared" si="430"/>
        <v>1</v>
      </c>
      <c r="AB858" t="b">
        <f t="shared" si="437"/>
        <v>1</v>
      </c>
      <c r="AD858" t="str">
        <f t="shared" si="438"/>
        <v>513-558-3440</v>
      </c>
      <c r="AE858" t="b">
        <f t="shared" si="431"/>
        <v>1</v>
      </c>
      <c r="AG858" t="str">
        <f t="shared" si="439"/>
        <v>http://www.familymedicine.uc.edu/education/meded/about.aspx</v>
      </c>
      <c r="AH858" t="b">
        <f t="shared" si="432"/>
        <v>1</v>
      </c>
      <c r="AJ858">
        <f t="shared" si="440"/>
        <v>0</v>
      </c>
      <c r="AK858" t="b">
        <f t="shared" si="433"/>
        <v>0</v>
      </c>
      <c r="AM858" s="4" t="str">
        <f t="shared" si="451"/>
        <v>"name":"Medical Student Education (MED) - Family &amp; Community Medicine"</v>
      </c>
      <c r="AN858" s="5" t="str">
        <f t="shared" si="441"/>
        <v>,"phone":"513-558-4020"</v>
      </c>
      <c r="AO858" s="5" t="str">
        <f t="shared" si="442"/>
        <v>,"location":{</v>
      </c>
      <c r="AP858" s="5" t="str">
        <f t="shared" si="443"/>
        <v>"ML":"582"</v>
      </c>
      <c r="AQ858" s="5" t="str">
        <f t="shared" si="425"/>
        <v>,"RM":"4304"</v>
      </c>
      <c r="AR858" s="5" t="str">
        <f t="shared" si="444"/>
        <v>,"building":"MSB"</v>
      </c>
      <c r="AS858" s="5" t="str">
        <f t="shared" si="453"/>
        <v>}</v>
      </c>
      <c r="AT858" s="5" t="str">
        <f t="shared" si="445"/>
        <v>,"fax":"513-558-3440"</v>
      </c>
      <c r="AU858" s="5" t="str">
        <f t="shared" si="446"/>
        <v>,"website":"http://www.familymedicine.uc.edu/education/meded/about.aspx"</v>
      </c>
      <c r="AV858" s="10" t="str">
        <f t="shared" si="447"/>
        <v/>
      </c>
      <c r="AW858" s="6" t="str">
        <f t="shared" si="448"/>
        <v>{"name":"Medical Student Education (MED) - Family &amp; Community Medicine","phone":"513-558-4020","location":{"ML":"582","RM":"4304","building":"MSB"},"fax":"513-558-3440","website":"http://www.familymedicine.uc.edu/education/meded/about.aspx"}</v>
      </c>
      <c r="AX858" t="str">
        <f t="shared" si="449"/>
        <v>db.directory.insert({"name":"Medical Student Education (MED) - Family &amp; Community Medicine","phone":"513-558-4020","location":{"ML":"582","RM":"4304","building":"MSB"},"fax":"513-558-3440","website":"http://www.familymedicine.uc.edu/education/meded/about.aspx"})</v>
      </c>
      <c r="AY858">
        <f t="shared" si="452"/>
        <v>855</v>
      </c>
      <c r="AZ858" t="str">
        <f t="shared" si="450"/>
        <v xml:space="preserve">855 -  Medical Student Education (MED) - Family &amp; Community Medicine </v>
      </c>
      <c r="BA858" t="str">
        <f t="shared" si="422"/>
        <v>{"name":"Medical Student Education (MED) - Family &amp; Community Medicine","phone":"513-558-4020","location":{"ML":"582","RM":"4304","building":"MSB"},"fax":"513-558-3440","website":"http://www.familymedicine.uc.edu/education/meded/about.aspx"},</v>
      </c>
    </row>
    <row r="859" spans="1:53" x14ac:dyDescent="0.25">
      <c r="A859" t="s">
        <v>3593</v>
      </c>
      <c r="B859" t="s">
        <v>3594</v>
      </c>
      <c r="C859" t="s">
        <v>3595</v>
      </c>
      <c r="D859">
        <v>553</v>
      </c>
      <c r="E859">
        <v>220</v>
      </c>
      <c r="F859" t="s">
        <v>30</v>
      </c>
      <c r="G859" t="s">
        <v>3596</v>
      </c>
      <c r="H859" t="s">
        <v>3201</v>
      </c>
      <c r="K859" t="s">
        <v>5264</v>
      </c>
      <c r="M859">
        <f t="shared" si="423"/>
        <v>0</v>
      </c>
      <c r="N859" t="str">
        <f t="shared" si="427"/>
        <v>General Accounting (MED)</v>
      </c>
      <c r="P859" t="s">
        <v>5264</v>
      </c>
      <c r="Q859" t="str">
        <f t="shared" si="428"/>
        <v>513-558-0292</v>
      </c>
      <c r="S859" s="3">
        <f t="shared" si="426"/>
        <v>553</v>
      </c>
      <c r="T859" t="b">
        <f t="shared" si="434"/>
        <v>1</v>
      </c>
      <c r="V859" s="3">
        <f t="shared" si="435"/>
        <v>220</v>
      </c>
      <c r="W859" t="b">
        <f t="shared" si="429"/>
        <v>1</v>
      </c>
      <c r="Y859" t="str">
        <f t="shared" si="436"/>
        <v>VPCADMIN</v>
      </c>
      <c r="Z859" t="b">
        <f t="shared" si="430"/>
        <v>1</v>
      </c>
      <c r="AB859" t="b">
        <f t="shared" si="437"/>
        <v>1</v>
      </c>
      <c r="AD859" t="str">
        <f t="shared" si="438"/>
        <v>513-558-1755</v>
      </c>
      <c r="AE859" t="b">
        <f t="shared" si="431"/>
        <v>1</v>
      </c>
      <c r="AG859" t="str">
        <f t="shared" si="439"/>
        <v>http://med.uc.edu/operations</v>
      </c>
      <c r="AH859" t="b">
        <f t="shared" si="432"/>
        <v>1</v>
      </c>
      <c r="AJ859">
        <f t="shared" si="440"/>
        <v>0</v>
      </c>
      <c r="AK859" t="b">
        <f t="shared" si="433"/>
        <v>0</v>
      </c>
      <c r="AM859" s="4" t="str">
        <f t="shared" si="451"/>
        <v>"name":"General Accounting (MED)"</v>
      </c>
      <c r="AN859" s="5" t="str">
        <f t="shared" si="441"/>
        <v>,"phone":"513-558-0292"</v>
      </c>
      <c r="AO859" s="5" t="str">
        <f t="shared" si="442"/>
        <v>,"location":{</v>
      </c>
      <c r="AP859" s="5" t="str">
        <f t="shared" si="443"/>
        <v>"ML":"553"</v>
      </c>
      <c r="AQ859" s="5" t="str">
        <f t="shared" si="425"/>
        <v>,"RM":"220"</v>
      </c>
      <c r="AR859" s="5" t="str">
        <f t="shared" si="444"/>
        <v>,"building":"VPCADMIN"</v>
      </c>
      <c r="AS859" s="5" t="str">
        <f t="shared" si="453"/>
        <v>}</v>
      </c>
      <c r="AT859" s="5" t="str">
        <f t="shared" si="445"/>
        <v>,"fax":"513-558-1755"</v>
      </c>
      <c r="AU859" s="5" t="str">
        <f t="shared" si="446"/>
        <v>,"website":"http://med.uc.edu/operations"</v>
      </c>
      <c r="AV859" s="10" t="str">
        <f t="shared" si="447"/>
        <v/>
      </c>
      <c r="AW859" s="6" t="str">
        <f t="shared" si="448"/>
        <v>{"name":"General Accounting (MED)","phone":"513-558-0292","location":{"ML":"553","RM":"220","building":"VPCADMIN"},"fax":"513-558-1755","website":"http://med.uc.edu/operations"}</v>
      </c>
      <c r="AX859" t="str">
        <f t="shared" si="449"/>
        <v>db.directory.insert({"name":"General Accounting (MED)","phone":"513-558-0292","location":{"ML":"553","RM":"220","building":"VPCADMIN"},"fax":"513-558-1755","website":"http://med.uc.edu/operations"})</v>
      </c>
      <c r="AY859">
        <f t="shared" si="452"/>
        <v>856</v>
      </c>
      <c r="AZ859" t="str">
        <f t="shared" si="450"/>
        <v>856 - General Accounting (MED)</v>
      </c>
      <c r="BA859" t="str">
        <f t="shared" si="422"/>
        <v>{"name":"General Accounting (MED)","phone":"513-558-0292","location":{"ML":"553","RM":"220","building":"VPCADMIN"},"fax":"513-558-1755","website":"http://med.uc.edu/operations"},</v>
      </c>
    </row>
    <row r="860" spans="1:53" x14ac:dyDescent="0.25">
      <c r="A860" t="s">
        <v>3597</v>
      </c>
      <c r="B860" t="s">
        <v>3598</v>
      </c>
      <c r="C860" t="s">
        <v>3599</v>
      </c>
      <c r="D860">
        <v>504</v>
      </c>
      <c r="E860">
        <v>1011</v>
      </c>
      <c r="F860" t="s">
        <v>2601</v>
      </c>
      <c r="G860" t="s">
        <v>3600</v>
      </c>
      <c r="H860" t="s">
        <v>3601</v>
      </c>
      <c r="K860" t="s">
        <v>5264</v>
      </c>
      <c r="M860">
        <f t="shared" si="423"/>
        <v>0</v>
      </c>
      <c r="N860" t="str">
        <f t="shared" si="427"/>
        <v>Geriatric Medicine Program (MED)</v>
      </c>
      <c r="P860" t="s">
        <v>5264</v>
      </c>
      <c r="Q860" t="str">
        <f t="shared" si="428"/>
        <v>513-584-0650</v>
      </c>
      <c r="S860" s="3">
        <f t="shared" si="426"/>
        <v>504</v>
      </c>
      <c r="T860" t="b">
        <f t="shared" si="434"/>
        <v>1</v>
      </c>
      <c r="V860" s="3">
        <f t="shared" si="435"/>
        <v>1011</v>
      </c>
      <c r="W860" t="b">
        <f t="shared" si="429"/>
        <v>1</v>
      </c>
      <c r="Y860" t="str">
        <f t="shared" si="436"/>
        <v>UCMC-MTREID</v>
      </c>
      <c r="Z860" t="b">
        <f t="shared" si="430"/>
        <v>1</v>
      </c>
      <c r="AB860" t="b">
        <f t="shared" si="437"/>
        <v>1</v>
      </c>
      <c r="AD860" t="str">
        <f t="shared" si="438"/>
        <v>513-584-2809</v>
      </c>
      <c r="AE860" t="b">
        <f t="shared" si="431"/>
        <v>1</v>
      </c>
      <c r="AG860" t="str">
        <f t="shared" si="439"/>
        <v>http://www.geriatrics.uc.edu/</v>
      </c>
      <c r="AH860" t="b">
        <f t="shared" si="432"/>
        <v>1</v>
      </c>
      <c r="AJ860">
        <f t="shared" si="440"/>
        <v>0</v>
      </c>
      <c r="AK860" t="b">
        <f t="shared" si="433"/>
        <v>0</v>
      </c>
      <c r="AM860" s="4" t="str">
        <f t="shared" si="451"/>
        <v>"name":"Geriatric Medicine Program (MED)"</v>
      </c>
      <c r="AN860" s="5" t="str">
        <f t="shared" si="441"/>
        <v>,"phone":"513-584-0650"</v>
      </c>
      <c r="AO860" s="5" t="str">
        <f t="shared" si="442"/>
        <v>,"location":{</v>
      </c>
      <c r="AP860" s="5" t="str">
        <f t="shared" si="443"/>
        <v>"ML":"504"</v>
      </c>
      <c r="AQ860" s="5" t="str">
        <f t="shared" si="425"/>
        <v>,"RM":"1011"</v>
      </c>
      <c r="AR860" s="5" t="str">
        <f t="shared" si="444"/>
        <v>,"building":"UCMC-MTREID"</v>
      </c>
      <c r="AS860" s="5" t="str">
        <f t="shared" si="453"/>
        <v>}</v>
      </c>
      <c r="AT860" s="5" t="str">
        <f t="shared" si="445"/>
        <v>,"fax":"513-584-2809"</v>
      </c>
      <c r="AU860" s="5" t="str">
        <f t="shared" si="446"/>
        <v>,"website":"http://www.geriatrics.uc.edu/"</v>
      </c>
      <c r="AV860" s="10" t="str">
        <f t="shared" si="447"/>
        <v/>
      </c>
      <c r="AW860" s="6" t="str">
        <f t="shared" si="448"/>
        <v>{"name":"Geriatric Medicine Program (MED)","phone":"513-584-0650","location":{"ML":"504","RM":"1011","building":"UCMC-MTREID"},"fax":"513-584-2809","website":"http://www.geriatrics.uc.edu/"}</v>
      </c>
      <c r="AX860" t="str">
        <f t="shared" si="449"/>
        <v>db.directory.insert({"name":"Geriatric Medicine Program (MED)","phone":"513-584-0650","location":{"ML":"504","RM":"1011","building":"UCMC-MTREID"},"fax":"513-584-2809","website":"http://www.geriatrics.uc.edu/"})</v>
      </c>
      <c r="AY860">
        <f t="shared" si="452"/>
        <v>857</v>
      </c>
      <c r="AZ860" t="str">
        <f t="shared" si="450"/>
        <v>857 - Geriatric Medicine Program (MED)</v>
      </c>
      <c r="BA860" t="str">
        <f t="shared" si="422"/>
        <v>{"name":"Geriatric Medicine Program (MED)","phone":"513-584-0650","location":{"ML":"504","RM":"1011","building":"UCMC-MTREID"},"fax":"513-584-2809","website":"http://www.geriatrics.uc.edu/"},</v>
      </c>
    </row>
    <row r="861" spans="1:53" x14ac:dyDescent="0.25">
      <c r="A861" t="s">
        <v>3602</v>
      </c>
      <c r="B861" t="s">
        <v>3603</v>
      </c>
      <c r="C861" t="s">
        <v>3604</v>
      </c>
      <c r="D861">
        <v>796</v>
      </c>
      <c r="E861">
        <v>1320</v>
      </c>
      <c r="F861" t="s">
        <v>244</v>
      </c>
      <c r="G861" t="s">
        <v>3605</v>
      </c>
      <c r="H861" t="s">
        <v>3606</v>
      </c>
      <c r="K861" t="s">
        <v>5264</v>
      </c>
      <c r="M861">
        <f t="shared" si="423"/>
        <v>0</v>
      </c>
      <c r="N861" t="str">
        <f t="shared" si="427"/>
        <v>Graduate Medical Education (MED)</v>
      </c>
      <c r="P861" t="s">
        <v>5264</v>
      </c>
      <c r="Q861" t="str">
        <f t="shared" si="428"/>
        <v>513-584-1705</v>
      </c>
      <c r="S861" s="3">
        <f t="shared" si="426"/>
        <v>796</v>
      </c>
      <c r="T861" t="b">
        <f t="shared" si="434"/>
        <v>1</v>
      </c>
      <c r="V861" s="3">
        <f t="shared" si="435"/>
        <v>1320</v>
      </c>
      <c r="W861" t="b">
        <f t="shared" si="429"/>
        <v>1</v>
      </c>
      <c r="Y861" t="str">
        <f t="shared" si="436"/>
        <v>UCMC</v>
      </c>
      <c r="Z861" t="b">
        <f t="shared" si="430"/>
        <v>1</v>
      </c>
      <c r="AB861" t="b">
        <f t="shared" si="437"/>
        <v>1</v>
      </c>
      <c r="AD861" t="str">
        <f t="shared" si="438"/>
        <v>513-558-2850</v>
      </c>
      <c r="AE861" t="b">
        <f t="shared" si="431"/>
        <v>1</v>
      </c>
      <c r="AG861" t="str">
        <f t="shared" si="439"/>
        <v>http://www.med.uc.edu/graded/</v>
      </c>
      <c r="AH861" t="b">
        <f t="shared" si="432"/>
        <v>1</v>
      </c>
      <c r="AJ861">
        <f t="shared" si="440"/>
        <v>0</v>
      </c>
      <c r="AK861" t="b">
        <f t="shared" si="433"/>
        <v>0</v>
      </c>
      <c r="AM861" s="4" t="str">
        <f t="shared" si="451"/>
        <v>"name":"Graduate Medical Education (MED)"</v>
      </c>
      <c r="AN861" s="5" t="str">
        <f t="shared" si="441"/>
        <v>,"phone":"513-584-1705"</v>
      </c>
      <c r="AO861" s="5" t="str">
        <f t="shared" si="442"/>
        <v>,"location":{</v>
      </c>
      <c r="AP861" s="5" t="str">
        <f t="shared" si="443"/>
        <v>"ML":"796"</v>
      </c>
      <c r="AQ861" s="5" t="str">
        <f t="shared" si="425"/>
        <v>,"RM":"1320"</v>
      </c>
      <c r="AR861" s="5" t="str">
        <f t="shared" si="444"/>
        <v>,"building":"UCMC"</v>
      </c>
      <c r="AS861" s="5" t="str">
        <f t="shared" si="453"/>
        <v>}</v>
      </c>
      <c r="AT861" s="5" t="str">
        <f t="shared" si="445"/>
        <v>,"fax":"513-558-2850"</v>
      </c>
      <c r="AU861" s="5" t="str">
        <f t="shared" si="446"/>
        <v>,"website":"http://www.med.uc.edu/graded/"</v>
      </c>
      <c r="AV861" s="10" t="str">
        <f t="shared" si="447"/>
        <v/>
      </c>
      <c r="AW861" s="6" t="str">
        <f t="shared" si="448"/>
        <v>{"name":"Graduate Medical Education (MED)","phone":"513-584-1705","location":{"ML":"796","RM":"1320","building":"UCMC"},"fax":"513-558-2850","website":"http://www.med.uc.edu/graded/"}</v>
      </c>
      <c r="AX861" t="str">
        <f t="shared" si="449"/>
        <v>db.directory.insert({"name":"Graduate Medical Education (MED)","phone":"513-584-1705","location":{"ML":"796","RM":"1320","building":"UCMC"},"fax":"513-558-2850","website":"http://www.med.uc.edu/graded/"})</v>
      </c>
      <c r="AY861">
        <f t="shared" si="452"/>
        <v>858</v>
      </c>
      <c r="AZ861" t="str">
        <f t="shared" si="450"/>
        <v>858 - Graduate Medical Education (MED)</v>
      </c>
      <c r="BA861" t="str">
        <f t="shared" si="422"/>
        <v>{"name":"Graduate Medical Education (MED)","phone":"513-584-1705","location":{"ML":"796","RM":"1320","building":"UCMC"},"fax":"513-558-2850","website":"http://www.med.uc.edu/graded/"},</v>
      </c>
    </row>
    <row r="862" spans="1:53" x14ac:dyDescent="0.25">
      <c r="A862" t="s">
        <v>3607</v>
      </c>
      <c r="B862" t="s">
        <v>3608</v>
      </c>
      <c r="C862" t="s">
        <v>3609</v>
      </c>
      <c r="D862" t="s">
        <v>3610</v>
      </c>
      <c r="E862">
        <v>553</v>
      </c>
      <c r="F862">
        <v>2220</v>
      </c>
      <c r="G862" t="s">
        <v>30</v>
      </c>
      <c r="H862" t="s">
        <v>3611</v>
      </c>
      <c r="I862" t="s">
        <v>3201</v>
      </c>
      <c r="K862" t="s">
        <v>5264</v>
      </c>
      <c r="L862" t="b">
        <v>1</v>
      </c>
      <c r="M862">
        <f t="shared" si="423"/>
        <v>1</v>
      </c>
      <c r="N862" t="str">
        <f t="shared" si="427"/>
        <v>MED  Human Resources</v>
      </c>
      <c r="O862" t="str">
        <f t="shared" si="424"/>
        <v>MED  Human Resources</v>
      </c>
      <c r="P862" t="s">
        <v>5264</v>
      </c>
      <c r="Q862" t="str">
        <f t="shared" si="428"/>
        <v>513-558-2404</v>
      </c>
      <c r="S862" s="3">
        <f t="shared" si="426"/>
        <v>553</v>
      </c>
      <c r="T862" t="b">
        <f t="shared" si="434"/>
        <v>1</v>
      </c>
      <c r="V862" s="3">
        <f t="shared" si="435"/>
        <v>2220</v>
      </c>
      <c r="W862" t="b">
        <f t="shared" si="429"/>
        <v>1</v>
      </c>
      <c r="Y862" t="str">
        <f t="shared" si="436"/>
        <v>VPCADMIN</v>
      </c>
      <c r="Z862" t="b">
        <f t="shared" si="430"/>
        <v>1</v>
      </c>
      <c r="AB862" t="b">
        <f t="shared" si="437"/>
        <v>1</v>
      </c>
      <c r="AD862" t="str">
        <f t="shared" si="438"/>
        <v>513-558-3954</v>
      </c>
      <c r="AE862" t="b">
        <f t="shared" si="431"/>
        <v>1</v>
      </c>
      <c r="AG862" t="str">
        <f t="shared" si="439"/>
        <v>http://med.uc.edu/operations</v>
      </c>
      <c r="AH862" t="b">
        <f t="shared" si="432"/>
        <v>1</v>
      </c>
      <c r="AJ862">
        <f t="shared" si="440"/>
        <v>0</v>
      </c>
      <c r="AK862" t="b">
        <f t="shared" si="433"/>
        <v>0</v>
      </c>
      <c r="AM862" s="4" t="str">
        <f t="shared" si="451"/>
        <v>"name":"MED Human Resources"</v>
      </c>
      <c r="AN862" s="5" t="str">
        <f t="shared" si="441"/>
        <v>,"phone":"513-558-2404"</v>
      </c>
      <c r="AO862" s="5" t="str">
        <f t="shared" si="442"/>
        <v>,"location":{</v>
      </c>
      <c r="AP862" s="5" t="str">
        <f t="shared" si="443"/>
        <v>"ML":"553"</v>
      </c>
      <c r="AQ862" s="5" t="str">
        <f t="shared" si="425"/>
        <v>,"RM":"2220"</v>
      </c>
      <c r="AR862" s="5" t="str">
        <f t="shared" si="444"/>
        <v>,"building":"VPCADMIN"</v>
      </c>
      <c r="AS862" s="5" t="str">
        <f t="shared" si="453"/>
        <v>}</v>
      </c>
      <c r="AT862" s="5" t="str">
        <f t="shared" si="445"/>
        <v>,"fax":"513-558-3954"</v>
      </c>
      <c r="AU862" s="5" t="str">
        <f t="shared" si="446"/>
        <v>,"website":"http://med.uc.edu/operations"</v>
      </c>
      <c r="AV862" s="10" t="str">
        <f t="shared" si="447"/>
        <v/>
      </c>
      <c r="AW862" s="6" t="str">
        <f t="shared" si="448"/>
        <v>{"name":"MED Human Resources","phone":"513-558-2404","location":{"ML":"553","RM":"2220","building":"VPCADMIN"},"fax":"513-558-3954","website":"http://med.uc.edu/operations"}</v>
      </c>
      <c r="AX862" t="str">
        <f t="shared" si="449"/>
        <v>db.directory.insert({"name":"MED Human Resources","phone":"513-558-2404","location":{"ML":"553","RM":"2220","building":"VPCADMIN"},"fax":"513-558-3954","website":"http://med.uc.edu/operations"})</v>
      </c>
      <c r="AY862">
        <f t="shared" si="452"/>
        <v>859</v>
      </c>
      <c r="AZ862" t="str">
        <f t="shared" si="450"/>
        <v>859 - MED  Human Resources</v>
      </c>
      <c r="BA862" t="str">
        <f t="shared" ref="BA862:BA925" si="454">CONCATENATE(AW862,",")</f>
        <v>{"name":"MED Human Resources","phone":"513-558-2404","location":{"ML":"553","RM":"2220","building":"VPCADMIN"},"fax":"513-558-3954","website":"http://med.uc.edu/operations"},</v>
      </c>
    </row>
    <row r="863" spans="1:53" x14ac:dyDescent="0.25">
      <c r="A863" t="s">
        <v>3612</v>
      </c>
      <c r="B863" t="s">
        <v>3613</v>
      </c>
      <c r="C863" t="s">
        <v>391</v>
      </c>
      <c r="D863">
        <v>530</v>
      </c>
      <c r="E863">
        <v>5200</v>
      </c>
      <c r="F863" t="s">
        <v>62</v>
      </c>
      <c r="G863" t="s">
        <v>392</v>
      </c>
      <c r="K863" t="s">
        <v>5264</v>
      </c>
      <c r="M863">
        <f t="shared" si="423"/>
        <v>0</v>
      </c>
      <c r="N863" t="str">
        <f t="shared" si="427"/>
        <v>Industrial Rehabilitation Services &amp; Disability Mgt. (MED)</v>
      </c>
      <c r="P863" t="s">
        <v>5264</v>
      </c>
      <c r="Q863" t="str">
        <f t="shared" si="428"/>
        <v>513-558-2919</v>
      </c>
      <c r="S863" s="3">
        <f t="shared" si="426"/>
        <v>530</v>
      </c>
      <c r="T863" t="b">
        <f t="shared" si="434"/>
        <v>1</v>
      </c>
      <c r="V863" s="3">
        <f t="shared" si="435"/>
        <v>5200</v>
      </c>
      <c r="W863" t="b">
        <f t="shared" si="429"/>
        <v>1</v>
      </c>
      <c r="Y863" t="str">
        <f t="shared" si="436"/>
        <v>STETSON</v>
      </c>
      <c r="Z863" t="b">
        <f t="shared" si="430"/>
        <v>1</v>
      </c>
      <c r="AB863" t="b">
        <f t="shared" si="437"/>
        <v>1</v>
      </c>
      <c r="AD863" t="str">
        <f t="shared" si="438"/>
        <v>513-558-4458</v>
      </c>
      <c r="AE863" t="b">
        <f t="shared" si="431"/>
        <v>1</v>
      </c>
      <c r="AG863">
        <f t="shared" si="439"/>
        <v>0</v>
      </c>
      <c r="AH863" t="b">
        <f t="shared" si="432"/>
        <v>0</v>
      </c>
      <c r="AJ863">
        <f t="shared" si="440"/>
        <v>0</v>
      </c>
      <c r="AK863" t="b">
        <f t="shared" si="433"/>
        <v>0</v>
      </c>
      <c r="AM863" s="4" t="str">
        <f t="shared" si="451"/>
        <v>"name":"Industrial Rehabilitation Services &amp; Disability Mgt. (MED)"</v>
      </c>
      <c r="AN863" s="5" t="str">
        <f t="shared" si="441"/>
        <v>,"phone":"513-558-2919"</v>
      </c>
      <c r="AO863" s="5" t="str">
        <f t="shared" si="442"/>
        <v>,"location":{</v>
      </c>
      <c r="AP863" s="5" t="str">
        <f t="shared" si="443"/>
        <v>"ML":"530"</v>
      </c>
      <c r="AQ863" s="5" t="str">
        <f t="shared" si="425"/>
        <v>,"RM":"5200"</v>
      </c>
      <c r="AR863" s="5" t="str">
        <f t="shared" si="444"/>
        <v>,"building":"STETSON"</v>
      </c>
      <c r="AS863" s="5" t="str">
        <f t="shared" si="453"/>
        <v>}</v>
      </c>
      <c r="AT863" s="5" t="str">
        <f t="shared" si="445"/>
        <v>,"fax":"513-558-4458"</v>
      </c>
      <c r="AU863" s="5" t="str">
        <f t="shared" si="446"/>
        <v/>
      </c>
      <c r="AV863" s="10" t="str">
        <f t="shared" si="447"/>
        <v/>
      </c>
      <c r="AW863" s="6" t="str">
        <f t="shared" si="448"/>
        <v>{"name":"Industrial Rehabilitation Services &amp; Disability Mgt. (MED)","phone":"513-558-2919","location":{"ML":"530","RM":"5200","building":"STETSON"},"fax":"513-558-4458"}</v>
      </c>
      <c r="AX863" t="str">
        <f t="shared" si="449"/>
        <v>db.directory.insert({"name":"Industrial Rehabilitation Services &amp; Disability Mgt. (MED)","phone":"513-558-2919","location":{"ML":"530","RM":"5200","building":"STETSON"},"fax":"513-558-4458"})</v>
      </c>
      <c r="AY863">
        <f t="shared" si="452"/>
        <v>860</v>
      </c>
      <c r="AZ863" t="str">
        <f t="shared" si="450"/>
        <v>860 - Industrial Rehabilitation Services &amp; Disability Mgt. (MED)</v>
      </c>
      <c r="BA863" t="str">
        <f t="shared" si="454"/>
        <v>{"name":"Industrial Rehabilitation Services &amp; Disability Mgt. (MED)","phone":"513-558-2919","location":{"ML":"530","RM":"5200","building":"STETSON"},"fax":"513-558-4458"},</v>
      </c>
    </row>
    <row r="864" spans="1:53" x14ac:dyDescent="0.25">
      <c r="A864" t="s">
        <v>3614</v>
      </c>
      <c r="B864" t="s">
        <v>3615</v>
      </c>
      <c r="C864" t="s">
        <v>3616</v>
      </c>
      <c r="D864">
        <v>555</v>
      </c>
      <c r="E864" t="s">
        <v>3199</v>
      </c>
      <c r="F864" t="s">
        <v>2191</v>
      </c>
      <c r="G864" t="s">
        <v>3543</v>
      </c>
      <c r="H864" t="s">
        <v>3617</v>
      </c>
      <c r="K864" t="s">
        <v>5264</v>
      </c>
      <c r="M864">
        <f t="shared" si="423"/>
        <v>0</v>
      </c>
      <c r="N864" t="str">
        <f t="shared" si="427"/>
        <v>Medical Education (MED)</v>
      </c>
      <c r="P864" t="s">
        <v>5264</v>
      </c>
      <c r="Q864" t="str">
        <f t="shared" si="428"/>
        <v>513-558-7342</v>
      </c>
      <c r="S864" s="3">
        <f t="shared" si="426"/>
        <v>555</v>
      </c>
      <c r="T864" t="b">
        <f t="shared" si="434"/>
        <v>1</v>
      </c>
      <c r="V864" s="3" t="str">
        <f t="shared" si="435"/>
        <v>E-870</v>
      </c>
      <c r="W864" t="b">
        <f t="shared" si="429"/>
        <v>1</v>
      </c>
      <c r="Y864" t="str">
        <f t="shared" si="436"/>
        <v>CARE</v>
      </c>
      <c r="Z864" t="b">
        <f t="shared" si="430"/>
        <v>1</v>
      </c>
      <c r="AB864" t="b">
        <f t="shared" si="437"/>
        <v>1</v>
      </c>
      <c r="AD864" t="str">
        <f t="shared" si="438"/>
        <v>513-558-3512</v>
      </c>
      <c r="AE864" t="b">
        <f t="shared" si="431"/>
        <v>1</v>
      </c>
      <c r="AG864" t="str">
        <f t="shared" si="439"/>
        <v>http://med.uc.edu/ome</v>
      </c>
      <c r="AH864" t="b">
        <f t="shared" si="432"/>
        <v>1</v>
      </c>
      <c r="AJ864">
        <f t="shared" si="440"/>
        <v>0</v>
      </c>
      <c r="AK864" t="b">
        <f t="shared" si="433"/>
        <v>0</v>
      </c>
      <c r="AM864" s="4" t="str">
        <f t="shared" si="451"/>
        <v>"name":"Medical Education (MED)"</v>
      </c>
      <c r="AN864" s="5" t="str">
        <f t="shared" si="441"/>
        <v>,"phone":"513-558-7342"</v>
      </c>
      <c r="AO864" s="5" t="str">
        <f t="shared" si="442"/>
        <v>,"location":{</v>
      </c>
      <c r="AP864" s="5" t="str">
        <f t="shared" si="443"/>
        <v>"ML":"555"</v>
      </c>
      <c r="AQ864" s="5" t="str">
        <f t="shared" si="425"/>
        <v>,"RM":"E-870"</v>
      </c>
      <c r="AR864" s="5" t="str">
        <f t="shared" si="444"/>
        <v>,"building":"CARE"</v>
      </c>
      <c r="AS864" s="5" t="str">
        <f t="shared" si="453"/>
        <v>}</v>
      </c>
      <c r="AT864" s="5" t="str">
        <f t="shared" si="445"/>
        <v>,"fax":"513-558-3512"</v>
      </c>
      <c r="AU864" s="5" t="str">
        <f t="shared" si="446"/>
        <v>,"website":"http://med.uc.edu/ome"</v>
      </c>
      <c r="AV864" s="10" t="str">
        <f t="shared" si="447"/>
        <v/>
      </c>
      <c r="AW864" s="6" t="str">
        <f t="shared" si="448"/>
        <v>{"name":"Medical Education (MED)","phone":"513-558-7342","location":{"ML":"555","RM":"E-870","building":"CARE"},"fax":"513-558-3512","website":"http://med.uc.edu/ome"}</v>
      </c>
      <c r="AX864" t="str">
        <f t="shared" si="449"/>
        <v>db.directory.insert({"name":"Medical Education (MED)","phone":"513-558-7342","location":{"ML":"555","RM":"E-870","building":"CARE"},"fax":"513-558-3512","website":"http://med.uc.edu/ome"})</v>
      </c>
      <c r="AY864">
        <f t="shared" si="452"/>
        <v>861</v>
      </c>
      <c r="AZ864" t="str">
        <f t="shared" si="450"/>
        <v>861 - Medical Education (MED)</v>
      </c>
      <c r="BA864" t="str">
        <f t="shared" si="454"/>
        <v>{"name":"Medical Education (MED)","phone":"513-558-7342","location":{"ML":"555","RM":"E-870","building":"CARE"},"fax":"513-558-3512","website":"http://med.uc.edu/ome"},</v>
      </c>
    </row>
    <row r="865" spans="1:53" x14ac:dyDescent="0.25">
      <c r="A865" t="s">
        <v>3618</v>
      </c>
      <c r="B865" t="s">
        <v>3619</v>
      </c>
      <c r="C865" t="s">
        <v>3620</v>
      </c>
      <c r="D865">
        <v>505</v>
      </c>
      <c r="E865">
        <v>111</v>
      </c>
      <c r="F865" t="s">
        <v>3621</v>
      </c>
      <c r="G865" t="s">
        <v>3622</v>
      </c>
      <c r="H865" t="s">
        <v>3623</v>
      </c>
      <c r="K865" t="s">
        <v>5264</v>
      </c>
      <c r="M865">
        <f t="shared" si="423"/>
        <v>0</v>
      </c>
      <c r="N865" t="str">
        <f t="shared" si="427"/>
        <v>Metabolic Diseases Institute (MED)</v>
      </c>
      <c r="P865" t="s">
        <v>5264</v>
      </c>
      <c r="Q865" t="str">
        <f t="shared" si="428"/>
        <v>513-558-2401</v>
      </c>
      <c r="S865" s="3">
        <f t="shared" si="426"/>
        <v>505</v>
      </c>
      <c r="T865" t="b">
        <f t="shared" si="434"/>
        <v>1</v>
      </c>
      <c r="V865" s="3">
        <f t="shared" si="435"/>
        <v>111</v>
      </c>
      <c r="W865" t="b">
        <f t="shared" si="429"/>
        <v>1</v>
      </c>
      <c r="Y865" t="str">
        <f t="shared" si="436"/>
        <v>RCD</v>
      </c>
      <c r="Z865" t="b">
        <f t="shared" si="430"/>
        <v>1</v>
      </c>
      <c r="AB865" t="b">
        <f t="shared" si="437"/>
        <v>1</v>
      </c>
      <c r="AD865" t="str">
        <f t="shared" si="438"/>
        <v>513-558-5061</v>
      </c>
      <c r="AE865" t="b">
        <f t="shared" si="431"/>
        <v>1</v>
      </c>
      <c r="AG865" t="str">
        <f t="shared" si="439"/>
        <v>http://gri.uc.edu/</v>
      </c>
      <c r="AH865" t="b">
        <f t="shared" si="432"/>
        <v>1</v>
      </c>
      <c r="AJ865">
        <f t="shared" si="440"/>
        <v>0</v>
      </c>
      <c r="AK865" t="b">
        <f t="shared" si="433"/>
        <v>0</v>
      </c>
      <c r="AM865" s="4" t="str">
        <f t="shared" si="451"/>
        <v>"name":"Metabolic Diseases Institute (MED)"</v>
      </c>
      <c r="AN865" s="5" t="str">
        <f t="shared" si="441"/>
        <v>,"phone":"513-558-2401"</v>
      </c>
      <c r="AO865" s="5" t="str">
        <f t="shared" si="442"/>
        <v>,"location":{</v>
      </c>
      <c r="AP865" s="5" t="str">
        <f t="shared" si="443"/>
        <v>"ML":"505"</v>
      </c>
      <c r="AQ865" s="5" t="str">
        <f t="shared" si="425"/>
        <v>,"RM":"111"</v>
      </c>
      <c r="AR865" s="5" t="str">
        <f t="shared" si="444"/>
        <v>,"building":"RCD"</v>
      </c>
      <c r="AS865" s="5" t="str">
        <f t="shared" si="453"/>
        <v>}</v>
      </c>
      <c r="AT865" s="5" t="str">
        <f t="shared" si="445"/>
        <v>,"fax":"513-558-5061"</v>
      </c>
      <c r="AU865" s="5" t="str">
        <f t="shared" si="446"/>
        <v>,"website":"http://gri.uc.edu/"</v>
      </c>
      <c r="AV865" s="10" t="str">
        <f t="shared" si="447"/>
        <v/>
      </c>
      <c r="AW865" s="6" t="str">
        <f t="shared" si="448"/>
        <v>{"name":"Metabolic Diseases Institute (MED)","phone":"513-558-2401","location":{"ML":"505","RM":"111","building":"RCD"},"fax":"513-558-5061","website":"http://gri.uc.edu/"}</v>
      </c>
      <c r="AX865" t="str">
        <f t="shared" si="449"/>
        <v>db.directory.insert({"name":"Metabolic Diseases Institute (MED)","phone":"513-558-2401","location":{"ML":"505","RM":"111","building":"RCD"},"fax":"513-558-5061","website":"http://gri.uc.edu/"})</v>
      </c>
      <c r="AY865">
        <f t="shared" si="452"/>
        <v>862</v>
      </c>
      <c r="AZ865" t="str">
        <f t="shared" si="450"/>
        <v>862 - Metabolic Diseases Institute (MED)</v>
      </c>
      <c r="BA865" t="str">
        <f t="shared" si="454"/>
        <v>{"name":"Metabolic Diseases Institute (MED)","phone":"513-558-2401","location":{"ML":"505","RM":"111","building":"RCD"},"fax":"513-558-5061","website":"http://gri.uc.edu/"},</v>
      </c>
    </row>
    <row r="866" spans="1:53" x14ac:dyDescent="0.25">
      <c r="A866" t="s">
        <v>3624</v>
      </c>
      <c r="B866" t="s">
        <v>3625</v>
      </c>
      <c r="C866" t="s">
        <v>3626</v>
      </c>
      <c r="D866" t="s">
        <v>3627</v>
      </c>
      <c r="E866">
        <v>524</v>
      </c>
      <c r="F866">
        <v>2938</v>
      </c>
      <c r="G866" t="s">
        <v>456</v>
      </c>
      <c r="H866" t="s">
        <v>3628</v>
      </c>
      <c r="I866" t="s">
        <v>3629</v>
      </c>
      <c r="K866" t="s">
        <v>5264</v>
      </c>
      <c r="L866" t="b">
        <v>1</v>
      </c>
      <c r="M866">
        <f t="shared" si="423"/>
        <v>1</v>
      </c>
      <c r="N866" t="str">
        <f t="shared" si="427"/>
        <v>Molecular Genetics  Biochemistry &amp; Microbiology (MED)</v>
      </c>
      <c r="O866" t="str">
        <f t="shared" si="424"/>
        <v>Molecular Genetics  Biochemistry &amp; Microbiology (MED)</v>
      </c>
      <c r="P866" t="s">
        <v>5264</v>
      </c>
      <c r="Q866" t="str">
        <f t="shared" si="428"/>
        <v>513-558-0014</v>
      </c>
      <c r="S866" s="3">
        <f t="shared" si="426"/>
        <v>524</v>
      </c>
      <c r="T866" t="b">
        <f t="shared" si="434"/>
        <v>1</v>
      </c>
      <c r="V866" s="3">
        <f t="shared" si="435"/>
        <v>2938</v>
      </c>
      <c r="W866" t="b">
        <f t="shared" si="429"/>
        <v>1</v>
      </c>
      <c r="Y866" t="str">
        <f t="shared" si="436"/>
        <v>CVC</v>
      </c>
      <c r="Z866" t="b">
        <f t="shared" si="430"/>
        <v>1</v>
      </c>
      <c r="AB866" t="b">
        <f t="shared" si="437"/>
        <v>1</v>
      </c>
      <c r="AD866" t="str">
        <f t="shared" si="438"/>
        <v>513-558-5038</v>
      </c>
      <c r="AE866" t="b">
        <f t="shared" si="431"/>
        <v>1</v>
      </c>
      <c r="AG866" t="str">
        <f t="shared" si="439"/>
        <v>http://www.molgen.uc.edu/</v>
      </c>
      <c r="AH866" t="b">
        <f t="shared" si="432"/>
        <v>1</v>
      </c>
      <c r="AJ866">
        <f t="shared" si="440"/>
        <v>0</v>
      </c>
      <c r="AK866" t="b">
        <f t="shared" si="433"/>
        <v>0</v>
      </c>
      <c r="AM866" s="4" t="str">
        <f t="shared" si="451"/>
        <v>"name":"Molecular Genetics Biochemistry &amp; Microbiology (MED)"</v>
      </c>
      <c r="AN866" s="5" t="str">
        <f t="shared" si="441"/>
        <v>,"phone":"513-558-0014"</v>
      </c>
      <c r="AO866" s="5" t="str">
        <f t="shared" si="442"/>
        <v>,"location":{</v>
      </c>
      <c r="AP866" s="5" t="str">
        <f t="shared" si="443"/>
        <v>"ML":"524"</v>
      </c>
      <c r="AQ866" s="5" t="str">
        <f t="shared" si="425"/>
        <v>,"RM":"2938"</v>
      </c>
      <c r="AR866" s="5" t="str">
        <f t="shared" si="444"/>
        <v>,"building":"CVC"</v>
      </c>
      <c r="AS866" s="5" t="str">
        <f t="shared" si="453"/>
        <v>}</v>
      </c>
      <c r="AT866" s="5" t="str">
        <f t="shared" si="445"/>
        <v>,"fax":"513-558-5038"</v>
      </c>
      <c r="AU866" s="5" t="str">
        <f t="shared" si="446"/>
        <v>,"website":"http://www.molgen.uc.edu/"</v>
      </c>
      <c r="AV866" s="10" t="str">
        <f t="shared" si="447"/>
        <v/>
      </c>
      <c r="AW866" s="6" t="str">
        <f t="shared" si="448"/>
        <v>{"name":"Molecular Genetics Biochemistry &amp; Microbiology (MED)","phone":"513-558-0014","location":{"ML":"524","RM":"2938","building":"CVC"},"fax":"513-558-5038","website":"http://www.molgen.uc.edu/"}</v>
      </c>
      <c r="AX866" t="str">
        <f t="shared" si="449"/>
        <v>db.directory.insert({"name":"Molecular Genetics Biochemistry &amp; Microbiology (MED)","phone":"513-558-0014","location":{"ML":"524","RM":"2938","building":"CVC"},"fax":"513-558-5038","website":"http://www.molgen.uc.edu/"})</v>
      </c>
      <c r="AY866">
        <f t="shared" si="452"/>
        <v>863</v>
      </c>
      <c r="AZ866" t="str">
        <f t="shared" si="450"/>
        <v>863 - Molecular Genetics  Biochemistry &amp; Microbiology (MED)</v>
      </c>
      <c r="BA866" t="str">
        <f t="shared" si="454"/>
        <v>{"name":"Molecular Genetics Biochemistry &amp; Microbiology (MED)","phone":"513-558-0014","location":{"ML":"524","RM":"2938","building":"CVC"},"fax":"513-558-5038","website":"http://www.molgen.uc.edu/"},</v>
      </c>
    </row>
    <row r="867" spans="1:53" x14ac:dyDescent="0.25">
      <c r="A867" t="s">
        <v>3630</v>
      </c>
      <c r="B867" t="s">
        <v>3631</v>
      </c>
      <c r="C867" t="s">
        <v>3632</v>
      </c>
      <c r="D867">
        <v>16</v>
      </c>
      <c r="E867">
        <v>4425</v>
      </c>
      <c r="F867" t="s">
        <v>1125</v>
      </c>
      <c r="G867" t="s">
        <v>176</v>
      </c>
      <c r="K867" t="s">
        <v>5264</v>
      </c>
      <c r="M867">
        <f t="shared" ref="M867:M930" si="455">IF(L867, 1,0)</f>
        <v>0</v>
      </c>
      <c r="N867" t="str">
        <f t="shared" si="427"/>
        <v>Media Services (DAAP)</v>
      </c>
      <c r="P867" t="s">
        <v>5264</v>
      </c>
      <c r="Q867" t="str">
        <f t="shared" si="428"/>
        <v>513-556-3227</v>
      </c>
      <c r="S867" s="3">
        <f t="shared" si="426"/>
        <v>16</v>
      </c>
      <c r="T867" t="b">
        <f t="shared" si="434"/>
        <v>1</v>
      </c>
      <c r="V867" s="3">
        <f t="shared" si="435"/>
        <v>4425</v>
      </c>
      <c r="W867" t="b">
        <f t="shared" si="429"/>
        <v>1</v>
      </c>
      <c r="Y867" t="str">
        <f t="shared" si="436"/>
        <v>ARONOFF</v>
      </c>
      <c r="Z867" t="b">
        <f t="shared" si="430"/>
        <v>1</v>
      </c>
      <c r="AB867" t="b">
        <f t="shared" si="437"/>
        <v>1</v>
      </c>
      <c r="AD867" t="str">
        <f t="shared" si="438"/>
        <v>513-556-3288</v>
      </c>
      <c r="AE867" t="b">
        <f t="shared" si="431"/>
        <v>1</v>
      </c>
      <c r="AG867">
        <f t="shared" si="439"/>
        <v>0</v>
      </c>
      <c r="AH867" t="b">
        <f t="shared" si="432"/>
        <v>0</v>
      </c>
      <c r="AJ867">
        <f t="shared" si="440"/>
        <v>0</v>
      </c>
      <c r="AK867" t="b">
        <f t="shared" si="433"/>
        <v>0</v>
      </c>
      <c r="AM867" s="4" t="str">
        <f t="shared" si="451"/>
        <v>"name":"Media Services (DAAP)"</v>
      </c>
      <c r="AN867" s="5" t="str">
        <f t="shared" si="441"/>
        <v>,"phone":"513-556-3227"</v>
      </c>
      <c r="AO867" s="5" t="str">
        <f t="shared" si="442"/>
        <v>,"location":{</v>
      </c>
      <c r="AP867" s="5" t="str">
        <f t="shared" si="443"/>
        <v>"ML":"16"</v>
      </c>
      <c r="AQ867" s="5" t="str">
        <f t="shared" si="425"/>
        <v>,"RM":"4425"</v>
      </c>
      <c r="AR867" s="5" t="str">
        <f t="shared" si="444"/>
        <v>,"building":"ARONOFF"</v>
      </c>
      <c r="AS867" s="5" t="str">
        <f t="shared" si="453"/>
        <v>}</v>
      </c>
      <c r="AT867" s="5" t="str">
        <f t="shared" si="445"/>
        <v>,"fax":"513-556-3288"</v>
      </c>
      <c r="AU867" s="5" t="str">
        <f t="shared" si="446"/>
        <v/>
      </c>
      <c r="AV867" s="10" t="str">
        <f t="shared" si="447"/>
        <v/>
      </c>
      <c r="AW867" s="6" t="str">
        <f t="shared" si="448"/>
        <v>{"name":"Media Services (DAAP)","phone":"513-556-3227","location":{"ML":"16","RM":"4425","building":"ARONOFF"},"fax":"513-556-3288"}</v>
      </c>
      <c r="AX867" t="str">
        <f t="shared" si="449"/>
        <v>db.directory.insert({"name":"Media Services (DAAP)","phone":"513-556-3227","location":{"ML":"16","RM":"4425","building":"ARONOFF"},"fax":"513-556-3288"})</v>
      </c>
      <c r="AY867">
        <f t="shared" si="452"/>
        <v>864</v>
      </c>
      <c r="AZ867" t="str">
        <f t="shared" si="450"/>
        <v>864 - Media Services (DAAP)</v>
      </c>
      <c r="BA867" t="str">
        <f t="shared" si="454"/>
        <v>{"name":"Media Services (DAAP)","phone":"513-556-3227","location":{"ML":"16","RM":"4425","building":"ARONOFF"},"fax":"513-556-3288"},</v>
      </c>
    </row>
    <row r="868" spans="1:53" x14ac:dyDescent="0.25">
      <c r="A868" t="s">
        <v>3633</v>
      </c>
      <c r="B868" t="s">
        <v>3634</v>
      </c>
      <c r="C868" t="s">
        <v>90</v>
      </c>
      <c r="D868">
        <v>573</v>
      </c>
      <c r="E868" t="s">
        <v>91</v>
      </c>
      <c r="F868" t="s">
        <v>92</v>
      </c>
      <c r="G868" t="s">
        <v>93</v>
      </c>
      <c r="H868" t="s">
        <v>94</v>
      </c>
      <c r="I868" t="s">
        <v>95</v>
      </c>
      <c r="K868" t="s">
        <v>5264</v>
      </c>
      <c r="M868">
        <f t="shared" si="455"/>
        <v>0</v>
      </c>
      <c r="N868" t="str">
        <f t="shared" si="427"/>
        <v xml:space="preserve"> AHC) - Medical Art &amp; Design (Communications Services</v>
      </c>
      <c r="P868" t="s">
        <v>5264</v>
      </c>
      <c r="Q868" t="str">
        <f t="shared" si="428"/>
        <v>513-558-3264</v>
      </c>
      <c r="S868" s="3">
        <f t="shared" si="426"/>
        <v>573</v>
      </c>
      <c r="T868" t="b">
        <f t="shared" si="434"/>
        <v>1</v>
      </c>
      <c r="V868" s="3" t="str">
        <f t="shared" si="435"/>
        <v>G-44</v>
      </c>
      <c r="W868" t="b">
        <f t="shared" si="429"/>
        <v>1</v>
      </c>
      <c r="Y868" t="str">
        <f t="shared" si="436"/>
        <v>HPB</v>
      </c>
      <c r="Z868" t="b">
        <f t="shared" si="430"/>
        <v>1</v>
      </c>
      <c r="AB868" t="b">
        <f t="shared" si="437"/>
        <v>1</v>
      </c>
      <c r="AD868" t="str">
        <f t="shared" si="438"/>
        <v>513-558-4120</v>
      </c>
      <c r="AE868" t="b">
        <f t="shared" si="431"/>
        <v>1</v>
      </c>
      <c r="AG868" t="str">
        <f t="shared" si="439"/>
        <v>http://healthnews.uc.edu/communications/artdesign/</v>
      </c>
      <c r="AH868" t="b">
        <f t="shared" si="432"/>
        <v>1</v>
      </c>
      <c r="AJ868" t="str">
        <f t="shared" si="440"/>
        <v>art.design@uc.edu</v>
      </c>
      <c r="AK868" t="b">
        <f t="shared" si="433"/>
        <v>1</v>
      </c>
      <c r="AM868" s="4" t="str">
        <f t="shared" si="451"/>
        <v>"name":"AHC) - Medical Art &amp; Design (Communications Services"</v>
      </c>
      <c r="AN868" s="5" t="str">
        <f t="shared" si="441"/>
        <v>,"phone":"513-558-3264"</v>
      </c>
      <c r="AO868" s="5" t="str">
        <f t="shared" si="442"/>
        <v>,"location":{</v>
      </c>
      <c r="AP868" s="5" t="str">
        <f t="shared" si="443"/>
        <v>"ML":"573"</v>
      </c>
      <c r="AQ868" s="5" t="str">
        <f t="shared" si="425"/>
        <v>,"RM":"G-44"</v>
      </c>
      <c r="AR868" s="5" t="str">
        <f t="shared" si="444"/>
        <v>,"building":"HPB"</v>
      </c>
      <c r="AS868" s="5" t="str">
        <f t="shared" si="453"/>
        <v>}</v>
      </c>
      <c r="AT868" s="5" t="str">
        <f t="shared" si="445"/>
        <v>,"fax":"513-558-4120"</v>
      </c>
      <c r="AU868" s="5" t="str">
        <f t="shared" si="446"/>
        <v>,"website":"http://healthnews.uc.edu/communications/artdesign/"</v>
      </c>
      <c r="AV868" s="10" t="str">
        <f t="shared" si="447"/>
        <v>,"email":"art.design@uc.edu"</v>
      </c>
      <c r="AW868" s="6" t="str">
        <f t="shared" si="448"/>
        <v>{"name":"AHC) - Medical Art &amp; Design (Communications Services","phone":"513-558-3264","location":{"ML":"573","RM":"G-44","building":"HPB"},"fax":"513-558-4120","website":"http://healthnews.uc.edu/communications/artdesign/","email":"art.design@uc.edu"}</v>
      </c>
      <c r="AX868" t="str">
        <f t="shared" si="449"/>
        <v>db.directory.insert({"name":"AHC) - Medical Art &amp; Design (Communications Services","phone":"513-558-3264","location":{"ML":"573","RM":"G-44","building":"HPB"},"fax":"513-558-4120","website":"http://healthnews.uc.edu/communications/artdesign/","email":"art.design@uc.edu"})</v>
      </c>
      <c r="AY868">
        <f t="shared" si="452"/>
        <v>865</v>
      </c>
      <c r="AZ868" t="str">
        <f t="shared" si="450"/>
        <v>865 -  AHC) - Medical Art &amp; Design (Communications Services</v>
      </c>
      <c r="BA868" t="str">
        <f t="shared" si="454"/>
        <v>{"name":"AHC) - Medical Art &amp; Design (Communications Services","phone":"513-558-3264","location":{"ML":"573","RM":"G-44","building":"HPB"},"fax":"513-558-4120","website":"http://healthnews.uc.edu/communications/artdesign/","email":"art.design@uc.edu"},</v>
      </c>
    </row>
    <row r="869" spans="1:53" x14ac:dyDescent="0.25">
      <c r="A869" t="s">
        <v>3635</v>
      </c>
      <c r="B869" t="s">
        <v>3636</v>
      </c>
      <c r="C869" t="s">
        <v>1950</v>
      </c>
      <c r="D869">
        <v>162</v>
      </c>
      <c r="E869">
        <v>100</v>
      </c>
      <c r="F869" t="s">
        <v>270</v>
      </c>
      <c r="G869" t="s">
        <v>38</v>
      </c>
      <c r="H869" t="s">
        <v>3637</v>
      </c>
      <c r="K869" t="s">
        <v>5264</v>
      </c>
      <c r="M869">
        <f t="shared" si="455"/>
        <v>0</v>
      </c>
      <c r="N869" t="str">
        <f t="shared" si="427"/>
        <v>Medical Assisting Certificate (CLER)</v>
      </c>
      <c r="P869" t="s">
        <v>5264</v>
      </c>
      <c r="Q869" t="str">
        <f t="shared" si="428"/>
        <v>513-732-5319</v>
      </c>
      <c r="S869" s="3">
        <f t="shared" si="426"/>
        <v>162</v>
      </c>
      <c r="T869" t="b">
        <f t="shared" si="434"/>
        <v>1</v>
      </c>
      <c r="V869" s="3">
        <f t="shared" si="435"/>
        <v>100</v>
      </c>
      <c r="W869" t="b">
        <f t="shared" si="429"/>
        <v>1</v>
      </c>
      <c r="Y869" t="str">
        <f t="shared" si="436"/>
        <v>CLERSTUSVCS</v>
      </c>
      <c r="Z869" t="b">
        <f t="shared" si="430"/>
        <v>1</v>
      </c>
      <c r="AB869" t="b">
        <f t="shared" si="437"/>
        <v>1</v>
      </c>
      <c r="AD869" t="str">
        <f t="shared" si="438"/>
        <v>513-732-5303</v>
      </c>
      <c r="AE869" t="b">
        <f t="shared" si="431"/>
        <v>1</v>
      </c>
      <c r="AG869" t="str">
        <f t="shared" si="439"/>
        <v>http://www.ucclermont.edu/medicalasst.html</v>
      </c>
      <c r="AH869" t="b">
        <f t="shared" si="432"/>
        <v>1</v>
      </c>
      <c r="AJ869">
        <f t="shared" si="440"/>
        <v>0</v>
      </c>
      <c r="AK869" t="b">
        <f t="shared" si="433"/>
        <v>0</v>
      </c>
      <c r="AM869" s="4" t="str">
        <f t="shared" si="451"/>
        <v>"name":"Medical Assisting Certificate (CLER)"</v>
      </c>
      <c r="AN869" s="5" t="str">
        <f t="shared" si="441"/>
        <v>,"phone":"513-732-5319"</v>
      </c>
      <c r="AO869" s="5" t="str">
        <f t="shared" si="442"/>
        <v>,"location":{</v>
      </c>
      <c r="AP869" s="5" t="str">
        <f t="shared" si="443"/>
        <v>"ML":"162"</v>
      </c>
      <c r="AQ869" s="5" t="str">
        <f t="shared" si="425"/>
        <v>,"RM":"100"</v>
      </c>
      <c r="AR869" s="5" t="str">
        <f t="shared" si="444"/>
        <v>,"building":"CLERSTUSVCS"</v>
      </c>
      <c r="AS869" s="5" t="str">
        <f t="shared" si="453"/>
        <v>}</v>
      </c>
      <c r="AT869" s="5" t="str">
        <f t="shared" si="445"/>
        <v>,"fax":"513-732-5303"</v>
      </c>
      <c r="AU869" s="5" t="str">
        <f t="shared" si="446"/>
        <v>,"website":"http://www.ucclermont.edu/medicalasst.html"</v>
      </c>
      <c r="AV869" s="10" t="str">
        <f t="shared" si="447"/>
        <v/>
      </c>
      <c r="AW869" s="6" t="str">
        <f t="shared" si="448"/>
        <v>{"name":"Medical Assisting Certificate (CLER)","phone":"513-732-5319","location":{"ML":"162","RM":"100","building":"CLERSTUSVCS"},"fax":"513-732-5303","website":"http://www.ucclermont.edu/medicalasst.html"}</v>
      </c>
      <c r="AX869" t="str">
        <f t="shared" si="449"/>
        <v>db.directory.insert({"name":"Medical Assisting Certificate (CLER)","phone":"513-732-5319","location":{"ML":"162","RM":"100","building":"CLERSTUSVCS"},"fax":"513-732-5303","website":"http://www.ucclermont.edu/medicalasst.html"})</v>
      </c>
      <c r="AY869">
        <f t="shared" si="452"/>
        <v>866</v>
      </c>
      <c r="AZ869" t="str">
        <f t="shared" si="450"/>
        <v>866 - Medical Assisting Certificate (CLER)</v>
      </c>
      <c r="BA869" t="str">
        <f t="shared" si="454"/>
        <v>{"name":"Medical Assisting Certificate (CLER)","phone":"513-732-5319","location":{"ML":"162","RM":"100","building":"CLERSTUSVCS"},"fax":"513-732-5303","website":"http://www.ucclermont.edu/medicalasst.html"},</v>
      </c>
    </row>
    <row r="870" spans="1:53" x14ac:dyDescent="0.25">
      <c r="A870" t="s">
        <v>3638</v>
      </c>
      <c r="B870" t="s">
        <v>3639</v>
      </c>
      <c r="C870" t="s">
        <v>1950</v>
      </c>
      <c r="D870">
        <v>162</v>
      </c>
      <c r="E870">
        <v>100</v>
      </c>
      <c r="F870" t="s">
        <v>270</v>
      </c>
      <c r="G870" t="s">
        <v>38</v>
      </c>
      <c r="H870" t="s">
        <v>3640</v>
      </c>
      <c r="K870" t="s">
        <v>5264</v>
      </c>
      <c r="M870">
        <f t="shared" si="455"/>
        <v>0</v>
      </c>
      <c r="N870" t="str">
        <f t="shared" si="427"/>
        <v>Medical Biller/Coder Certificate (CLER)</v>
      </c>
      <c r="P870" t="s">
        <v>5264</v>
      </c>
      <c r="Q870" t="str">
        <f t="shared" si="428"/>
        <v>513-732-5319</v>
      </c>
      <c r="S870" s="3">
        <f t="shared" si="426"/>
        <v>162</v>
      </c>
      <c r="T870" t="b">
        <f t="shared" si="434"/>
        <v>1</v>
      </c>
      <c r="V870" s="3">
        <f t="shared" si="435"/>
        <v>100</v>
      </c>
      <c r="W870" t="b">
        <f t="shared" si="429"/>
        <v>1</v>
      </c>
      <c r="Y870" t="str">
        <f t="shared" si="436"/>
        <v>CLERSTUSVCS</v>
      </c>
      <c r="Z870" t="b">
        <f t="shared" si="430"/>
        <v>1</v>
      </c>
      <c r="AB870" t="b">
        <f t="shared" si="437"/>
        <v>1</v>
      </c>
      <c r="AD870" t="str">
        <f t="shared" si="438"/>
        <v>513-732-5303</v>
      </c>
      <c r="AE870" t="b">
        <f t="shared" si="431"/>
        <v>1</v>
      </c>
      <c r="AG870" t="str">
        <f t="shared" si="439"/>
        <v>http://www.ucclermont.edu/academics/gainful-employment-disclosure/MBC.html</v>
      </c>
      <c r="AH870" t="b">
        <f t="shared" si="432"/>
        <v>1</v>
      </c>
      <c r="AJ870">
        <f t="shared" si="440"/>
        <v>0</v>
      </c>
      <c r="AK870" t="b">
        <f t="shared" si="433"/>
        <v>0</v>
      </c>
      <c r="AM870" s="4" t="str">
        <f t="shared" si="451"/>
        <v>"name":"Medical Biller/Coder Certificate (CLER)"</v>
      </c>
      <c r="AN870" s="5" t="str">
        <f t="shared" si="441"/>
        <v>,"phone":"513-732-5319"</v>
      </c>
      <c r="AO870" s="5" t="str">
        <f t="shared" si="442"/>
        <v>,"location":{</v>
      </c>
      <c r="AP870" s="5" t="str">
        <f t="shared" si="443"/>
        <v>"ML":"162"</v>
      </c>
      <c r="AQ870" s="5" t="str">
        <f t="shared" si="425"/>
        <v>,"RM":"100"</v>
      </c>
      <c r="AR870" s="5" t="str">
        <f t="shared" si="444"/>
        <v>,"building":"CLERSTUSVCS"</v>
      </c>
      <c r="AS870" s="5" t="str">
        <f t="shared" si="453"/>
        <v>}</v>
      </c>
      <c r="AT870" s="5" t="str">
        <f t="shared" si="445"/>
        <v>,"fax":"513-732-5303"</v>
      </c>
      <c r="AU870" s="5" t="str">
        <f t="shared" si="446"/>
        <v>,"website":"http://www.ucclermont.edu/academics/gainful-employment-disclosure/MBC.html"</v>
      </c>
      <c r="AV870" s="10" t="str">
        <f t="shared" si="447"/>
        <v/>
      </c>
      <c r="AW870" s="6" t="str">
        <f t="shared" si="448"/>
        <v>{"name":"Medical Biller/Coder Certificate (CLER)","phone":"513-732-5319","location":{"ML":"162","RM":"100","building":"CLERSTUSVCS"},"fax":"513-732-5303","website":"http://www.ucclermont.edu/academics/gainful-employment-disclosure/MBC.html"}</v>
      </c>
      <c r="AX870" t="str">
        <f t="shared" si="449"/>
        <v>db.directory.insert({"name":"Medical Biller/Coder Certificate (CLER)","phone":"513-732-5319","location":{"ML":"162","RM":"100","building":"CLERSTUSVCS"},"fax":"513-732-5303","website":"http://www.ucclermont.edu/academics/gainful-employment-disclosure/MBC.html"})</v>
      </c>
      <c r="AY870">
        <f t="shared" si="452"/>
        <v>867</v>
      </c>
      <c r="AZ870" t="str">
        <f t="shared" si="450"/>
        <v>867 - Medical Biller/Coder Certificate (CLER)</v>
      </c>
      <c r="BA870" t="str">
        <f t="shared" si="454"/>
        <v>{"name":"Medical Biller/Coder Certificate (CLER)","phone":"513-732-5319","location":{"ML":"162","RM":"100","building":"CLERSTUSVCS"},"fax":"513-732-5303","website":"http://www.ucclermont.edu/academics/gainful-employment-disclosure/MBC.html"},</v>
      </c>
    </row>
    <row r="871" spans="1:53" x14ac:dyDescent="0.25">
      <c r="A871" t="s">
        <v>3641</v>
      </c>
      <c r="B871" t="s">
        <v>3642</v>
      </c>
      <c r="C871" t="s">
        <v>3643</v>
      </c>
      <c r="D871">
        <v>719</v>
      </c>
      <c r="E871" t="s">
        <v>3644</v>
      </c>
      <c r="F871" t="s">
        <v>2191</v>
      </c>
      <c r="G871" t="s">
        <v>3645</v>
      </c>
      <c r="H871" t="s">
        <v>684</v>
      </c>
      <c r="I871" t="s">
        <v>685</v>
      </c>
      <c r="K871" t="s">
        <v>5264</v>
      </c>
      <c r="M871">
        <f t="shared" si="455"/>
        <v>0</v>
      </c>
      <c r="N871" t="str">
        <f t="shared" si="427"/>
        <v xml:space="preserve"> Academic Health Center - Bookstore</v>
      </c>
      <c r="P871" t="s">
        <v>5264</v>
      </c>
      <c r="Q871" t="str">
        <f t="shared" si="428"/>
        <v>513-558-4093</v>
      </c>
      <c r="S871" s="3">
        <f t="shared" si="426"/>
        <v>719</v>
      </c>
      <c r="T871" t="b">
        <f t="shared" si="434"/>
        <v>1</v>
      </c>
      <c r="V871" s="3" t="str">
        <f t="shared" si="435"/>
        <v>Lev.E</v>
      </c>
      <c r="W871" t="b">
        <f t="shared" si="429"/>
        <v>1</v>
      </c>
      <c r="Y871" t="str">
        <f t="shared" si="436"/>
        <v>CARE</v>
      </c>
      <c r="Z871" t="b">
        <f t="shared" si="430"/>
        <v>1</v>
      </c>
      <c r="AB871" t="b">
        <f t="shared" si="437"/>
        <v>1</v>
      </c>
      <c r="AD871" t="str">
        <f t="shared" si="438"/>
        <v>513-558-4910</v>
      </c>
      <c r="AE871" t="b">
        <f t="shared" si="431"/>
        <v>1</v>
      </c>
      <c r="AG871" t="str">
        <f t="shared" si="439"/>
        <v>http://www.uc.edu/bookstore</v>
      </c>
      <c r="AH871" t="b">
        <f t="shared" si="432"/>
        <v>1</v>
      </c>
      <c r="AJ871" t="str">
        <f t="shared" si="440"/>
        <v>bookstore@uc.edu</v>
      </c>
      <c r="AK871" t="b">
        <f t="shared" si="433"/>
        <v>1</v>
      </c>
      <c r="AM871" s="4" t="str">
        <f t="shared" si="451"/>
        <v>"name":"Academic Health Center - Bookstore"</v>
      </c>
      <c r="AN871" s="5" t="str">
        <f t="shared" si="441"/>
        <v>,"phone":"513-558-4093"</v>
      </c>
      <c r="AO871" s="5" t="str">
        <f t="shared" si="442"/>
        <v>,"location":{</v>
      </c>
      <c r="AP871" s="5" t="str">
        <f t="shared" si="443"/>
        <v>"ML":"719"</v>
      </c>
      <c r="AQ871" s="5" t="str">
        <f t="shared" si="425"/>
        <v>,"RM":"Lev.E"</v>
      </c>
      <c r="AR871" s="5" t="str">
        <f t="shared" si="444"/>
        <v>,"building":"CARE"</v>
      </c>
      <c r="AS871" s="5" t="str">
        <f t="shared" si="453"/>
        <v>}</v>
      </c>
      <c r="AT871" s="5" t="str">
        <f t="shared" si="445"/>
        <v>,"fax":"513-558-4910"</v>
      </c>
      <c r="AU871" s="5" t="str">
        <f t="shared" si="446"/>
        <v>,"website":"http://www.uc.edu/bookstore"</v>
      </c>
      <c r="AV871" s="10" t="str">
        <f t="shared" si="447"/>
        <v>,"email":"bookstore@uc.edu"</v>
      </c>
      <c r="AW871" s="6" t="str">
        <f t="shared" si="448"/>
        <v>{"name":"Academic Health Center - Bookstore","phone":"513-558-4093","location":{"ML":"719","RM":"Lev.E","building":"CARE"},"fax":"513-558-4910","website":"http://www.uc.edu/bookstore","email":"bookstore@uc.edu"}</v>
      </c>
      <c r="AX871" t="str">
        <f t="shared" si="449"/>
        <v>db.directory.insert({"name":"Academic Health Center - Bookstore","phone":"513-558-4093","location":{"ML":"719","RM":"Lev.E","building":"CARE"},"fax":"513-558-4910","website":"http://www.uc.edu/bookstore","email":"bookstore@uc.edu"})</v>
      </c>
      <c r="AY871">
        <f t="shared" si="452"/>
        <v>868</v>
      </c>
      <c r="AZ871" t="str">
        <f t="shared" si="450"/>
        <v>868 -  Academic Health Center - Bookstore</v>
      </c>
      <c r="BA871" t="str">
        <f t="shared" si="454"/>
        <v>{"name":"Academic Health Center - Bookstore","phone":"513-558-4093","location":{"ML":"719","RM":"Lev.E","building":"CARE"},"fax":"513-558-4910","website":"http://www.uc.edu/bookstore","email":"bookstore@uc.edu"},</v>
      </c>
    </row>
    <row r="872" spans="1:53" x14ac:dyDescent="0.25">
      <c r="A872" t="s">
        <v>3646</v>
      </c>
      <c r="B872" t="s">
        <v>3647</v>
      </c>
      <c r="C872" t="s">
        <v>3648</v>
      </c>
      <c r="D872">
        <v>12</v>
      </c>
      <c r="E872">
        <v>601</v>
      </c>
      <c r="F872" t="s">
        <v>2028</v>
      </c>
      <c r="G872" t="s">
        <v>3649</v>
      </c>
      <c r="H872" t="s">
        <v>3650</v>
      </c>
      <c r="K872" t="s">
        <v>5264</v>
      </c>
      <c r="M872">
        <f t="shared" si="455"/>
        <v>0</v>
      </c>
      <c r="N872" t="str">
        <f t="shared" si="427"/>
        <v>Medical Engineering (CEAS)(BCEE)</v>
      </c>
      <c r="P872" t="s">
        <v>5264</v>
      </c>
      <c r="Q872" t="str">
        <f t="shared" si="428"/>
        <v>513-556-4171</v>
      </c>
      <c r="S872" s="3">
        <f t="shared" si="426"/>
        <v>12</v>
      </c>
      <c r="T872" t="b">
        <f t="shared" si="434"/>
        <v>1</v>
      </c>
      <c r="V872" s="3">
        <f t="shared" si="435"/>
        <v>601</v>
      </c>
      <c r="W872" t="b">
        <f t="shared" si="429"/>
        <v>1</v>
      </c>
      <c r="Y872" t="str">
        <f t="shared" si="436"/>
        <v>ERC</v>
      </c>
      <c r="Z872" t="b">
        <f t="shared" si="430"/>
        <v>1</v>
      </c>
      <c r="AB872" t="b">
        <f t="shared" si="437"/>
        <v>1</v>
      </c>
      <c r="AD872" t="str">
        <f t="shared" si="438"/>
        <v>513-556-4162</v>
      </c>
      <c r="AE872" t="b">
        <f t="shared" si="431"/>
        <v>1</v>
      </c>
      <c r="AG872" t="str">
        <f t="shared" si="439"/>
        <v>http://ceas.uc.edu/bcee.html</v>
      </c>
      <c r="AH872" t="b">
        <f t="shared" si="432"/>
        <v>1</v>
      </c>
      <c r="AJ872">
        <f t="shared" si="440"/>
        <v>0</v>
      </c>
      <c r="AK872" t="b">
        <f t="shared" si="433"/>
        <v>0</v>
      </c>
      <c r="AM872" s="4" t="str">
        <f t="shared" si="451"/>
        <v>"name":"Medical Engineering (CEAS)(BCEE)"</v>
      </c>
      <c r="AN872" s="5" t="str">
        <f t="shared" si="441"/>
        <v>,"phone":"513-556-4171"</v>
      </c>
      <c r="AO872" s="5" t="str">
        <f t="shared" si="442"/>
        <v>,"location":{</v>
      </c>
      <c r="AP872" s="5" t="str">
        <f t="shared" si="443"/>
        <v>"ML":"12"</v>
      </c>
      <c r="AQ872" s="5" t="str">
        <f t="shared" si="425"/>
        <v>,"RM":"601"</v>
      </c>
      <c r="AR872" s="5" t="str">
        <f t="shared" si="444"/>
        <v>,"building":"ERC"</v>
      </c>
      <c r="AS872" s="5" t="str">
        <f t="shared" si="453"/>
        <v>}</v>
      </c>
      <c r="AT872" s="5" t="str">
        <f t="shared" si="445"/>
        <v>,"fax":"513-556-4162"</v>
      </c>
      <c r="AU872" s="5" t="str">
        <f t="shared" si="446"/>
        <v>,"website":"http://ceas.uc.edu/bcee.html"</v>
      </c>
      <c r="AV872" s="10" t="str">
        <f t="shared" si="447"/>
        <v/>
      </c>
      <c r="AW872" s="6" t="str">
        <f t="shared" si="448"/>
        <v>{"name":"Medical Engineering (CEAS)(BCEE)","phone":"513-556-4171","location":{"ML":"12","RM":"601","building":"ERC"},"fax":"513-556-4162","website":"http://ceas.uc.edu/bcee.html"}</v>
      </c>
      <c r="AX872" t="str">
        <f t="shared" si="449"/>
        <v>db.directory.insert({"name":"Medical Engineering (CEAS)(BCEE)","phone":"513-556-4171","location":{"ML":"12","RM":"601","building":"ERC"},"fax":"513-556-4162","website":"http://ceas.uc.edu/bcee.html"})</v>
      </c>
      <c r="AY872">
        <f t="shared" si="452"/>
        <v>869</v>
      </c>
      <c r="AZ872" t="str">
        <f t="shared" si="450"/>
        <v>869 - Medical Engineering (CEAS)(BCEE)</v>
      </c>
      <c r="BA872" t="str">
        <f t="shared" si="454"/>
        <v>{"name":"Medical Engineering (CEAS)(BCEE)","phone":"513-556-4171","location":{"ML":"12","RM":"601","building":"ERC"},"fax":"513-556-4162","website":"http://ceas.uc.edu/bcee.html"},</v>
      </c>
    </row>
    <row r="873" spans="1:53" x14ac:dyDescent="0.25">
      <c r="A873" t="s">
        <v>3651</v>
      </c>
      <c r="B873" t="s">
        <v>3652</v>
      </c>
      <c r="C873" t="s">
        <v>90</v>
      </c>
      <c r="D873">
        <v>573</v>
      </c>
      <c r="E873" t="s">
        <v>91</v>
      </c>
      <c r="F873" t="s">
        <v>92</v>
      </c>
      <c r="G873" t="s">
        <v>93</v>
      </c>
      <c r="H873" t="s">
        <v>94</v>
      </c>
      <c r="I873" t="s">
        <v>95</v>
      </c>
      <c r="K873" t="s">
        <v>5264</v>
      </c>
      <c r="M873">
        <f t="shared" si="455"/>
        <v>0</v>
      </c>
      <c r="N873" t="str">
        <f t="shared" si="427"/>
        <v xml:space="preserve"> AHC) - Medical Illustration (Communications Services</v>
      </c>
      <c r="P873" t="s">
        <v>5264</v>
      </c>
      <c r="Q873" t="str">
        <f t="shared" si="428"/>
        <v>513-558-3264</v>
      </c>
      <c r="S873" s="3">
        <f t="shared" si="426"/>
        <v>573</v>
      </c>
      <c r="T873" t="b">
        <f t="shared" si="434"/>
        <v>1</v>
      </c>
      <c r="V873" s="3" t="str">
        <f t="shared" si="435"/>
        <v>G-44</v>
      </c>
      <c r="W873" t="b">
        <f t="shared" si="429"/>
        <v>1</v>
      </c>
      <c r="Y873" t="str">
        <f t="shared" si="436"/>
        <v>HPB</v>
      </c>
      <c r="Z873" t="b">
        <f t="shared" si="430"/>
        <v>1</v>
      </c>
      <c r="AB873" t="b">
        <f t="shared" si="437"/>
        <v>1</v>
      </c>
      <c r="AD873" t="str">
        <f t="shared" si="438"/>
        <v>513-558-4120</v>
      </c>
      <c r="AE873" t="b">
        <f t="shared" si="431"/>
        <v>1</v>
      </c>
      <c r="AG873" t="str">
        <f t="shared" si="439"/>
        <v>http://healthnews.uc.edu/communications/artdesign/</v>
      </c>
      <c r="AH873" t="b">
        <f t="shared" si="432"/>
        <v>1</v>
      </c>
      <c r="AJ873" t="str">
        <f t="shared" si="440"/>
        <v>art.design@uc.edu</v>
      </c>
      <c r="AK873" t="b">
        <f t="shared" si="433"/>
        <v>1</v>
      </c>
      <c r="AM873" s="4" t="str">
        <f t="shared" si="451"/>
        <v>"name":"AHC) - Medical Illustration (Communications Services"</v>
      </c>
      <c r="AN873" s="5" t="str">
        <f t="shared" si="441"/>
        <v>,"phone":"513-558-3264"</v>
      </c>
      <c r="AO873" s="5" t="str">
        <f t="shared" si="442"/>
        <v>,"location":{</v>
      </c>
      <c r="AP873" s="5" t="str">
        <f t="shared" si="443"/>
        <v>"ML":"573"</v>
      </c>
      <c r="AQ873" s="5" t="str">
        <f t="shared" si="425"/>
        <v>,"RM":"G-44"</v>
      </c>
      <c r="AR873" s="5" t="str">
        <f t="shared" si="444"/>
        <v>,"building":"HPB"</v>
      </c>
      <c r="AS873" s="5" t="str">
        <f t="shared" si="453"/>
        <v>}</v>
      </c>
      <c r="AT873" s="5" t="str">
        <f t="shared" si="445"/>
        <v>,"fax":"513-558-4120"</v>
      </c>
      <c r="AU873" s="5" t="str">
        <f t="shared" si="446"/>
        <v>,"website":"http://healthnews.uc.edu/communications/artdesign/"</v>
      </c>
      <c r="AV873" s="10" t="str">
        <f t="shared" si="447"/>
        <v>,"email":"art.design@uc.edu"</v>
      </c>
      <c r="AW873" s="6" t="str">
        <f t="shared" si="448"/>
        <v>{"name":"AHC) - Medical Illustration (Communications Services","phone":"513-558-3264","location":{"ML":"573","RM":"G-44","building":"HPB"},"fax":"513-558-4120","website":"http://healthnews.uc.edu/communications/artdesign/","email":"art.design@uc.edu"}</v>
      </c>
      <c r="AX873" t="str">
        <f t="shared" si="449"/>
        <v>db.directory.insert({"name":"AHC) - Medical Illustration (Communications Services","phone":"513-558-3264","location":{"ML":"573","RM":"G-44","building":"HPB"},"fax":"513-558-4120","website":"http://healthnews.uc.edu/communications/artdesign/","email":"art.design@uc.edu"})</v>
      </c>
      <c r="AY873">
        <f t="shared" si="452"/>
        <v>870</v>
      </c>
      <c r="AZ873" t="str">
        <f t="shared" si="450"/>
        <v>870 -  AHC) - Medical Illustration (Communications Services</v>
      </c>
      <c r="BA873" t="str">
        <f t="shared" si="454"/>
        <v>{"name":"AHC) - Medical Illustration (Communications Services","phone":"513-558-3264","location":{"ML":"573","RM":"G-44","building":"HPB"},"fax":"513-558-4120","website":"http://healthnews.uc.edu/communications/artdesign/","email":"art.design@uc.edu"},</v>
      </c>
    </row>
    <row r="874" spans="1:53" x14ac:dyDescent="0.25">
      <c r="A874" t="s">
        <v>3653</v>
      </c>
      <c r="B874" t="s">
        <v>3654</v>
      </c>
      <c r="C874" t="s">
        <v>3655</v>
      </c>
      <c r="D874">
        <v>394</v>
      </c>
      <c r="E874">
        <v>371</v>
      </c>
      <c r="F874" t="s">
        <v>1518</v>
      </c>
      <c r="G874" t="s">
        <v>3656</v>
      </c>
      <c r="H874" t="s">
        <v>3657</v>
      </c>
      <c r="K874" t="s">
        <v>5264</v>
      </c>
      <c r="M874">
        <f t="shared" si="455"/>
        <v>0</v>
      </c>
      <c r="N874" t="str">
        <f t="shared" si="427"/>
        <v>Medical Laboratory Science Program (CAHS)</v>
      </c>
      <c r="P874" t="s">
        <v>5264</v>
      </c>
      <c r="Q874" t="str">
        <f t="shared" si="428"/>
        <v>513-558-2018</v>
      </c>
      <c r="S874" s="3">
        <f t="shared" si="426"/>
        <v>394</v>
      </c>
      <c r="T874" t="b">
        <f t="shared" si="434"/>
        <v>1</v>
      </c>
      <c r="V874" s="3">
        <f t="shared" si="435"/>
        <v>371</v>
      </c>
      <c r="W874" t="b">
        <f t="shared" si="429"/>
        <v>1</v>
      </c>
      <c r="Y874" t="str">
        <f t="shared" si="436"/>
        <v>FRENCH-EAST</v>
      </c>
      <c r="Z874" t="b">
        <f t="shared" si="430"/>
        <v>1</v>
      </c>
      <c r="AB874" t="b">
        <f t="shared" si="437"/>
        <v>1</v>
      </c>
      <c r="AD874" t="str">
        <f t="shared" si="438"/>
        <v>513-558-6002</v>
      </c>
      <c r="AE874" t="b">
        <f t="shared" si="431"/>
        <v>1</v>
      </c>
      <c r="AG874" t="str">
        <f t="shared" si="439"/>
        <v>http://cahs.uc.edu/departments/dads/programs/mls/about.aspx</v>
      </c>
      <c r="AH874" t="b">
        <f t="shared" si="432"/>
        <v>1</v>
      </c>
      <c r="AJ874">
        <f t="shared" si="440"/>
        <v>0</v>
      </c>
      <c r="AK874" t="b">
        <f t="shared" si="433"/>
        <v>0</v>
      </c>
      <c r="AM874" s="4" t="str">
        <f t="shared" si="451"/>
        <v>"name":"Medical Laboratory Science Program (CAHS)"</v>
      </c>
      <c r="AN874" s="5" t="str">
        <f t="shared" si="441"/>
        <v>,"phone":"513-558-2018"</v>
      </c>
      <c r="AO874" s="5" t="str">
        <f t="shared" si="442"/>
        <v>,"location":{</v>
      </c>
      <c r="AP874" s="5" t="str">
        <f t="shared" si="443"/>
        <v>"ML":"394"</v>
      </c>
      <c r="AQ874" s="5" t="str">
        <f t="shared" si="425"/>
        <v>,"RM":"371"</v>
      </c>
      <c r="AR874" s="5" t="str">
        <f t="shared" si="444"/>
        <v>,"building":"FRENCH-EAST"</v>
      </c>
      <c r="AS874" s="5" t="str">
        <f t="shared" si="453"/>
        <v>}</v>
      </c>
      <c r="AT874" s="5" t="str">
        <f t="shared" si="445"/>
        <v>,"fax":"513-558-6002"</v>
      </c>
      <c r="AU874" s="5" t="str">
        <f t="shared" si="446"/>
        <v>,"website":"http://cahs.uc.edu/departments/dads/programs/mls/about.aspx"</v>
      </c>
      <c r="AV874" s="10" t="str">
        <f t="shared" si="447"/>
        <v/>
      </c>
      <c r="AW874" s="6" t="str">
        <f t="shared" si="448"/>
        <v>{"name":"Medical Laboratory Science Program (CAHS)","phone":"513-558-2018","location":{"ML":"394","RM":"371","building":"FRENCH-EAST"},"fax":"513-558-6002","website":"http://cahs.uc.edu/departments/dads/programs/mls/about.aspx"}</v>
      </c>
      <c r="AX874" t="str">
        <f t="shared" si="449"/>
        <v>db.directory.insert({"name":"Medical Laboratory Science Program (CAHS)","phone":"513-558-2018","location":{"ML":"394","RM":"371","building":"FRENCH-EAST"},"fax":"513-558-6002","website":"http://cahs.uc.edu/departments/dads/programs/mls/about.aspx"})</v>
      </c>
      <c r="AY874">
        <f t="shared" si="452"/>
        <v>871</v>
      </c>
      <c r="AZ874" t="str">
        <f t="shared" si="450"/>
        <v>871 - Medical Laboratory Science Program (CAHS)</v>
      </c>
      <c r="BA874" t="str">
        <f t="shared" si="454"/>
        <v>{"name":"Medical Laboratory Science Program (CAHS)","phone":"513-558-2018","location":{"ML":"394","RM":"371","building":"FRENCH-EAST"},"fax":"513-558-6002","website":"http://cahs.uc.edu/departments/dads/programs/mls/about.aspx"},</v>
      </c>
    </row>
    <row r="875" spans="1:53" x14ac:dyDescent="0.25">
      <c r="A875" t="s">
        <v>3658</v>
      </c>
      <c r="B875" t="s">
        <v>3659</v>
      </c>
      <c r="C875" t="s">
        <v>2574</v>
      </c>
      <c r="D875">
        <v>394</v>
      </c>
      <c r="E875">
        <v>215</v>
      </c>
      <c r="F875" t="s">
        <v>1518</v>
      </c>
      <c r="G875" t="s">
        <v>3660</v>
      </c>
      <c r="H875" t="s">
        <v>3661</v>
      </c>
      <c r="K875" t="s">
        <v>5264</v>
      </c>
      <c r="M875">
        <f t="shared" si="455"/>
        <v>0</v>
      </c>
      <c r="N875" t="str">
        <f t="shared" si="427"/>
        <v>Advanced Medical Imaging Technology (CAHS)</v>
      </c>
      <c r="P875" t="s">
        <v>5264</v>
      </c>
      <c r="Q875" t="str">
        <f t="shared" si="428"/>
        <v>513-558-3515</v>
      </c>
      <c r="S875" s="3">
        <f t="shared" si="426"/>
        <v>394</v>
      </c>
      <c r="T875" t="b">
        <f t="shared" si="434"/>
        <v>1</v>
      </c>
      <c r="V875" s="3">
        <f t="shared" si="435"/>
        <v>215</v>
      </c>
      <c r="W875" t="b">
        <f t="shared" si="429"/>
        <v>1</v>
      </c>
      <c r="Y875" t="str">
        <f t="shared" si="436"/>
        <v>FRENCH-EAST</v>
      </c>
      <c r="Z875" t="b">
        <f t="shared" si="430"/>
        <v>1</v>
      </c>
      <c r="AB875" t="b">
        <f t="shared" si="437"/>
        <v>1</v>
      </c>
      <c r="AD875" t="str">
        <f t="shared" si="438"/>
        <v>513-558-4009</v>
      </c>
      <c r="AE875" t="b">
        <f t="shared" si="431"/>
        <v>1</v>
      </c>
      <c r="AG875" t="str">
        <f t="shared" si="439"/>
        <v>http://cahs.uc.edu/departments/dads/programs/amit/about.aspx</v>
      </c>
      <c r="AH875" t="b">
        <f t="shared" si="432"/>
        <v>1</v>
      </c>
      <c r="AJ875">
        <f t="shared" si="440"/>
        <v>0</v>
      </c>
      <c r="AK875" t="b">
        <f t="shared" si="433"/>
        <v>0</v>
      </c>
      <c r="AM875" s="4" t="str">
        <f t="shared" si="451"/>
        <v>"name":"Advanced Medical Imaging Technology (CAHS)"</v>
      </c>
      <c r="AN875" s="5" t="str">
        <f t="shared" si="441"/>
        <v>,"phone":"513-558-3515"</v>
      </c>
      <c r="AO875" s="5" t="str">
        <f t="shared" si="442"/>
        <v>,"location":{</v>
      </c>
      <c r="AP875" s="5" t="str">
        <f t="shared" si="443"/>
        <v>"ML":"394"</v>
      </c>
      <c r="AQ875" s="5" t="str">
        <f t="shared" si="425"/>
        <v>,"RM":"215"</v>
      </c>
      <c r="AR875" s="5" t="str">
        <f t="shared" si="444"/>
        <v>,"building":"FRENCH-EAST"</v>
      </c>
      <c r="AS875" s="5" t="str">
        <f t="shared" si="453"/>
        <v>}</v>
      </c>
      <c r="AT875" s="5" t="str">
        <f t="shared" si="445"/>
        <v>,"fax":"513-558-4009"</v>
      </c>
      <c r="AU875" s="5" t="str">
        <f t="shared" si="446"/>
        <v>,"website":"http://cahs.uc.edu/departments/dads/programs/amit/about.aspx"</v>
      </c>
      <c r="AV875" s="10" t="str">
        <f t="shared" si="447"/>
        <v/>
      </c>
      <c r="AW875" s="6" t="str">
        <f t="shared" si="448"/>
        <v>{"name":"Advanced Medical Imaging Technology (CAHS)","phone":"513-558-3515","location":{"ML":"394","RM":"215","building":"FRENCH-EAST"},"fax":"513-558-4009","website":"http://cahs.uc.edu/departments/dads/programs/amit/about.aspx"}</v>
      </c>
      <c r="AX875" t="str">
        <f t="shared" si="449"/>
        <v>db.directory.insert({"name":"Advanced Medical Imaging Technology (CAHS)","phone":"513-558-3515","location":{"ML":"394","RM":"215","building":"FRENCH-EAST"},"fax":"513-558-4009","website":"http://cahs.uc.edu/departments/dads/programs/amit/about.aspx"})</v>
      </c>
      <c r="AY875">
        <f t="shared" si="452"/>
        <v>872</v>
      </c>
      <c r="AZ875" t="str">
        <f t="shared" si="450"/>
        <v>872 - Advanced Medical Imaging Technology (CAHS)</v>
      </c>
      <c r="BA875" t="str">
        <f t="shared" si="454"/>
        <v>{"name":"Advanced Medical Imaging Technology (CAHS)","phone":"513-558-3515","location":{"ML":"394","RM":"215","building":"FRENCH-EAST"},"fax":"513-558-4009","website":"http://cahs.uc.edu/departments/dads/programs/amit/about.aspx"},</v>
      </c>
    </row>
    <row r="876" spans="1:53" x14ac:dyDescent="0.25">
      <c r="A876" t="s">
        <v>3662</v>
      </c>
      <c r="B876" t="s">
        <v>3663</v>
      </c>
      <c r="C876" t="s">
        <v>150</v>
      </c>
      <c r="H876" t="s">
        <v>151</v>
      </c>
      <c r="I876" t="s">
        <v>152</v>
      </c>
      <c r="K876" t="s">
        <v>5264</v>
      </c>
      <c r="M876">
        <f t="shared" si="455"/>
        <v>0</v>
      </c>
      <c r="N876" t="str">
        <f t="shared" si="427"/>
        <v>Men in Engineering and Applied Science Summer Camp (CEAS)</v>
      </c>
      <c r="P876" t="s">
        <v>5264</v>
      </c>
      <c r="Q876" t="str">
        <f t="shared" si="428"/>
        <v>513-556-5417</v>
      </c>
      <c r="S876" s="3">
        <f t="shared" si="426"/>
        <v>0</v>
      </c>
      <c r="T876" t="b">
        <f t="shared" si="434"/>
        <v>0</v>
      </c>
      <c r="V876" s="3">
        <f t="shared" si="435"/>
        <v>0</v>
      </c>
      <c r="W876" t="b">
        <f t="shared" si="429"/>
        <v>0</v>
      </c>
      <c r="Y876">
        <f t="shared" si="436"/>
        <v>0</v>
      </c>
      <c r="Z876" t="b">
        <f t="shared" si="430"/>
        <v>0</v>
      </c>
      <c r="AB876" t="b">
        <f t="shared" si="437"/>
        <v>0</v>
      </c>
      <c r="AD876">
        <f t="shared" si="438"/>
        <v>0</v>
      </c>
      <c r="AE876" t="b">
        <f t="shared" si="431"/>
        <v>0</v>
      </c>
      <c r="AG876" t="str">
        <f t="shared" si="439"/>
        <v>http://ceas.uc.edu/future_students/Activities/Summer_Camps.html</v>
      </c>
      <c r="AH876" t="b">
        <f t="shared" si="432"/>
        <v>1</v>
      </c>
      <c r="AJ876" t="str">
        <f t="shared" si="440"/>
        <v>ceas.ug@uc.edu</v>
      </c>
      <c r="AK876" t="b">
        <f t="shared" si="433"/>
        <v>1</v>
      </c>
      <c r="AM876" s="4" t="str">
        <f t="shared" si="451"/>
        <v>"name":"Men in Engineering and Applied Science Summer Camp (CEAS)"</v>
      </c>
      <c r="AN876" s="5" t="str">
        <f t="shared" si="441"/>
        <v>,"phone":"513-556-5417"</v>
      </c>
      <c r="AO876" s="5" t="str">
        <f t="shared" si="442"/>
        <v/>
      </c>
      <c r="AP876" s="5" t="str">
        <f t="shared" si="443"/>
        <v/>
      </c>
      <c r="AQ876" s="5" t="str">
        <f t="shared" si="425"/>
        <v>"RM":"0"</v>
      </c>
      <c r="AR876" s="5" t="str">
        <f t="shared" si="444"/>
        <v/>
      </c>
      <c r="AS876" s="5" t="str">
        <f t="shared" si="453"/>
        <v/>
      </c>
      <c r="AT876" s="5" t="str">
        <f t="shared" si="445"/>
        <v/>
      </c>
      <c r="AU876" s="5" t="str">
        <f t="shared" si="446"/>
        <v>,"website":"http://ceas.uc.edu/future_students/Activities/Summer_Camps.html"</v>
      </c>
      <c r="AV876" s="10" t="str">
        <f t="shared" si="447"/>
        <v>,"email":"ceas.ug@uc.edu"</v>
      </c>
      <c r="AW876" s="6" t="str">
        <f t="shared" si="448"/>
        <v>{"name":"Men in Engineering and Applied Science Summer Camp (CEAS)","phone":"513-556-5417""RM":"0","website":"http://ceas.uc.edu/future_students/Activities/Summer_Camps.html","email":"ceas.ug@uc.edu"}</v>
      </c>
      <c r="AX876" t="s">
        <v>5323</v>
      </c>
      <c r="AY876">
        <f t="shared" si="452"/>
        <v>873</v>
      </c>
      <c r="AZ876" t="str">
        <f t="shared" si="450"/>
        <v>873 - Men in Engineering and Applied Science Summer Camp (CEAS)</v>
      </c>
      <c r="BA876" t="str">
        <f t="shared" si="454"/>
        <v>{"name":"Men in Engineering and Applied Science Summer Camp (CEAS)","phone":"513-556-5417""RM":"0","website":"http://ceas.uc.edu/future_students/Activities/Summer_Camps.html","email":"ceas.ug@uc.edu"},</v>
      </c>
    </row>
    <row r="877" spans="1:53" x14ac:dyDescent="0.25">
      <c r="A877" t="s">
        <v>3664</v>
      </c>
      <c r="B877" t="s">
        <v>3665</v>
      </c>
      <c r="C877" t="s">
        <v>412</v>
      </c>
      <c r="D877" t="s">
        <v>1477</v>
      </c>
      <c r="E877">
        <v>21</v>
      </c>
      <c r="F877">
        <v>660</v>
      </c>
      <c r="G877" t="s">
        <v>50</v>
      </c>
      <c r="H877" t="s">
        <v>1377</v>
      </c>
      <c r="I877" t="s">
        <v>3666</v>
      </c>
      <c r="K877" t="s">
        <v>5264</v>
      </c>
      <c r="L877" t="b">
        <v>1</v>
      </c>
      <c r="M877">
        <f t="shared" si="455"/>
        <v>1</v>
      </c>
      <c r="N877" t="str">
        <f t="shared" si="427"/>
        <v>Men's Cross Country  Athletics</v>
      </c>
      <c r="O877" t="str">
        <f t="shared" ref="O877:O928" si="456">CONCATENATE(B877," ",C877)</f>
        <v>Men's Cross Country  Athletics</v>
      </c>
      <c r="P877" t="s">
        <v>5264</v>
      </c>
      <c r="Q877" t="str">
        <f t="shared" si="428"/>
        <v>513-556-0562</v>
      </c>
      <c r="S877" s="3">
        <f t="shared" si="426"/>
        <v>21</v>
      </c>
      <c r="T877" t="b">
        <f t="shared" si="434"/>
        <v>1</v>
      </c>
      <c r="V877" s="3">
        <f t="shared" si="435"/>
        <v>660</v>
      </c>
      <c r="W877" t="b">
        <f t="shared" si="429"/>
        <v>1</v>
      </c>
      <c r="Y877" t="str">
        <f t="shared" si="436"/>
        <v>LNDNRCTR</v>
      </c>
      <c r="Z877" t="b">
        <f t="shared" si="430"/>
        <v>1</v>
      </c>
      <c r="AB877" t="b">
        <f t="shared" si="437"/>
        <v>1</v>
      </c>
      <c r="AD877" t="str">
        <f t="shared" si="438"/>
        <v>513-556-2209</v>
      </c>
      <c r="AE877" t="b">
        <f t="shared" si="431"/>
        <v>1</v>
      </c>
      <c r="AG877" t="str">
        <f t="shared" si="439"/>
        <v>http://www.gobearcats.com/sports/c-xc/cinn-c-xc-body.html</v>
      </c>
      <c r="AH877" t="b">
        <f t="shared" si="432"/>
        <v>1</v>
      </c>
      <c r="AJ877">
        <f t="shared" si="440"/>
        <v>0</v>
      </c>
      <c r="AK877" t="b">
        <f t="shared" si="433"/>
        <v>0</v>
      </c>
      <c r="AM877" s="4" t="str">
        <f t="shared" si="451"/>
        <v>"name":"Men's Cross Country Athletics"</v>
      </c>
      <c r="AN877" s="5" t="str">
        <f t="shared" si="441"/>
        <v>,"phone":"513-556-0562"</v>
      </c>
      <c r="AO877" s="5" t="str">
        <f t="shared" si="442"/>
        <v>,"location":{</v>
      </c>
      <c r="AP877" s="5" t="str">
        <f t="shared" si="443"/>
        <v>"ML":"21"</v>
      </c>
      <c r="AQ877" s="5" t="str">
        <f t="shared" si="425"/>
        <v>,"RM":"660"</v>
      </c>
      <c r="AR877" s="5" t="str">
        <f t="shared" si="444"/>
        <v>,"building":"LNDNRCTR"</v>
      </c>
      <c r="AS877" s="5" t="str">
        <f t="shared" si="453"/>
        <v>}</v>
      </c>
      <c r="AT877" s="5" t="str">
        <f t="shared" si="445"/>
        <v>,"fax":"513-556-2209"</v>
      </c>
      <c r="AU877" s="5" t="str">
        <f t="shared" si="446"/>
        <v>,"website":"http://www.gobearcats.com/sports/c-xc/cinn-c-xc-body.html"</v>
      </c>
      <c r="AV877" s="10" t="str">
        <f t="shared" si="447"/>
        <v/>
      </c>
      <c r="AW877" s="6" t="str">
        <f t="shared" si="448"/>
        <v>{"name":"Men's Cross Country Athletics","phone":"513-556-0562","location":{"ML":"21","RM":"660","building":"LNDNRCTR"},"fax":"513-556-2209","website":"http://www.gobearcats.com/sports/c-xc/cinn-c-xc-body.html"}</v>
      </c>
      <c r="AX877" t="str">
        <f t="shared" si="449"/>
        <v>db.directory.insert({"name":"Men's Cross Country Athletics","phone":"513-556-0562","location":{"ML":"21","RM":"660","building":"LNDNRCTR"},"fax":"513-556-2209","website":"http://www.gobearcats.com/sports/c-xc/cinn-c-xc-body.html"})</v>
      </c>
      <c r="AY877">
        <f t="shared" si="452"/>
        <v>874</v>
      </c>
      <c r="AZ877" t="str">
        <f t="shared" si="450"/>
        <v>874 - Men's Cross Country  Athletics</v>
      </c>
      <c r="BA877" t="str">
        <f t="shared" si="454"/>
        <v>{"name":"Men's Cross Country Athletics","phone":"513-556-0562","location":{"ML":"21","RM":"660","building":"LNDNRCTR"},"fax":"513-556-2209","website":"http://www.gobearcats.com/sports/c-xc/cinn-c-xc-body.html"},</v>
      </c>
    </row>
    <row r="878" spans="1:53" x14ac:dyDescent="0.25">
      <c r="A878" t="s">
        <v>3667</v>
      </c>
      <c r="B878" t="s">
        <v>3668</v>
      </c>
      <c r="C878" t="s">
        <v>3669</v>
      </c>
      <c r="D878" t="s">
        <v>3670</v>
      </c>
      <c r="E878">
        <v>547</v>
      </c>
      <c r="F878">
        <v>7063</v>
      </c>
      <c r="G878" t="s">
        <v>140</v>
      </c>
      <c r="H878" t="s">
        <v>3671</v>
      </c>
      <c r="I878" t="s">
        <v>3672</v>
      </c>
      <c r="K878" t="s">
        <v>5264</v>
      </c>
      <c r="L878" t="b">
        <v>1</v>
      </c>
      <c r="M878">
        <f t="shared" si="455"/>
        <v>1</v>
      </c>
      <c r="N878" t="str">
        <f t="shared" si="427"/>
        <v>Endocrinology  Diabetes and Metabolism (Internal Med)</v>
      </c>
      <c r="O878" t="str">
        <f t="shared" si="456"/>
        <v>Endocrinology  Diabetes and Metabolism (Internal Med)</v>
      </c>
      <c r="P878" t="s">
        <v>5264</v>
      </c>
      <c r="Q878" t="str">
        <f t="shared" si="428"/>
        <v>513-558-4444</v>
      </c>
      <c r="S878" s="3">
        <f t="shared" si="426"/>
        <v>547</v>
      </c>
      <c r="T878" t="b">
        <f t="shared" si="434"/>
        <v>1</v>
      </c>
      <c r="V878" s="3">
        <f t="shared" si="435"/>
        <v>7063</v>
      </c>
      <c r="W878" t="b">
        <f t="shared" si="429"/>
        <v>1</v>
      </c>
      <c r="Y878" t="str">
        <f t="shared" si="436"/>
        <v>MSB</v>
      </c>
      <c r="Z878" t="b">
        <f t="shared" si="430"/>
        <v>1</v>
      </c>
      <c r="AB878" t="b">
        <f t="shared" si="437"/>
        <v>1</v>
      </c>
      <c r="AD878" t="str">
        <f t="shared" si="438"/>
        <v>513-558-8581</v>
      </c>
      <c r="AE878" t="b">
        <f t="shared" si="431"/>
        <v>1</v>
      </c>
      <c r="AG878" t="str">
        <f t="shared" si="439"/>
        <v>http://intmed.uc.edu/divisions/endocrinology/about.aspx</v>
      </c>
      <c r="AH878" t="b">
        <f t="shared" si="432"/>
        <v>1</v>
      </c>
      <c r="AJ878">
        <f t="shared" si="440"/>
        <v>0</v>
      </c>
      <c r="AK878" t="b">
        <f t="shared" si="433"/>
        <v>0</v>
      </c>
      <c r="AM878" s="4" t="str">
        <f t="shared" si="451"/>
        <v>"name":"Endocrinology Diabetes and Metabolism (Internal Med)"</v>
      </c>
      <c r="AN878" s="5" t="str">
        <f t="shared" si="441"/>
        <v>,"phone":"513-558-4444"</v>
      </c>
      <c r="AO878" s="5" t="str">
        <f t="shared" si="442"/>
        <v>,"location":{</v>
      </c>
      <c r="AP878" s="5" t="str">
        <f t="shared" si="443"/>
        <v>"ML":"547"</v>
      </c>
      <c r="AQ878" s="5" t="str">
        <f t="shared" si="425"/>
        <v>,"RM":"7063"</v>
      </c>
      <c r="AR878" s="5" t="str">
        <f t="shared" si="444"/>
        <v>,"building":"MSB"</v>
      </c>
      <c r="AS878" s="5" t="str">
        <f t="shared" si="453"/>
        <v>}</v>
      </c>
      <c r="AT878" s="5" t="str">
        <f t="shared" si="445"/>
        <v>,"fax":"513-558-8581"</v>
      </c>
      <c r="AU878" s="5" t="str">
        <f t="shared" si="446"/>
        <v>,"website":"http://intmed.uc.edu/divisions/endocrinology/about.aspx"</v>
      </c>
      <c r="AV878" s="10" t="str">
        <f t="shared" si="447"/>
        <v/>
      </c>
      <c r="AW878" s="6" t="str">
        <f t="shared" si="448"/>
        <v>{"name":"Endocrinology Diabetes and Metabolism (Internal Med)","phone":"513-558-4444","location":{"ML":"547","RM":"7063","building":"MSB"},"fax":"513-558-8581","website":"http://intmed.uc.edu/divisions/endocrinology/about.aspx"}</v>
      </c>
      <c r="AX878" t="str">
        <f t="shared" si="449"/>
        <v>db.directory.insert({"name":"Endocrinology Diabetes and Metabolism (Internal Med)","phone":"513-558-4444","location":{"ML":"547","RM":"7063","building":"MSB"},"fax":"513-558-8581","website":"http://intmed.uc.edu/divisions/endocrinology/about.aspx"})</v>
      </c>
      <c r="AY878">
        <f t="shared" si="452"/>
        <v>875</v>
      </c>
      <c r="AZ878" t="str">
        <f t="shared" si="450"/>
        <v>875 - Endocrinology  Diabetes and Metabolism (Internal Med)</v>
      </c>
      <c r="BA878" t="str">
        <f t="shared" si="454"/>
        <v>{"name":"Endocrinology Diabetes and Metabolism (Internal Med)","phone":"513-558-4444","location":{"ML":"547","RM":"7063","building":"MSB"},"fax":"513-558-8581","website":"http://intmed.uc.edu/divisions/endocrinology/about.aspx"},</v>
      </c>
    </row>
    <row r="879" spans="1:53" x14ac:dyDescent="0.25">
      <c r="A879" t="s">
        <v>3673</v>
      </c>
      <c r="B879" t="s">
        <v>3674</v>
      </c>
      <c r="C879" t="s">
        <v>3675</v>
      </c>
      <c r="H879" t="s">
        <v>3676</v>
      </c>
      <c r="I879" t="s">
        <v>3677</v>
      </c>
      <c r="K879" t="s">
        <v>5264</v>
      </c>
      <c r="M879">
        <f t="shared" si="455"/>
        <v>0</v>
      </c>
      <c r="N879" t="str">
        <f t="shared" si="427"/>
        <v>Metro Bus</v>
      </c>
      <c r="P879" t="s">
        <v>5264</v>
      </c>
      <c r="Q879" t="str">
        <f t="shared" si="428"/>
        <v>513-621-4455</v>
      </c>
      <c r="S879" s="3">
        <f t="shared" si="426"/>
        <v>0</v>
      </c>
      <c r="T879" t="b">
        <f t="shared" si="434"/>
        <v>0</v>
      </c>
      <c r="V879" s="3">
        <f t="shared" si="435"/>
        <v>0</v>
      </c>
      <c r="W879" t="b">
        <f t="shared" si="429"/>
        <v>0</v>
      </c>
      <c r="Y879">
        <f t="shared" si="436"/>
        <v>0</v>
      </c>
      <c r="Z879" t="b">
        <f t="shared" si="430"/>
        <v>0</v>
      </c>
      <c r="AB879" t="b">
        <f t="shared" si="437"/>
        <v>0</v>
      </c>
      <c r="AD879">
        <f t="shared" si="438"/>
        <v>0</v>
      </c>
      <c r="AE879" t="b">
        <f t="shared" si="431"/>
        <v>0</v>
      </c>
      <c r="AG879" t="str">
        <f t="shared" si="439"/>
        <v>http://www.go-metro.com</v>
      </c>
      <c r="AH879" t="b">
        <f t="shared" si="432"/>
        <v>1</v>
      </c>
      <c r="AJ879" t="str">
        <f t="shared" si="440"/>
        <v>customerservice@go-metro.com</v>
      </c>
      <c r="AK879" t="b">
        <f t="shared" si="433"/>
        <v>1</v>
      </c>
      <c r="AM879" s="4" t="str">
        <f t="shared" si="451"/>
        <v>"name":"Metro Bus"</v>
      </c>
      <c r="AN879" s="5" t="str">
        <f t="shared" si="441"/>
        <v>,"phone":"513-621-4455"</v>
      </c>
      <c r="AO879" s="5" t="str">
        <f t="shared" si="442"/>
        <v/>
      </c>
      <c r="AP879" s="5" t="str">
        <f t="shared" si="443"/>
        <v/>
      </c>
      <c r="AQ879" s="5" t="str">
        <f t="shared" si="425"/>
        <v>"RM":"0"</v>
      </c>
      <c r="AR879" s="5" t="str">
        <f t="shared" si="444"/>
        <v/>
      </c>
      <c r="AS879" s="5" t="str">
        <f t="shared" si="453"/>
        <v/>
      </c>
      <c r="AT879" s="5" t="str">
        <f t="shared" si="445"/>
        <v/>
      </c>
      <c r="AU879" s="5" t="str">
        <f t="shared" si="446"/>
        <v>,"website":"http://www.go-metro.com"</v>
      </c>
      <c r="AV879" s="10" t="str">
        <f t="shared" si="447"/>
        <v>,"email":"customerservice@go-metro.com"</v>
      </c>
      <c r="AW879" s="6" t="str">
        <f t="shared" si="448"/>
        <v>{"name":"Metro Bus","phone":"513-621-4455""RM":"0","website":"http://www.go-metro.com","email":"customerservice@go-metro.com"}</v>
      </c>
      <c r="AX879" t="s">
        <v>5324</v>
      </c>
      <c r="AY879">
        <f t="shared" si="452"/>
        <v>876</v>
      </c>
      <c r="AZ879" t="str">
        <f t="shared" si="450"/>
        <v>876 - Metro Bus</v>
      </c>
      <c r="BA879" t="str">
        <f t="shared" si="454"/>
        <v>{"name":"Metro Bus","phone":"513-621-4455""RM":"0","website":"http://www.go-metro.com","email":"customerservice@go-metro.com"},</v>
      </c>
    </row>
    <row r="880" spans="1:53" x14ac:dyDescent="0.25">
      <c r="A880" t="s">
        <v>3678</v>
      </c>
      <c r="B880" t="s">
        <v>3679</v>
      </c>
      <c r="C880" t="s">
        <v>412</v>
      </c>
      <c r="D880" t="s">
        <v>3680</v>
      </c>
      <c r="E880">
        <v>21</v>
      </c>
      <c r="F880">
        <v>680</v>
      </c>
      <c r="G880" t="s">
        <v>50</v>
      </c>
      <c r="H880" t="s">
        <v>3681</v>
      </c>
      <c r="I880" t="s">
        <v>3682</v>
      </c>
      <c r="K880" t="s">
        <v>5264</v>
      </c>
      <c r="L880" t="b">
        <v>1</v>
      </c>
      <c r="M880">
        <f t="shared" si="455"/>
        <v>1</v>
      </c>
      <c r="N880" t="str">
        <f t="shared" si="427"/>
        <v>Basketball Camp (Men)  Athletics</v>
      </c>
      <c r="O880" t="str">
        <f t="shared" si="456"/>
        <v>Basketball Camp (Men)  Athletics</v>
      </c>
      <c r="P880" t="s">
        <v>5264</v>
      </c>
      <c r="Q880" t="str">
        <f t="shared" si="428"/>
        <v>513-556-0697</v>
      </c>
      <c r="S880" s="3">
        <f t="shared" si="426"/>
        <v>21</v>
      </c>
      <c r="T880" t="b">
        <f t="shared" si="434"/>
        <v>1</v>
      </c>
      <c r="V880" s="3">
        <f t="shared" si="435"/>
        <v>680</v>
      </c>
      <c r="W880" t="b">
        <f t="shared" si="429"/>
        <v>1</v>
      </c>
      <c r="Y880" t="str">
        <f t="shared" si="436"/>
        <v>LNDNRCTR</v>
      </c>
      <c r="Z880" t="b">
        <f t="shared" si="430"/>
        <v>1</v>
      </c>
      <c r="AB880" t="b">
        <f t="shared" si="437"/>
        <v>1</v>
      </c>
      <c r="AD880" t="str">
        <f t="shared" si="438"/>
        <v>513-556-0672</v>
      </c>
      <c r="AE880" t="b">
        <f t="shared" si="431"/>
        <v>1</v>
      </c>
      <c r="AG880" t="str">
        <f t="shared" si="439"/>
        <v>http://www.mickcroninbasketballcamps.com</v>
      </c>
      <c r="AH880" t="b">
        <f t="shared" si="432"/>
        <v>1</v>
      </c>
      <c r="AJ880">
        <f t="shared" si="440"/>
        <v>0</v>
      </c>
      <c r="AK880" t="b">
        <f t="shared" si="433"/>
        <v>0</v>
      </c>
      <c r="AM880" s="4" t="str">
        <f t="shared" si="451"/>
        <v>"name":"Basketball Camp (Men) Athletics"</v>
      </c>
      <c r="AN880" s="5" t="str">
        <f t="shared" si="441"/>
        <v>,"phone":"513-556-0697"</v>
      </c>
      <c r="AO880" s="5" t="str">
        <f t="shared" si="442"/>
        <v>,"location":{</v>
      </c>
      <c r="AP880" s="5" t="str">
        <f t="shared" si="443"/>
        <v>"ML":"21"</v>
      </c>
      <c r="AQ880" s="5" t="str">
        <f t="shared" si="425"/>
        <v>,"RM":"680"</v>
      </c>
      <c r="AR880" s="5" t="str">
        <f t="shared" si="444"/>
        <v>,"building":"LNDNRCTR"</v>
      </c>
      <c r="AS880" s="5" t="str">
        <f t="shared" si="453"/>
        <v>}</v>
      </c>
      <c r="AT880" s="5" t="str">
        <f t="shared" si="445"/>
        <v>,"fax":"513-556-0672"</v>
      </c>
      <c r="AU880" s="5" t="str">
        <f t="shared" si="446"/>
        <v>,"website":"http://www.mickcroninbasketballcamps.com"</v>
      </c>
      <c r="AV880" s="10" t="str">
        <f t="shared" si="447"/>
        <v/>
      </c>
      <c r="AW880" s="6" t="str">
        <f t="shared" si="448"/>
        <v>{"name":"Basketball Camp (Men) Athletics","phone":"513-556-0697","location":{"ML":"21","RM":"680","building":"LNDNRCTR"},"fax":"513-556-0672","website":"http://www.mickcroninbasketballcamps.com"}</v>
      </c>
      <c r="AX880" t="str">
        <f t="shared" si="449"/>
        <v>db.directory.insert({"name":"Basketball Camp (Men) Athletics","phone":"513-556-0697","location":{"ML":"21","RM":"680","building":"LNDNRCTR"},"fax":"513-556-0672","website":"http://www.mickcroninbasketballcamps.com"})</v>
      </c>
      <c r="AY880">
        <f t="shared" si="452"/>
        <v>877</v>
      </c>
      <c r="AZ880" t="str">
        <f t="shared" si="450"/>
        <v>877 - Basketball Camp (Men)  Athletics</v>
      </c>
      <c r="BA880" t="str">
        <f t="shared" si="454"/>
        <v>{"name":"Basketball Camp (Men) Athletics","phone":"513-556-0697","location":{"ML":"21","RM":"680","building":"LNDNRCTR"},"fax":"513-556-0672","website":"http://www.mickcroninbasketballcamps.com"},</v>
      </c>
    </row>
    <row r="881" spans="1:53" x14ac:dyDescent="0.25">
      <c r="A881" t="s">
        <v>3683</v>
      </c>
      <c r="B881" t="s">
        <v>3684</v>
      </c>
      <c r="C881" t="s">
        <v>3685</v>
      </c>
      <c r="D881">
        <v>56</v>
      </c>
      <c r="E881">
        <v>336</v>
      </c>
      <c r="F881" t="s">
        <v>2051</v>
      </c>
      <c r="G881" t="s">
        <v>3686</v>
      </c>
      <c r="H881" t="s">
        <v>3687</v>
      </c>
      <c r="K881" t="s">
        <v>5264</v>
      </c>
      <c r="M881">
        <f t="shared" si="455"/>
        <v>0</v>
      </c>
      <c r="N881" t="str">
        <f t="shared" si="427"/>
        <v>Genomics &amp; Microarray Lab (Environ Hlth)</v>
      </c>
      <c r="P881" t="s">
        <v>5264</v>
      </c>
      <c r="Q881" t="str">
        <f t="shared" si="428"/>
        <v>513-558-4764</v>
      </c>
      <c r="S881" s="3">
        <f t="shared" si="426"/>
        <v>56</v>
      </c>
      <c r="T881" t="b">
        <f t="shared" si="434"/>
        <v>1</v>
      </c>
      <c r="V881" s="3">
        <f t="shared" si="435"/>
        <v>336</v>
      </c>
      <c r="W881" t="b">
        <f t="shared" si="429"/>
        <v>1</v>
      </c>
      <c r="Y881" t="str">
        <f t="shared" si="436"/>
        <v>KETTERING</v>
      </c>
      <c r="Z881" t="b">
        <f t="shared" si="430"/>
        <v>1</v>
      </c>
      <c r="AB881" t="b">
        <f t="shared" si="437"/>
        <v>1</v>
      </c>
      <c r="AD881" t="str">
        <f t="shared" si="438"/>
        <v>513-558-4397</v>
      </c>
      <c r="AE881" t="b">
        <f t="shared" si="431"/>
        <v>1</v>
      </c>
      <c r="AG881" t="str">
        <f t="shared" si="439"/>
        <v>http://microarray.uc.edu/</v>
      </c>
      <c r="AH881" t="b">
        <f t="shared" si="432"/>
        <v>1</v>
      </c>
      <c r="AJ881">
        <f t="shared" si="440"/>
        <v>0</v>
      </c>
      <c r="AK881" t="b">
        <f t="shared" si="433"/>
        <v>0</v>
      </c>
      <c r="AM881" s="4" t="str">
        <f t="shared" si="451"/>
        <v>"name":"Genomics &amp; Microarray Lab (Environ Hlth)"</v>
      </c>
      <c r="AN881" s="5" t="str">
        <f t="shared" si="441"/>
        <v>,"phone":"513-558-4764"</v>
      </c>
      <c r="AO881" s="5" t="str">
        <f t="shared" si="442"/>
        <v>,"location":{</v>
      </c>
      <c r="AP881" s="5" t="str">
        <f t="shared" si="443"/>
        <v>"ML":"56"</v>
      </c>
      <c r="AQ881" s="5" t="str">
        <f t="shared" ref="AQ881:AQ944" si="457">IF(AND(W881=TRUE,T881=TRUE),CONCATENATE(",""RM"":""",TRIM(V881),""""),IF(AND(W881=FALSE, T881=FALSE),CONCATENATE("""RM"":""",TRIM(V881),""""),""))</f>
        <v>,"RM":"336"</v>
      </c>
      <c r="AR881" s="5" t="str">
        <f t="shared" si="444"/>
        <v>,"building":"KETTERING"</v>
      </c>
      <c r="AS881" s="5" t="str">
        <f t="shared" si="453"/>
        <v>}</v>
      </c>
      <c r="AT881" s="5" t="str">
        <f t="shared" si="445"/>
        <v>,"fax":"513-558-4397"</v>
      </c>
      <c r="AU881" s="5" t="str">
        <f t="shared" si="446"/>
        <v>,"website":"http://microarray.uc.edu/"</v>
      </c>
      <c r="AV881" s="10" t="str">
        <f t="shared" si="447"/>
        <v/>
      </c>
      <c r="AW881" s="6" t="str">
        <f t="shared" si="448"/>
        <v>{"name":"Genomics &amp; Microarray Lab (Environ Hlth)","phone":"513-558-4764","location":{"ML":"56","RM":"336","building":"KETTERING"},"fax":"513-558-4397","website":"http://microarray.uc.edu/"}</v>
      </c>
      <c r="AX881" t="str">
        <f t="shared" si="449"/>
        <v>db.directory.insert({"name":"Genomics &amp; Microarray Lab (Environ Hlth)","phone":"513-558-4764","location":{"ML":"56","RM":"336","building":"KETTERING"},"fax":"513-558-4397","website":"http://microarray.uc.edu/"})</v>
      </c>
      <c r="AY881">
        <f t="shared" si="452"/>
        <v>878</v>
      </c>
      <c r="AZ881" t="str">
        <f t="shared" si="450"/>
        <v>878 - Genomics &amp; Microarray Lab (Environ Hlth)</v>
      </c>
      <c r="BA881" t="str">
        <f t="shared" si="454"/>
        <v>{"name":"Genomics &amp; Microarray Lab (Environ Hlth)","phone":"513-558-4764","location":{"ML":"56","RM":"336","building":"KETTERING"},"fax":"513-558-4397","website":"http://microarray.uc.edu/"},</v>
      </c>
    </row>
    <row r="882" spans="1:53" x14ac:dyDescent="0.25">
      <c r="A882" t="s">
        <v>3688</v>
      </c>
      <c r="B882" t="s">
        <v>3689</v>
      </c>
      <c r="C882" t="s">
        <v>2977</v>
      </c>
      <c r="D882" t="s">
        <v>3690</v>
      </c>
      <c r="E882">
        <v>521</v>
      </c>
      <c r="G882" t="s">
        <v>2979</v>
      </c>
      <c r="I882" t="s">
        <v>3691</v>
      </c>
      <c r="K882" t="s">
        <v>5264</v>
      </c>
      <c r="L882" t="b">
        <v>1</v>
      </c>
      <c r="M882">
        <f t="shared" si="455"/>
        <v>1</v>
      </c>
      <c r="N882" t="str">
        <f t="shared" si="427"/>
        <v>Microscopy  Cancer &amp; Cell Biology</v>
      </c>
      <c r="O882" t="str">
        <f t="shared" si="456"/>
        <v>Microscopy  Cancer &amp; Cell Biology</v>
      </c>
      <c r="P882" t="s">
        <v>5264</v>
      </c>
      <c r="Q882" t="str">
        <f t="shared" si="428"/>
        <v>513-558-5417</v>
      </c>
      <c r="S882" s="3">
        <f t="shared" si="426"/>
        <v>521</v>
      </c>
      <c r="T882" t="b">
        <f t="shared" si="434"/>
        <v>1</v>
      </c>
      <c r="V882" s="3">
        <f t="shared" si="435"/>
        <v>0</v>
      </c>
      <c r="W882" t="b">
        <f t="shared" si="429"/>
        <v>0</v>
      </c>
      <c r="Y882" t="str">
        <f t="shared" si="436"/>
        <v>VONTZ</v>
      </c>
      <c r="Z882" t="b">
        <f t="shared" si="430"/>
        <v>1</v>
      </c>
      <c r="AB882" t="b">
        <f t="shared" si="437"/>
        <v>1</v>
      </c>
      <c r="AD882">
        <f t="shared" si="438"/>
        <v>0</v>
      </c>
      <c r="AE882" t="b">
        <f t="shared" si="431"/>
        <v>0</v>
      </c>
      <c r="AG882" t="str">
        <f t="shared" si="439"/>
        <v>http://med.uc.edu/cancerbiology/research/microscopy</v>
      </c>
      <c r="AH882" t="b">
        <f t="shared" si="432"/>
        <v>1</v>
      </c>
      <c r="AJ882">
        <f t="shared" si="440"/>
        <v>0</v>
      </c>
      <c r="AK882" t="b">
        <f t="shared" si="433"/>
        <v>0</v>
      </c>
      <c r="AM882" s="4" t="str">
        <f t="shared" si="451"/>
        <v>"name":"Microscopy Cancer &amp; Cell Biology"</v>
      </c>
      <c r="AN882" s="5" t="str">
        <f t="shared" si="441"/>
        <v>,"phone":"513-558-5417"</v>
      </c>
      <c r="AO882" s="5" t="str">
        <f t="shared" si="442"/>
        <v>,"location":{</v>
      </c>
      <c r="AP882" s="5" t="str">
        <f t="shared" si="443"/>
        <v>"ML":"521"</v>
      </c>
      <c r="AQ882" s="5" t="str">
        <f t="shared" si="457"/>
        <v/>
      </c>
      <c r="AR882" s="5" t="str">
        <f t="shared" si="444"/>
        <v>,"building":"VONTZ"</v>
      </c>
      <c r="AS882" s="5" t="str">
        <f t="shared" si="453"/>
        <v>}</v>
      </c>
      <c r="AT882" s="5" t="str">
        <f t="shared" si="445"/>
        <v/>
      </c>
      <c r="AU882" s="5" t="str">
        <f t="shared" si="446"/>
        <v>,"website":"http://med.uc.edu/cancerbiology/research/microscopy"</v>
      </c>
      <c r="AV882" s="10" t="str">
        <f t="shared" si="447"/>
        <v/>
      </c>
      <c r="AW882" s="6" t="str">
        <f t="shared" si="448"/>
        <v>{"name":"Microscopy Cancer &amp; Cell Biology","phone":"513-558-5417","location":{"ML":"521","building":"VONTZ"},"website":"http://med.uc.edu/cancerbiology/research/microscopy"}</v>
      </c>
      <c r="AX882" t="str">
        <f t="shared" si="449"/>
        <v>db.directory.insert({"name":"Microscopy Cancer &amp; Cell Biology","phone":"513-558-5417","location":{"ML":"521","building":"VONTZ"},"website":"http://med.uc.edu/cancerbiology/research/microscopy"})</v>
      </c>
      <c r="AY882">
        <f t="shared" si="452"/>
        <v>879</v>
      </c>
      <c r="AZ882" t="str">
        <f t="shared" si="450"/>
        <v>879 - Microscopy  Cancer &amp; Cell Biology</v>
      </c>
      <c r="BA882" t="str">
        <f t="shared" si="454"/>
        <v>{"name":"Microscopy Cancer &amp; Cell Biology","phone":"513-558-5417","location":{"ML":"521","building":"VONTZ"},"website":"http://med.uc.edu/cancerbiology/research/microscopy"},</v>
      </c>
    </row>
    <row r="883" spans="1:53" x14ac:dyDescent="0.25">
      <c r="A883" t="s">
        <v>3692</v>
      </c>
      <c r="B883" t="s">
        <v>3693</v>
      </c>
      <c r="C883" t="s">
        <v>1304</v>
      </c>
      <c r="D883">
        <v>22</v>
      </c>
      <c r="E883">
        <v>615</v>
      </c>
      <c r="F883" t="s">
        <v>1232</v>
      </c>
      <c r="G883" t="s">
        <v>1772</v>
      </c>
      <c r="H883" t="s">
        <v>3694</v>
      </c>
      <c r="K883" t="s">
        <v>5264</v>
      </c>
      <c r="M883">
        <f t="shared" si="455"/>
        <v>0</v>
      </c>
      <c r="N883" t="str">
        <f t="shared" si="427"/>
        <v>Middle Childhood Education (CECH)</v>
      </c>
      <c r="P883" t="s">
        <v>5264</v>
      </c>
      <c r="Q883" t="str">
        <f t="shared" si="428"/>
        <v>513-556-3600</v>
      </c>
      <c r="S883" s="3">
        <f t="shared" si="426"/>
        <v>22</v>
      </c>
      <c r="T883" t="b">
        <f t="shared" si="434"/>
        <v>1</v>
      </c>
      <c r="V883" s="3">
        <f t="shared" si="435"/>
        <v>615</v>
      </c>
      <c r="W883" t="b">
        <f t="shared" si="429"/>
        <v>1</v>
      </c>
      <c r="Y883" t="str">
        <f t="shared" si="436"/>
        <v>TEACHERS</v>
      </c>
      <c r="Z883" t="b">
        <f t="shared" si="430"/>
        <v>1</v>
      </c>
      <c r="AB883" t="b">
        <f t="shared" si="437"/>
        <v>1</v>
      </c>
      <c r="AD883" t="str">
        <f t="shared" si="438"/>
        <v>513-556-1001</v>
      </c>
      <c r="AE883" t="b">
        <f t="shared" si="431"/>
        <v>1</v>
      </c>
      <c r="AG883" t="str">
        <f t="shared" si="439"/>
        <v>http://cech.uc.edu/programs/middle_childhood_education.html</v>
      </c>
      <c r="AH883" t="b">
        <f t="shared" si="432"/>
        <v>1</v>
      </c>
      <c r="AJ883">
        <f t="shared" si="440"/>
        <v>0</v>
      </c>
      <c r="AK883" t="b">
        <f t="shared" si="433"/>
        <v>0</v>
      </c>
      <c r="AM883" s="4" t="str">
        <f t="shared" si="451"/>
        <v>"name":"Middle Childhood Education (CECH)"</v>
      </c>
      <c r="AN883" s="5" t="str">
        <f t="shared" si="441"/>
        <v>,"phone":"513-556-3600"</v>
      </c>
      <c r="AO883" s="5" t="str">
        <f t="shared" si="442"/>
        <v>,"location":{</v>
      </c>
      <c r="AP883" s="5" t="str">
        <f t="shared" si="443"/>
        <v>"ML":"22"</v>
      </c>
      <c r="AQ883" s="5" t="str">
        <f t="shared" si="457"/>
        <v>,"RM":"615"</v>
      </c>
      <c r="AR883" s="5" t="str">
        <f t="shared" si="444"/>
        <v>,"building":"TEACHERS"</v>
      </c>
      <c r="AS883" s="5" t="str">
        <f t="shared" si="453"/>
        <v>}</v>
      </c>
      <c r="AT883" s="5" t="str">
        <f t="shared" si="445"/>
        <v>,"fax":"513-556-1001"</v>
      </c>
      <c r="AU883" s="5" t="str">
        <f t="shared" si="446"/>
        <v>,"website":"http://cech.uc.edu/programs/middle_childhood_education.html"</v>
      </c>
      <c r="AV883" s="10" t="str">
        <f t="shared" si="447"/>
        <v/>
      </c>
      <c r="AW883" s="6" t="str">
        <f t="shared" si="448"/>
        <v>{"name":"Middle Childhood Education (CECH)","phone":"513-556-3600","location":{"ML":"22","RM":"615","building":"TEACHERS"},"fax":"513-556-1001","website":"http://cech.uc.edu/programs/middle_childhood_education.html"}</v>
      </c>
      <c r="AX883" t="str">
        <f t="shared" si="449"/>
        <v>db.directory.insert({"name":"Middle Childhood Education (CECH)","phone":"513-556-3600","location":{"ML":"22","RM":"615","building":"TEACHERS"},"fax":"513-556-1001","website":"http://cech.uc.edu/programs/middle_childhood_education.html"})</v>
      </c>
      <c r="AY883">
        <f t="shared" si="452"/>
        <v>880</v>
      </c>
      <c r="AZ883" t="str">
        <f t="shared" si="450"/>
        <v>880 - Middle Childhood Education (CECH)</v>
      </c>
      <c r="BA883" t="str">
        <f t="shared" si="454"/>
        <v>{"name":"Middle Childhood Education (CECH)","phone":"513-556-3600","location":{"ML":"22","RM":"615","building":"TEACHERS"},"fax":"513-556-1001","website":"http://cech.uc.edu/programs/middle_childhood_education.html"},</v>
      </c>
    </row>
    <row r="884" spans="1:53" x14ac:dyDescent="0.25">
      <c r="A884" t="s">
        <v>3695</v>
      </c>
      <c r="B884" t="s">
        <v>3696</v>
      </c>
      <c r="C884" t="s">
        <v>349</v>
      </c>
      <c r="D884">
        <v>377</v>
      </c>
      <c r="E884" t="s">
        <v>3697</v>
      </c>
      <c r="F884" t="s">
        <v>1962</v>
      </c>
      <c r="H884" t="s">
        <v>3698</v>
      </c>
      <c r="I884" t="s">
        <v>3699</v>
      </c>
      <c r="K884" t="s">
        <v>5264</v>
      </c>
      <c r="M884">
        <f t="shared" si="455"/>
        <v>0</v>
      </c>
      <c r="N884" t="str">
        <f t="shared" si="427"/>
        <v>Middle Eastern Studies (A&amp;S)</v>
      </c>
      <c r="P884" t="s">
        <v>5264</v>
      </c>
      <c r="Q884" t="str">
        <f t="shared" si="428"/>
        <v>513-556-1100</v>
      </c>
      <c r="S884" s="3">
        <f t="shared" si="426"/>
        <v>377</v>
      </c>
      <c r="T884" t="b">
        <f t="shared" si="434"/>
        <v>1</v>
      </c>
      <c r="V884" s="3" t="str">
        <f t="shared" si="435"/>
        <v>728C</v>
      </c>
      <c r="W884" t="b">
        <f t="shared" si="429"/>
        <v>1</v>
      </c>
      <c r="Y884" t="str">
        <f t="shared" si="436"/>
        <v>OLDCHEM</v>
      </c>
      <c r="Z884" t="b">
        <f t="shared" si="430"/>
        <v>1</v>
      </c>
      <c r="AB884" t="b">
        <f t="shared" si="437"/>
        <v>1</v>
      </c>
      <c r="AD884">
        <f t="shared" si="438"/>
        <v>0</v>
      </c>
      <c r="AE884" t="b">
        <f t="shared" si="431"/>
        <v>0</v>
      </c>
      <c r="AG884" t="str">
        <f t="shared" si="439"/>
        <v>http://www.artsci.uc.edu/programs-degrees/minors.html?cid=15CERT2-MES</v>
      </c>
      <c r="AH884" t="b">
        <f t="shared" si="432"/>
        <v>1</v>
      </c>
      <c r="AJ884" t="str">
        <f t="shared" si="440"/>
        <v>frederic.cadora@uc.edu</v>
      </c>
      <c r="AK884" t="b">
        <f t="shared" si="433"/>
        <v>1</v>
      </c>
      <c r="AM884" s="4" t="str">
        <f t="shared" si="451"/>
        <v>"name":"Middle Eastern Studies (A&amp;S)"</v>
      </c>
      <c r="AN884" s="5" t="str">
        <f t="shared" si="441"/>
        <v>,"phone":"513-556-1100"</v>
      </c>
      <c r="AO884" s="5" t="str">
        <f t="shared" si="442"/>
        <v>,"location":{</v>
      </c>
      <c r="AP884" s="5" t="str">
        <f t="shared" si="443"/>
        <v>"ML":"377"</v>
      </c>
      <c r="AQ884" s="5" t="str">
        <f t="shared" si="457"/>
        <v>,"RM":"728C"</v>
      </c>
      <c r="AR884" s="5" t="str">
        <f t="shared" si="444"/>
        <v>,"building":"OLDCHEM"</v>
      </c>
      <c r="AS884" s="5" t="str">
        <f t="shared" si="453"/>
        <v>}</v>
      </c>
      <c r="AT884" s="5" t="str">
        <f t="shared" si="445"/>
        <v/>
      </c>
      <c r="AU884" s="5" t="str">
        <f t="shared" si="446"/>
        <v>,"website":"http://www.artsci.uc.edu/programs-degrees/minors.html?cid=15CERT2-MES"</v>
      </c>
      <c r="AV884" s="10" t="str">
        <f t="shared" si="447"/>
        <v>,"email":"frederic.cadora@uc.edu"</v>
      </c>
      <c r="AW884" s="6" t="str">
        <f t="shared" si="448"/>
        <v>{"name":"Middle Eastern Studies (A&amp;S)","phone":"513-556-1100","location":{"ML":"377","RM":"728C","building":"OLDCHEM"},"website":"http://www.artsci.uc.edu/programs-degrees/minors.html?cid=15CERT2-MES","email":"frederic.cadora@uc.edu"}</v>
      </c>
      <c r="AX884" t="str">
        <f t="shared" si="449"/>
        <v>db.directory.insert({"name":"Middle Eastern Studies (A&amp;S)","phone":"513-556-1100","location":{"ML":"377","RM":"728C","building":"OLDCHEM"},"website":"http://www.artsci.uc.edu/programs-degrees/minors.html?cid=15CERT2-MES","email":"frederic.cadora@uc.edu"})</v>
      </c>
      <c r="AY884">
        <f t="shared" si="452"/>
        <v>881</v>
      </c>
      <c r="AZ884" t="str">
        <f t="shared" si="450"/>
        <v>881 - Middle Eastern Studies (A&amp;S)</v>
      </c>
      <c r="BA884" t="str">
        <f t="shared" si="454"/>
        <v>{"name":"Middle Eastern Studies (A&amp;S)","phone":"513-556-1100","location":{"ML":"377","RM":"728C","building":"OLDCHEM"},"website":"http://www.artsci.uc.edu/programs-degrees/minors.html?cid=15CERT2-MES","email":"frederic.cadora@uc.edu"},</v>
      </c>
    </row>
    <row r="885" spans="1:53" x14ac:dyDescent="0.25">
      <c r="A885" t="s">
        <v>3700</v>
      </c>
      <c r="B885" t="s">
        <v>3701</v>
      </c>
      <c r="C885" t="s">
        <v>3702</v>
      </c>
      <c r="D885">
        <v>93</v>
      </c>
      <c r="E885">
        <v>208</v>
      </c>
      <c r="F885" t="s">
        <v>30</v>
      </c>
      <c r="G885" t="s">
        <v>31</v>
      </c>
      <c r="H885" t="s">
        <v>3703</v>
      </c>
      <c r="I885" t="s">
        <v>33</v>
      </c>
      <c r="K885" t="s">
        <v>5264</v>
      </c>
      <c r="M885">
        <f t="shared" si="455"/>
        <v>0</v>
      </c>
      <c r="N885" t="str">
        <f t="shared" si="427"/>
        <v>Mini Medical College (Continuing Ed)</v>
      </c>
      <c r="P885" t="s">
        <v>5264</v>
      </c>
      <c r="Q885" t="str">
        <f t="shared" si="428"/>
        <v>513-556-6392</v>
      </c>
      <c r="S885" s="3">
        <f t="shared" si="426"/>
        <v>93</v>
      </c>
      <c r="T885" t="b">
        <f t="shared" si="434"/>
        <v>1</v>
      </c>
      <c r="V885" s="3">
        <f t="shared" si="435"/>
        <v>208</v>
      </c>
      <c r="W885" t="b">
        <f t="shared" si="429"/>
        <v>1</v>
      </c>
      <c r="Y885" t="str">
        <f t="shared" si="436"/>
        <v>VPCADMIN</v>
      </c>
      <c r="Z885" t="b">
        <f t="shared" si="430"/>
        <v>1</v>
      </c>
      <c r="AB885" t="b">
        <f t="shared" si="437"/>
        <v>1</v>
      </c>
      <c r="AD885" t="str">
        <f t="shared" si="438"/>
        <v>513-556-0873</v>
      </c>
      <c r="AE885" t="b">
        <f t="shared" si="431"/>
        <v>1</v>
      </c>
      <c r="AG885" t="str">
        <f t="shared" si="439"/>
        <v>http://www.uc.edu/ce/minimed.html</v>
      </c>
      <c r="AH885" t="b">
        <f t="shared" si="432"/>
        <v>1</v>
      </c>
      <c r="AJ885" t="str">
        <f t="shared" si="440"/>
        <v>ce@uc.edu</v>
      </c>
      <c r="AK885" t="b">
        <f t="shared" si="433"/>
        <v>1</v>
      </c>
      <c r="AM885" s="4" t="str">
        <f t="shared" si="451"/>
        <v>"name":"Mini Medical College (Continuing Ed)"</v>
      </c>
      <c r="AN885" s="5" t="str">
        <f t="shared" si="441"/>
        <v>,"phone":"513-556-6392"</v>
      </c>
      <c r="AO885" s="5" t="str">
        <f t="shared" si="442"/>
        <v>,"location":{</v>
      </c>
      <c r="AP885" s="5" t="str">
        <f t="shared" si="443"/>
        <v>"ML":"93"</v>
      </c>
      <c r="AQ885" s="5" t="str">
        <f t="shared" si="457"/>
        <v>,"RM":"208"</v>
      </c>
      <c r="AR885" s="5" t="str">
        <f t="shared" si="444"/>
        <v>,"building":"VPCADMIN"</v>
      </c>
      <c r="AS885" s="5" t="str">
        <f t="shared" si="453"/>
        <v>}</v>
      </c>
      <c r="AT885" s="5" t="str">
        <f t="shared" si="445"/>
        <v>,"fax":"513-556-0873"</v>
      </c>
      <c r="AU885" s="5" t="str">
        <f t="shared" si="446"/>
        <v>,"website":"http://www.uc.edu/ce/minimed.html"</v>
      </c>
      <c r="AV885" s="10" t="str">
        <f t="shared" si="447"/>
        <v>,"email":"ce@uc.edu"</v>
      </c>
      <c r="AW885" s="6" t="str">
        <f t="shared" si="448"/>
        <v>{"name":"Mini Medical College (Continuing Ed)","phone":"513-556-6392","location":{"ML":"93","RM":"208","building":"VPCADMIN"},"fax":"513-556-0873","website":"http://www.uc.edu/ce/minimed.html","email":"ce@uc.edu"}</v>
      </c>
      <c r="AX885" t="str">
        <f t="shared" si="449"/>
        <v>db.directory.insert({"name":"Mini Medical College (Continuing Ed)","phone":"513-556-6392","location":{"ML":"93","RM":"208","building":"VPCADMIN"},"fax":"513-556-0873","website":"http://www.uc.edu/ce/minimed.html","email":"ce@uc.edu"})</v>
      </c>
      <c r="AY885">
        <f t="shared" si="452"/>
        <v>882</v>
      </c>
      <c r="AZ885" t="str">
        <f t="shared" si="450"/>
        <v>882 - Mini Medical College (Continuing Ed)</v>
      </c>
      <c r="BA885" t="str">
        <f t="shared" si="454"/>
        <v>{"name":"Mini Medical College (Continuing Ed)","phone":"513-556-6392","location":{"ML":"93","RM":"208","building":"VPCADMIN"},"fax":"513-556-0873","website":"http://www.uc.edu/ce/minimed.html","email":"ce@uc.edu"},</v>
      </c>
    </row>
    <row r="886" spans="1:53" x14ac:dyDescent="0.25">
      <c r="A886" t="s">
        <v>3704</v>
      </c>
      <c r="B886" t="s">
        <v>3705</v>
      </c>
      <c r="C886" t="s">
        <v>3706</v>
      </c>
      <c r="G886" t="s">
        <v>3707</v>
      </c>
      <c r="K886" t="s">
        <v>5264</v>
      </c>
      <c r="M886">
        <f t="shared" si="455"/>
        <v>0</v>
      </c>
      <c r="N886" t="str">
        <f t="shared" si="427"/>
        <v>Hillel Jewish Studies</v>
      </c>
      <c r="P886" t="s">
        <v>5264</v>
      </c>
      <c r="Q886" t="str">
        <f t="shared" si="428"/>
        <v>513-221-6728</v>
      </c>
      <c r="S886" s="3">
        <f t="shared" si="426"/>
        <v>0</v>
      </c>
      <c r="T886" t="b">
        <f t="shared" si="434"/>
        <v>0</v>
      </c>
      <c r="V886" s="3">
        <f t="shared" si="435"/>
        <v>0</v>
      </c>
      <c r="W886" t="b">
        <f t="shared" si="429"/>
        <v>0</v>
      </c>
      <c r="Y886">
        <f t="shared" si="436"/>
        <v>0</v>
      </c>
      <c r="Z886" t="b">
        <f t="shared" si="430"/>
        <v>0</v>
      </c>
      <c r="AB886" t="b">
        <f t="shared" si="437"/>
        <v>0</v>
      </c>
      <c r="AD886" t="str">
        <f t="shared" si="438"/>
        <v>513-221-7134</v>
      </c>
      <c r="AE886" t="b">
        <f t="shared" si="431"/>
        <v>1</v>
      </c>
      <c r="AG886">
        <f t="shared" si="439"/>
        <v>0</v>
      </c>
      <c r="AH886" t="b">
        <f t="shared" si="432"/>
        <v>0</v>
      </c>
      <c r="AJ886">
        <f t="shared" si="440"/>
        <v>0</v>
      </c>
      <c r="AK886" t="b">
        <f t="shared" si="433"/>
        <v>0</v>
      </c>
      <c r="AM886" s="4" t="str">
        <f t="shared" si="451"/>
        <v>"name":"Hillel Jewish Studies"</v>
      </c>
      <c r="AN886" s="5" t="str">
        <f t="shared" si="441"/>
        <v>,"phone":"513-221-6728"</v>
      </c>
      <c r="AO886" s="5" t="str">
        <f t="shared" si="442"/>
        <v/>
      </c>
      <c r="AP886" s="5" t="str">
        <f t="shared" si="443"/>
        <v/>
      </c>
      <c r="AQ886" s="5" t="str">
        <f t="shared" si="457"/>
        <v>"RM":"0"</v>
      </c>
      <c r="AR886" s="5" t="str">
        <f t="shared" si="444"/>
        <v/>
      </c>
      <c r="AS886" s="5" t="str">
        <f t="shared" si="453"/>
        <v/>
      </c>
      <c r="AT886" s="5" t="str">
        <f t="shared" si="445"/>
        <v>,"fax":"513-221-7134"</v>
      </c>
      <c r="AU886" s="5" t="str">
        <f t="shared" si="446"/>
        <v/>
      </c>
      <c r="AV886" s="10" t="str">
        <f t="shared" si="447"/>
        <v/>
      </c>
      <c r="AW886" s="6" t="str">
        <f t="shared" si="448"/>
        <v>{"name":"Hillel Jewish Studies","phone":"513-221-6728""RM":"0","fax":"513-221-7134"}</v>
      </c>
      <c r="AX886" t="s">
        <v>5325</v>
      </c>
      <c r="AY886">
        <f t="shared" si="452"/>
        <v>883</v>
      </c>
      <c r="AZ886" t="str">
        <f t="shared" si="450"/>
        <v>883 - Hillel Jewish Studies</v>
      </c>
      <c r="BA886" t="str">
        <f t="shared" si="454"/>
        <v>{"name":"Hillel Jewish Studies","phone":"513-221-6728""RM":"0","fax":"513-221-7134"},</v>
      </c>
    </row>
    <row r="887" spans="1:53" x14ac:dyDescent="0.25">
      <c r="A887" t="s">
        <v>3708</v>
      </c>
      <c r="B887" t="s">
        <v>3709</v>
      </c>
      <c r="C887" t="s">
        <v>3710</v>
      </c>
      <c r="D887">
        <v>18</v>
      </c>
      <c r="E887">
        <v>665</v>
      </c>
      <c r="F887" t="s">
        <v>1512</v>
      </c>
      <c r="G887" t="s">
        <v>1513</v>
      </c>
      <c r="H887" t="s">
        <v>3711</v>
      </c>
      <c r="K887" t="s">
        <v>5264</v>
      </c>
      <c r="M887">
        <f t="shared" si="455"/>
        <v>0</v>
      </c>
      <c r="N887" t="str">
        <f t="shared" si="427"/>
        <v>Emerging Ethnic Engineers (CEAS)</v>
      </c>
      <c r="P887" t="s">
        <v>5264</v>
      </c>
      <c r="Q887" t="str">
        <f t="shared" si="428"/>
        <v>513-556-1164</v>
      </c>
      <c r="S887" s="3">
        <f t="shared" si="426"/>
        <v>18</v>
      </c>
      <c r="T887" t="b">
        <f t="shared" si="434"/>
        <v>1</v>
      </c>
      <c r="V887" s="3">
        <f t="shared" si="435"/>
        <v>665</v>
      </c>
      <c r="W887" t="b">
        <f t="shared" si="429"/>
        <v>1</v>
      </c>
      <c r="Y887" t="str">
        <f t="shared" si="436"/>
        <v>BALDWIN</v>
      </c>
      <c r="Z887" t="b">
        <f t="shared" si="430"/>
        <v>1</v>
      </c>
      <c r="AB887" t="b">
        <f t="shared" si="437"/>
        <v>1</v>
      </c>
      <c r="AD887" t="str">
        <f t="shared" si="438"/>
        <v>513-556-5007</v>
      </c>
      <c r="AE887" t="b">
        <f t="shared" si="431"/>
        <v>1</v>
      </c>
      <c r="AG887" t="str">
        <f t="shared" si="439"/>
        <v>http://ceas.uc.edu/special_programs/emerging-ethnic-engineers.html</v>
      </c>
      <c r="AH887" t="b">
        <f t="shared" si="432"/>
        <v>1</v>
      </c>
      <c r="AJ887">
        <f t="shared" si="440"/>
        <v>0</v>
      </c>
      <c r="AK887" t="b">
        <f t="shared" si="433"/>
        <v>0</v>
      </c>
      <c r="AM887" s="4" t="str">
        <f t="shared" si="451"/>
        <v>"name":"Emerging Ethnic Engineers (CEAS)"</v>
      </c>
      <c r="AN887" s="5" t="str">
        <f t="shared" si="441"/>
        <v>,"phone":"513-556-1164"</v>
      </c>
      <c r="AO887" s="5" t="str">
        <f t="shared" si="442"/>
        <v>,"location":{</v>
      </c>
      <c r="AP887" s="5" t="str">
        <f t="shared" si="443"/>
        <v>"ML":"18"</v>
      </c>
      <c r="AQ887" s="5" t="str">
        <f t="shared" si="457"/>
        <v>,"RM":"665"</v>
      </c>
      <c r="AR887" s="5" t="str">
        <f t="shared" si="444"/>
        <v>,"building":"BALDWIN"</v>
      </c>
      <c r="AS887" s="5" t="str">
        <f t="shared" si="453"/>
        <v>}</v>
      </c>
      <c r="AT887" s="5" t="str">
        <f t="shared" si="445"/>
        <v>,"fax":"513-556-5007"</v>
      </c>
      <c r="AU887" s="5" t="str">
        <f t="shared" si="446"/>
        <v>,"website":"http://ceas.uc.edu/special_programs/emerging-ethnic-engineers.html"</v>
      </c>
      <c r="AV887" s="10" t="str">
        <f t="shared" si="447"/>
        <v/>
      </c>
      <c r="AW887" s="6" t="str">
        <f t="shared" si="448"/>
        <v>{"name":"Emerging Ethnic Engineers (CEAS)","phone":"513-556-1164","location":{"ML":"18","RM":"665","building":"BALDWIN"},"fax":"513-556-5007","website":"http://ceas.uc.edu/special_programs/emerging-ethnic-engineers.html"}</v>
      </c>
      <c r="AX887" t="str">
        <f t="shared" si="449"/>
        <v>db.directory.insert({"name":"Emerging Ethnic Engineers (CEAS)","phone":"513-556-1164","location":{"ML":"18","RM":"665","building":"BALDWIN"},"fax":"513-556-5007","website":"http://ceas.uc.edu/special_programs/emerging-ethnic-engineers.html"})</v>
      </c>
      <c r="AY887">
        <f t="shared" si="452"/>
        <v>884</v>
      </c>
      <c r="AZ887" t="str">
        <f t="shared" si="450"/>
        <v>884 - Emerging Ethnic Engineers (CEAS)</v>
      </c>
      <c r="BA887" t="str">
        <f t="shared" si="454"/>
        <v>{"name":"Emerging Ethnic Engineers (CEAS)","phone":"513-556-1164","location":{"ML":"18","RM":"665","building":"BALDWIN"},"fax":"513-556-5007","website":"http://ceas.uc.edu/special_programs/emerging-ethnic-engineers.html"},</v>
      </c>
    </row>
    <row r="888" spans="1:53" x14ac:dyDescent="0.25">
      <c r="A888" t="s">
        <v>3712</v>
      </c>
      <c r="B888" t="s">
        <v>3713</v>
      </c>
      <c r="C888" t="s">
        <v>3714</v>
      </c>
      <c r="D888">
        <v>191</v>
      </c>
      <c r="E888">
        <v>417</v>
      </c>
      <c r="F888" t="s">
        <v>1167</v>
      </c>
      <c r="H888" t="s">
        <v>3715</v>
      </c>
      <c r="K888" t="s">
        <v>5264</v>
      </c>
      <c r="M888">
        <f t="shared" si="455"/>
        <v>0</v>
      </c>
      <c r="N888" t="str">
        <f t="shared" si="427"/>
        <v>John Miller Burnam Classical Library</v>
      </c>
      <c r="P888" t="s">
        <v>5264</v>
      </c>
      <c r="Q888" t="str">
        <f t="shared" si="428"/>
        <v>513-556-1315</v>
      </c>
      <c r="S888" s="3">
        <f t="shared" si="426"/>
        <v>191</v>
      </c>
      <c r="T888" t="b">
        <f t="shared" si="434"/>
        <v>1</v>
      </c>
      <c r="V888" s="3">
        <f t="shared" si="435"/>
        <v>417</v>
      </c>
      <c r="W888" t="b">
        <f t="shared" si="429"/>
        <v>1</v>
      </c>
      <c r="Y888" t="str">
        <f t="shared" si="436"/>
        <v>BLEGEN</v>
      </c>
      <c r="Z888" t="b">
        <f t="shared" si="430"/>
        <v>1</v>
      </c>
      <c r="AB888" t="b">
        <f t="shared" si="437"/>
        <v>1</v>
      </c>
      <c r="AD888">
        <f t="shared" si="438"/>
        <v>0</v>
      </c>
      <c r="AE888" t="b">
        <f t="shared" si="431"/>
        <v>0</v>
      </c>
      <c r="AG888" t="str">
        <f t="shared" si="439"/>
        <v>http://libraries.uc.edu/classics</v>
      </c>
      <c r="AH888" t="b">
        <f t="shared" si="432"/>
        <v>1</v>
      </c>
      <c r="AJ888">
        <f t="shared" si="440"/>
        <v>0</v>
      </c>
      <c r="AK888" t="b">
        <f t="shared" si="433"/>
        <v>0</v>
      </c>
      <c r="AM888" s="4" t="str">
        <f t="shared" si="451"/>
        <v>"name":"John Miller Burnam Classical Library"</v>
      </c>
      <c r="AN888" s="5" t="str">
        <f t="shared" si="441"/>
        <v>,"phone":"513-556-1315"</v>
      </c>
      <c r="AO888" s="5" t="str">
        <f t="shared" si="442"/>
        <v>,"location":{</v>
      </c>
      <c r="AP888" s="5" t="str">
        <f t="shared" si="443"/>
        <v>"ML":"191"</v>
      </c>
      <c r="AQ888" s="5" t="str">
        <f t="shared" si="457"/>
        <v>,"RM":"417"</v>
      </c>
      <c r="AR888" s="5" t="str">
        <f t="shared" si="444"/>
        <v>,"building":"BLEGEN"</v>
      </c>
      <c r="AS888" s="5" t="str">
        <f t="shared" si="453"/>
        <v>}</v>
      </c>
      <c r="AT888" s="5" t="str">
        <f t="shared" si="445"/>
        <v/>
      </c>
      <c r="AU888" s="5" t="str">
        <f t="shared" si="446"/>
        <v>,"website":"http://libraries.uc.edu/classics"</v>
      </c>
      <c r="AV888" s="10" t="str">
        <f t="shared" si="447"/>
        <v/>
      </c>
      <c r="AW888" s="6" t="str">
        <f t="shared" si="448"/>
        <v>{"name":"John Miller Burnam Classical Library","phone":"513-556-1315","location":{"ML":"191","RM":"417","building":"BLEGEN"},"website":"http://libraries.uc.edu/classics"}</v>
      </c>
      <c r="AX888" t="str">
        <f t="shared" si="449"/>
        <v>db.directory.insert({"name":"John Miller Burnam Classical Library","phone":"513-556-1315","location":{"ML":"191","RM":"417","building":"BLEGEN"},"website":"http://libraries.uc.edu/classics"})</v>
      </c>
      <c r="AY888">
        <f t="shared" si="452"/>
        <v>885</v>
      </c>
      <c r="AZ888" t="str">
        <f t="shared" si="450"/>
        <v>885 - John Miller Burnam Classical Library</v>
      </c>
      <c r="BA888" t="str">
        <f t="shared" si="454"/>
        <v>{"name":"John Miller Burnam Classical Library","phone":"513-556-1315","location":{"ML":"191","RM":"417","building":"BLEGEN"},"website":"http://libraries.uc.edu/classics"},</v>
      </c>
    </row>
    <row r="889" spans="1:53" x14ac:dyDescent="0.25">
      <c r="A889" t="s">
        <v>3716</v>
      </c>
      <c r="B889" t="s">
        <v>3717</v>
      </c>
      <c r="C889" t="s">
        <v>3718</v>
      </c>
      <c r="D889">
        <v>56</v>
      </c>
      <c r="E889">
        <v>269</v>
      </c>
      <c r="F889" t="s">
        <v>2051</v>
      </c>
      <c r="G889" t="s">
        <v>3719</v>
      </c>
      <c r="H889" t="s">
        <v>3720</v>
      </c>
      <c r="K889" t="s">
        <v>5264</v>
      </c>
      <c r="M889">
        <f t="shared" si="455"/>
        <v>0</v>
      </c>
      <c r="N889" t="str">
        <f t="shared" si="427"/>
        <v>Environmental Genetics and Molecular Toxicology Division (EGMT)(Environ Hlth)</v>
      </c>
      <c r="P889" t="s">
        <v>5264</v>
      </c>
      <c r="Q889" t="str">
        <f t="shared" si="428"/>
        <v>513-558-0522</v>
      </c>
      <c r="S889" s="3">
        <f t="shared" si="426"/>
        <v>56</v>
      </c>
      <c r="T889" t="b">
        <f t="shared" si="434"/>
        <v>1</v>
      </c>
      <c r="V889" s="3">
        <f t="shared" si="435"/>
        <v>269</v>
      </c>
      <c r="W889" t="b">
        <f t="shared" si="429"/>
        <v>1</v>
      </c>
      <c r="Y889" t="str">
        <f t="shared" si="436"/>
        <v>KETTERING</v>
      </c>
      <c r="Z889" t="b">
        <f t="shared" si="430"/>
        <v>1</v>
      </c>
      <c r="AB889" t="b">
        <f t="shared" si="437"/>
        <v>1</v>
      </c>
      <c r="AD889" t="str">
        <f t="shared" si="438"/>
        <v>513-558-0925</v>
      </c>
      <c r="AE889" t="b">
        <f t="shared" si="431"/>
        <v>1</v>
      </c>
      <c r="AG889" t="str">
        <f t="shared" si="439"/>
        <v>http://eh.uc.edu/egmt/</v>
      </c>
      <c r="AH889" t="b">
        <f t="shared" si="432"/>
        <v>1</v>
      </c>
      <c r="AJ889">
        <f t="shared" si="440"/>
        <v>0</v>
      </c>
      <c r="AK889" t="b">
        <f t="shared" si="433"/>
        <v>0</v>
      </c>
      <c r="AM889" s="4" t="str">
        <f t="shared" si="451"/>
        <v>"name":"Environmental Genetics and Molecular Toxicology Division (EGMT)(Environ Hlth)"</v>
      </c>
      <c r="AN889" s="5" t="str">
        <f t="shared" si="441"/>
        <v>,"phone":"513-558-0522"</v>
      </c>
      <c r="AO889" s="5" t="str">
        <f t="shared" si="442"/>
        <v>,"location":{</v>
      </c>
      <c r="AP889" s="5" t="str">
        <f t="shared" si="443"/>
        <v>"ML":"56"</v>
      </c>
      <c r="AQ889" s="5" t="str">
        <f t="shared" si="457"/>
        <v>,"RM":"269"</v>
      </c>
      <c r="AR889" s="5" t="str">
        <f t="shared" si="444"/>
        <v>,"building":"KETTERING"</v>
      </c>
      <c r="AS889" s="5" t="str">
        <f t="shared" si="453"/>
        <v>}</v>
      </c>
      <c r="AT889" s="5" t="str">
        <f t="shared" si="445"/>
        <v>,"fax":"513-558-0925"</v>
      </c>
      <c r="AU889" s="5" t="str">
        <f t="shared" si="446"/>
        <v>,"website":"http://eh.uc.edu/egmt/"</v>
      </c>
      <c r="AV889" s="10" t="str">
        <f t="shared" si="447"/>
        <v/>
      </c>
      <c r="AW889" s="6" t="str">
        <f t="shared" si="448"/>
        <v>{"name":"Environmental Genetics and Molecular Toxicology Division (EGMT)(Environ Hlth)","phone":"513-558-0522","location":{"ML":"56","RM":"269","building":"KETTERING"},"fax":"513-558-0925","website":"http://eh.uc.edu/egmt/"}</v>
      </c>
      <c r="AX889" t="str">
        <f t="shared" si="449"/>
        <v>db.directory.insert({"name":"Environmental Genetics and Molecular Toxicology Division (EGMT)(Environ Hlth)","phone":"513-558-0522","location":{"ML":"56","RM":"269","building":"KETTERING"},"fax":"513-558-0925","website":"http://eh.uc.edu/egmt/"})</v>
      </c>
      <c r="AY889">
        <f t="shared" si="452"/>
        <v>886</v>
      </c>
      <c r="AZ889" t="str">
        <f t="shared" si="450"/>
        <v>886 - Environmental Genetics and Molecular Toxicology Division (EGMT)(Environ Hlth)</v>
      </c>
      <c r="BA889" t="str">
        <f t="shared" si="454"/>
        <v>{"name":"Environmental Genetics and Molecular Toxicology Division (EGMT)(Environ Hlth)","phone":"513-558-0522","location":{"ML":"56","RM":"269","building":"KETTERING"},"fax":"513-558-0925","website":"http://eh.uc.edu/egmt/"},</v>
      </c>
    </row>
    <row r="890" spans="1:53" x14ac:dyDescent="0.25">
      <c r="A890" t="s">
        <v>3721</v>
      </c>
      <c r="B890" t="s">
        <v>3722</v>
      </c>
      <c r="C890" t="s">
        <v>3723</v>
      </c>
      <c r="D890">
        <v>33</v>
      </c>
      <c r="E890">
        <v>444</v>
      </c>
      <c r="F890" t="s">
        <v>868</v>
      </c>
      <c r="K890" t="s">
        <v>5264</v>
      </c>
      <c r="M890">
        <f t="shared" si="455"/>
        <v>0</v>
      </c>
      <c r="N890" t="str">
        <f t="shared" si="427"/>
        <v>Cataloging &amp; Metadata (Langsam)</v>
      </c>
      <c r="P890" t="s">
        <v>5264</v>
      </c>
      <c r="Q890" t="str">
        <f t="shared" si="428"/>
        <v>513-556-1460</v>
      </c>
      <c r="S890" s="3">
        <f t="shared" si="426"/>
        <v>33</v>
      </c>
      <c r="T890" t="b">
        <f t="shared" si="434"/>
        <v>1</v>
      </c>
      <c r="V890" s="3">
        <f t="shared" si="435"/>
        <v>444</v>
      </c>
      <c r="W890" t="b">
        <f t="shared" si="429"/>
        <v>1</v>
      </c>
      <c r="Y890" t="str">
        <f t="shared" si="436"/>
        <v>LANGSAM</v>
      </c>
      <c r="Z890" t="b">
        <f t="shared" si="430"/>
        <v>1</v>
      </c>
      <c r="AB890" t="b">
        <f t="shared" si="437"/>
        <v>1</v>
      </c>
      <c r="AD890">
        <f t="shared" si="438"/>
        <v>0</v>
      </c>
      <c r="AE890" t="b">
        <f t="shared" si="431"/>
        <v>0</v>
      </c>
      <c r="AG890">
        <f t="shared" si="439"/>
        <v>0</v>
      </c>
      <c r="AH890" t="b">
        <f t="shared" si="432"/>
        <v>0</v>
      </c>
      <c r="AJ890">
        <f t="shared" si="440"/>
        <v>0</v>
      </c>
      <c r="AK890" t="b">
        <f t="shared" si="433"/>
        <v>0</v>
      </c>
      <c r="AM890" s="4" t="str">
        <f t="shared" si="451"/>
        <v>"name":"Cataloging &amp; Metadata (Langsam)"</v>
      </c>
      <c r="AN890" s="5" t="str">
        <f t="shared" si="441"/>
        <v>,"phone":"513-556-1460"</v>
      </c>
      <c r="AO890" s="5" t="str">
        <f t="shared" si="442"/>
        <v>,"location":{</v>
      </c>
      <c r="AP890" s="5" t="str">
        <f t="shared" si="443"/>
        <v>"ML":"33"</v>
      </c>
      <c r="AQ890" s="5" t="str">
        <f t="shared" si="457"/>
        <v>,"RM":"444"</v>
      </c>
      <c r="AR890" s="5" t="str">
        <f t="shared" si="444"/>
        <v>,"building":"LANGSAM"</v>
      </c>
      <c r="AS890" s="5" t="str">
        <f t="shared" si="453"/>
        <v>}</v>
      </c>
      <c r="AT890" s="5" t="str">
        <f t="shared" si="445"/>
        <v/>
      </c>
      <c r="AU890" s="5" t="str">
        <f t="shared" si="446"/>
        <v/>
      </c>
      <c r="AV890" s="10" t="str">
        <f t="shared" si="447"/>
        <v/>
      </c>
      <c r="AW890" s="6" t="str">
        <f t="shared" si="448"/>
        <v>{"name":"Cataloging &amp; Metadata (Langsam)","phone":"513-556-1460","location":{"ML":"33","RM":"444","building":"LANGSAM"}}</v>
      </c>
      <c r="AX890" t="str">
        <f t="shared" si="449"/>
        <v>db.directory.insert({"name":"Cataloging &amp; Metadata (Langsam)","phone":"513-556-1460","location":{"ML":"33","RM":"444","building":"LANGSAM"}})</v>
      </c>
      <c r="AY890">
        <f t="shared" si="452"/>
        <v>887</v>
      </c>
      <c r="AZ890" t="str">
        <f t="shared" si="450"/>
        <v>887 - Cataloging &amp; Metadata (Langsam)</v>
      </c>
      <c r="BA890" t="str">
        <f t="shared" si="454"/>
        <v>{"name":"Cataloging &amp; Metadata (Langsam)","phone":"513-556-1460","location":{"ML":"33","RM":"444","building":"LANGSAM"}},</v>
      </c>
    </row>
    <row r="891" spans="1:53" x14ac:dyDescent="0.25">
      <c r="A891" t="s">
        <v>3724</v>
      </c>
      <c r="B891" t="s">
        <v>3725</v>
      </c>
      <c r="C891" t="s">
        <v>3726</v>
      </c>
      <c r="K891" t="s">
        <v>5264</v>
      </c>
      <c r="M891">
        <f t="shared" si="455"/>
        <v>0</v>
      </c>
      <c r="N891" t="str">
        <f t="shared" si="427"/>
        <v>Morphing and Optimization Systems Technology for Aerospace Laboratory (CEAS)</v>
      </c>
      <c r="P891" t="s">
        <v>5264</v>
      </c>
      <c r="Q891" t="str">
        <f t="shared" si="428"/>
        <v>513-556-3523</v>
      </c>
      <c r="S891" s="3">
        <f t="shared" si="426"/>
        <v>0</v>
      </c>
      <c r="T891" t="b">
        <f t="shared" si="434"/>
        <v>0</v>
      </c>
      <c r="V891" s="3">
        <f t="shared" si="435"/>
        <v>0</v>
      </c>
      <c r="W891" t="b">
        <f t="shared" si="429"/>
        <v>0</v>
      </c>
      <c r="Y891">
        <f t="shared" si="436"/>
        <v>0</v>
      </c>
      <c r="Z891" t="b">
        <f t="shared" si="430"/>
        <v>0</v>
      </c>
      <c r="AB891" t="b">
        <f t="shared" si="437"/>
        <v>0</v>
      </c>
      <c r="AD891">
        <f t="shared" si="438"/>
        <v>0</v>
      </c>
      <c r="AE891" t="b">
        <f t="shared" si="431"/>
        <v>0</v>
      </c>
      <c r="AG891">
        <f t="shared" si="439"/>
        <v>0</v>
      </c>
      <c r="AH891" t="b">
        <f t="shared" si="432"/>
        <v>0</v>
      </c>
      <c r="AJ891">
        <f t="shared" si="440"/>
        <v>0</v>
      </c>
      <c r="AK891" t="b">
        <f t="shared" si="433"/>
        <v>0</v>
      </c>
      <c r="AM891" s="4" t="str">
        <f t="shared" si="451"/>
        <v>"name":"Morphing and Optimization Systems Technology for Aerospace Laboratory (CEAS)"</v>
      </c>
      <c r="AN891" s="5" t="str">
        <f t="shared" si="441"/>
        <v>,"phone":"513-556-3523"</v>
      </c>
      <c r="AO891" s="5" t="str">
        <f t="shared" si="442"/>
        <v/>
      </c>
      <c r="AP891" s="5" t="str">
        <f t="shared" si="443"/>
        <v/>
      </c>
      <c r="AQ891" s="5" t="str">
        <f t="shared" si="457"/>
        <v>"RM":"0"</v>
      </c>
      <c r="AR891" s="5" t="str">
        <f t="shared" si="444"/>
        <v/>
      </c>
      <c r="AS891" s="5" t="str">
        <f t="shared" si="453"/>
        <v/>
      </c>
      <c r="AT891" s="5" t="str">
        <f t="shared" si="445"/>
        <v/>
      </c>
      <c r="AU891" s="5" t="str">
        <f t="shared" si="446"/>
        <v/>
      </c>
      <c r="AV891" s="10" t="str">
        <f t="shared" si="447"/>
        <v/>
      </c>
      <c r="AW891" s="6" t="str">
        <f t="shared" si="448"/>
        <v>{"name":"Morphing and Optimization Systems Technology for Aerospace Laboratory (CEAS)","phone":"513-556-3523""RM":"0"}</v>
      </c>
      <c r="AX891" t="s">
        <v>5326</v>
      </c>
      <c r="AY891">
        <f t="shared" si="452"/>
        <v>888</v>
      </c>
      <c r="AZ891" t="str">
        <f t="shared" si="450"/>
        <v>888 - Morphing and Optimization Systems Technology for Aerospace Laboratory (CEAS)</v>
      </c>
      <c r="BA891" t="str">
        <f t="shared" si="454"/>
        <v>{"name":"Morphing and Optimization Systems Technology for Aerospace Laboratory (CEAS)","phone":"513-556-3523""RM":"0"},</v>
      </c>
    </row>
    <row r="892" spans="1:53" x14ac:dyDescent="0.25">
      <c r="A892" t="s">
        <v>3727</v>
      </c>
      <c r="B892" t="s">
        <v>3728</v>
      </c>
      <c r="C892" t="s">
        <v>3729</v>
      </c>
      <c r="D892">
        <v>185</v>
      </c>
      <c r="F892" t="s">
        <v>255</v>
      </c>
      <c r="G892" t="s">
        <v>256</v>
      </c>
      <c r="H892" t="s">
        <v>3730</v>
      </c>
      <c r="K892" t="s">
        <v>5264</v>
      </c>
      <c r="M892">
        <f t="shared" si="455"/>
        <v>0</v>
      </c>
      <c r="N892" t="str">
        <f t="shared" si="427"/>
        <v>Moving Services (Facilities Management)</v>
      </c>
      <c r="P892" t="s">
        <v>5264</v>
      </c>
      <c r="Q892" t="str">
        <f t="shared" si="428"/>
        <v>513-556-4147</v>
      </c>
      <c r="S892" s="3">
        <f t="shared" si="426"/>
        <v>185</v>
      </c>
      <c r="T892" t="b">
        <f t="shared" si="434"/>
        <v>1</v>
      </c>
      <c r="V892" s="3">
        <f t="shared" si="435"/>
        <v>0</v>
      </c>
      <c r="W892" t="b">
        <f t="shared" si="429"/>
        <v>0</v>
      </c>
      <c r="Y892" t="str">
        <f t="shared" si="436"/>
        <v>SERVGARAGE</v>
      </c>
      <c r="Z892" t="b">
        <f t="shared" si="430"/>
        <v>1</v>
      </c>
      <c r="AB892" t="b">
        <f t="shared" si="437"/>
        <v>1</v>
      </c>
      <c r="AD892" t="str">
        <f t="shared" si="438"/>
        <v>513-556-5173</v>
      </c>
      <c r="AE892" t="b">
        <f t="shared" si="431"/>
        <v>1</v>
      </c>
      <c r="AG892" t="str">
        <f t="shared" si="439"/>
        <v>http://www.uc.edu/af/facilities/services/moving.html</v>
      </c>
      <c r="AH892" t="b">
        <f t="shared" si="432"/>
        <v>1</v>
      </c>
      <c r="AJ892">
        <f t="shared" si="440"/>
        <v>0</v>
      </c>
      <c r="AK892" t="b">
        <f t="shared" si="433"/>
        <v>0</v>
      </c>
      <c r="AM892" s="4" t="str">
        <f t="shared" si="451"/>
        <v>"name":"Moving Services (Facilities Management)"</v>
      </c>
      <c r="AN892" s="5" t="str">
        <f t="shared" si="441"/>
        <v>,"phone":"513-556-4147"</v>
      </c>
      <c r="AO892" s="5" t="str">
        <f t="shared" si="442"/>
        <v>,"location":{</v>
      </c>
      <c r="AP892" s="5" t="str">
        <f t="shared" si="443"/>
        <v>"ML":"185"</v>
      </c>
      <c r="AQ892" s="5" t="str">
        <f t="shared" si="457"/>
        <v/>
      </c>
      <c r="AR892" s="5" t="str">
        <f t="shared" si="444"/>
        <v>,"building":"SERVGARAGE"</v>
      </c>
      <c r="AS892" s="5" t="str">
        <f t="shared" si="453"/>
        <v>}</v>
      </c>
      <c r="AT892" s="5" t="str">
        <f t="shared" si="445"/>
        <v>,"fax":"513-556-5173"</v>
      </c>
      <c r="AU892" s="5" t="str">
        <f t="shared" si="446"/>
        <v>,"website":"http://www.uc.edu/af/facilities/services/moving.html"</v>
      </c>
      <c r="AV892" s="10" t="str">
        <f t="shared" si="447"/>
        <v/>
      </c>
      <c r="AW892" s="6" t="str">
        <f t="shared" si="448"/>
        <v>{"name":"Moving Services (Facilities Management)","phone":"513-556-4147","location":{"ML":"185","building":"SERVGARAGE"},"fax":"513-556-5173","website":"http://www.uc.edu/af/facilities/services/moving.html"}</v>
      </c>
      <c r="AX892" t="str">
        <f t="shared" si="449"/>
        <v>db.directory.insert({"name":"Moving Services (Facilities Management)","phone":"513-556-4147","location":{"ML":"185","building":"SERVGARAGE"},"fax":"513-556-5173","website":"http://www.uc.edu/af/facilities/services/moving.html"})</v>
      </c>
      <c r="AY892">
        <f t="shared" si="452"/>
        <v>889</v>
      </c>
      <c r="AZ892" t="str">
        <f t="shared" si="450"/>
        <v>889 - Moving Services (Facilities Management)</v>
      </c>
      <c r="BA892" t="str">
        <f t="shared" si="454"/>
        <v>{"name":"Moving Services (Facilities Management)","phone":"513-556-4147","location":{"ML":"185","building":"SERVGARAGE"},"fax":"513-556-5173","website":"http://www.uc.edu/af/facilities/services/moving.html"},</v>
      </c>
    </row>
    <row r="893" spans="1:53" x14ac:dyDescent="0.25">
      <c r="A893" t="s">
        <v>3731</v>
      </c>
      <c r="B893" t="s">
        <v>3732</v>
      </c>
      <c r="C893" t="s">
        <v>1339</v>
      </c>
      <c r="D893" t="s">
        <v>3733</v>
      </c>
      <c r="E893">
        <v>142</v>
      </c>
      <c r="F893" t="s">
        <v>3734</v>
      </c>
      <c r="G893" t="s">
        <v>79</v>
      </c>
      <c r="H893" t="s">
        <v>1342</v>
      </c>
      <c r="I893" t="s">
        <v>1343</v>
      </c>
      <c r="K893" t="s">
        <v>5264</v>
      </c>
      <c r="L893" t="b">
        <v>1</v>
      </c>
      <c r="M893">
        <f t="shared" si="455"/>
        <v>1</v>
      </c>
      <c r="N893" t="str">
        <f t="shared" si="427"/>
        <v>Multimedia Services  Law Library</v>
      </c>
      <c r="O893" t="str">
        <f t="shared" si="456"/>
        <v>Multimedia Services  Law Library</v>
      </c>
      <c r="P893" t="s">
        <v>5264</v>
      </c>
      <c r="Q893" t="str">
        <f t="shared" si="428"/>
        <v>513-556-0161</v>
      </c>
      <c r="S893" s="3">
        <f t="shared" si="426"/>
        <v>142</v>
      </c>
      <c r="T893" t="b">
        <f t="shared" si="434"/>
        <v>1</v>
      </c>
      <c r="V893" s="3" t="str">
        <f t="shared" si="435"/>
        <v>210C</v>
      </c>
      <c r="W893" t="b">
        <f t="shared" si="429"/>
        <v>1</v>
      </c>
      <c r="Y893" t="str">
        <f t="shared" si="436"/>
        <v>LAW</v>
      </c>
      <c r="Z893" t="b">
        <f t="shared" si="430"/>
        <v>1</v>
      </c>
      <c r="AB893" t="b">
        <f t="shared" si="437"/>
        <v>1</v>
      </c>
      <c r="AD893" t="str">
        <f t="shared" si="438"/>
        <v>513-556-6265</v>
      </c>
      <c r="AE893" t="b">
        <f t="shared" si="431"/>
        <v>1</v>
      </c>
      <c r="AG893" t="str">
        <f t="shared" si="439"/>
        <v>http://www.law.uc.edu/library/</v>
      </c>
      <c r="AH893" t="b">
        <f t="shared" si="432"/>
        <v>1</v>
      </c>
      <c r="AJ893">
        <f t="shared" si="440"/>
        <v>0</v>
      </c>
      <c r="AK893" t="b">
        <f t="shared" si="433"/>
        <v>0</v>
      </c>
      <c r="AM893" s="4" t="str">
        <f t="shared" si="451"/>
        <v>"name":"Multimedia Services Law Library"</v>
      </c>
      <c r="AN893" s="5" t="str">
        <f t="shared" si="441"/>
        <v>,"phone":"513-556-0161"</v>
      </c>
      <c r="AO893" s="5" t="str">
        <f t="shared" si="442"/>
        <v>,"location":{</v>
      </c>
      <c r="AP893" s="5" t="str">
        <f t="shared" si="443"/>
        <v>"ML":"142"</v>
      </c>
      <c r="AQ893" s="5" t="str">
        <f t="shared" si="457"/>
        <v>,"RM":"210C"</v>
      </c>
      <c r="AR893" s="5" t="str">
        <f t="shared" si="444"/>
        <v>,"building":"LAW"</v>
      </c>
      <c r="AS893" s="5" t="str">
        <f t="shared" si="453"/>
        <v>}</v>
      </c>
      <c r="AT893" s="5" t="str">
        <f t="shared" si="445"/>
        <v>,"fax":"513-556-6265"</v>
      </c>
      <c r="AU893" s="5" t="str">
        <f t="shared" si="446"/>
        <v>,"website":"http://www.law.uc.edu/library/"</v>
      </c>
      <c r="AV893" s="10" t="str">
        <f t="shared" si="447"/>
        <v/>
      </c>
      <c r="AW893" s="6" t="str">
        <f t="shared" si="448"/>
        <v>{"name":"Multimedia Services Law Library","phone":"513-556-0161","location":{"ML":"142","RM":"210C","building":"LAW"},"fax":"513-556-6265","website":"http://www.law.uc.edu/library/"}</v>
      </c>
      <c r="AX893" t="str">
        <f t="shared" si="449"/>
        <v>db.directory.insert({"name":"Multimedia Services Law Library","phone":"513-556-0161","location":{"ML":"142","RM":"210C","building":"LAW"},"fax":"513-556-6265","website":"http://www.law.uc.edu/library/"})</v>
      </c>
      <c r="AY893">
        <f t="shared" si="452"/>
        <v>890</v>
      </c>
      <c r="AZ893" t="str">
        <f t="shared" si="450"/>
        <v>890 - Multimedia Services  Law Library</v>
      </c>
      <c r="BA893" t="str">
        <f t="shared" si="454"/>
        <v>{"name":"Multimedia Services Law Library","phone":"513-556-0161","location":{"ML":"142","RM":"210C","building":"LAW"},"fax":"513-556-6265","website":"http://www.law.uc.edu/library/"},</v>
      </c>
    </row>
    <row r="894" spans="1:53" x14ac:dyDescent="0.25">
      <c r="A894" t="s">
        <v>3735</v>
      </c>
      <c r="B894" t="s">
        <v>3736</v>
      </c>
      <c r="C894" t="s">
        <v>3737</v>
      </c>
      <c r="D894">
        <v>3</v>
      </c>
      <c r="E894">
        <v>5243</v>
      </c>
      <c r="F894" t="s">
        <v>329</v>
      </c>
      <c r="G894" t="s">
        <v>330</v>
      </c>
      <c r="H894" t="s">
        <v>3738</v>
      </c>
      <c r="I894" t="s">
        <v>3739</v>
      </c>
      <c r="K894" t="s">
        <v>5264</v>
      </c>
      <c r="M894">
        <f t="shared" si="455"/>
        <v>0</v>
      </c>
      <c r="N894" t="str">
        <f t="shared" si="427"/>
        <v>Music Education (CCM)</v>
      </c>
      <c r="P894" t="s">
        <v>5264</v>
      </c>
      <c r="Q894" t="str">
        <f t="shared" si="428"/>
        <v>513-556-6017</v>
      </c>
      <c r="S894" s="3">
        <f t="shared" si="426"/>
        <v>3</v>
      </c>
      <c r="T894" t="b">
        <f t="shared" si="434"/>
        <v>1</v>
      </c>
      <c r="V894" s="3">
        <f t="shared" si="435"/>
        <v>5243</v>
      </c>
      <c r="W894" t="b">
        <f t="shared" si="429"/>
        <v>1</v>
      </c>
      <c r="Y894" t="str">
        <f t="shared" si="436"/>
        <v>EMERY</v>
      </c>
      <c r="Z894" t="b">
        <f t="shared" si="430"/>
        <v>1</v>
      </c>
      <c r="AB894" t="b">
        <f t="shared" si="437"/>
        <v>1</v>
      </c>
      <c r="AD894" t="str">
        <f t="shared" si="438"/>
        <v>513-556-0202</v>
      </c>
      <c r="AE894" t="b">
        <f t="shared" si="431"/>
        <v>1</v>
      </c>
      <c r="AG894" t="str">
        <f t="shared" si="439"/>
        <v>http://ccm.uc.edu/music/music_education.html</v>
      </c>
      <c r="AH894" t="b">
        <f t="shared" si="432"/>
        <v>1</v>
      </c>
      <c r="AJ894" t="str">
        <f t="shared" si="440"/>
        <v>porteram@ucmail.uc.edu</v>
      </c>
      <c r="AK894" t="b">
        <f t="shared" si="433"/>
        <v>1</v>
      </c>
      <c r="AM894" s="4" t="str">
        <f t="shared" si="451"/>
        <v>"name":"Music Education (CCM)"</v>
      </c>
      <c r="AN894" s="5" t="str">
        <f t="shared" si="441"/>
        <v>,"phone":"513-556-6017"</v>
      </c>
      <c r="AO894" s="5" t="str">
        <f t="shared" si="442"/>
        <v>,"location":{</v>
      </c>
      <c r="AP894" s="5" t="str">
        <f t="shared" si="443"/>
        <v>"ML":"3"</v>
      </c>
      <c r="AQ894" s="5" t="str">
        <f t="shared" si="457"/>
        <v>,"RM":"5243"</v>
      </c>
      <c r="AR894" s="5" t="str">
        <f t="shared" si="444"/>
        <v>,"building":"EMERY"</v>
      </c>
      <c r="AS894" s="5" t="str">
        <f t="shared" si="453"/>
        <v>}</v>
      </c>
      <c r="AT894" s="5" t="str">
        <f t="shared" si="445"/>
        <v>,"fax":"513-556-0202"</v>
      </c>
      <c r="AU894" s="5" t="str">
        <f t="shared" si="446"/>
        <v>,"website":"http://ccm.uc.edu/music/music_education.html"</v>
      </c>
      <c r="AV894" s="10" t="str">
        <f t="shared" si="447"/>
        <v>,"email":"porteram@ucmail.uc.edu"</v>
      </c>
      <c r="AW894" s="6" t="str">
        <f t="shared" si="448"/>
        <v>{"name":"Music Education (CCM)","phone":"513-556-6017","location":{"ML":"3","RM":"5243","building":"EMERY"},"fax":"513-556-0202","website":"http://ccm.uc.edu/music/music_education.html","email":"porteram@ucmail.uc.edu"}</v>
      </c>
      <c r="AX894" t="str">
        <f t="shared" si="449"/>
        <v>db.directory.insert({"name":"Music Education (CCM)","phone":"513-556-6017","location":{"ML":"3","RM":"5243","building":"EMERY"},"fax":"513-556-0202","website":"http://ccm.uc.edu/music/music_education.html","email":"porteram@ucmail.uc.edu"})</v>
      </c>
      <c r="AY894">
        <f t="shared" si="452"/>
        <v>891</v>
      </c>
      <c r="AZ894" t="str">
        <f t="shared" si="450"/>
        <v>891 - Music Education (CCM)</v>
      </c>
      <c r="BA894" t="str">
        <f t="shared" si="454"/>
        <v>{"name":"Music Education (CCM)","phone":"513-556-6017","location":{"ML":"3","RM":"5243","building":"EMERY"},"fax":"513-556-0202","website":"http://ccm.uc.edu/music/music_education.html","email":"porteram@ucmail.uc.edu"},</v>
      </c>
    </row>
    <row r="895" spans="1:53" x14ac:dyDescent="0.25">
      <c r="A895" t="s">
        <v>3740</v>
      </c>
      <c r="B895" t="s">
        <v>3741</v>
      </c>
      <c r="C895" t="s">
        <v>3742</v>
      </c>
      <c r="D895" t="s">
        <v>3743</v>
      </c>
      <c r="E895">
        <v>3</v>
      </c>
      <c r="F895">
        <v>4225</v>
      </c>
      <c r="G895" t="s">
        <v>329</v>
      </c>
      <c r="H895" t="s">
        <v>330</v>
      </c>
      <c r="I895" t="s">
        <v>3744</v>
      </c>
      <c r="K895" t="s">
        <v>5264</v>
      </c>
      <c r="L895" t="b">
        <v>1</v>
      </c>
      <c r="M895">
        <f t="shared" si="455"/>
        <v>1</v>
      </c>
      <c r="N895" t="str">
        <f t="shared" si="427"/>
        <v>Composition  Music History &amp; Theory (CCM)</v>
      </c>
      <c r="O895" t="str">
        <f t="shared" si="456"/>
        <v>Composition  Music History &amp; Theory (CCM)</v>
      </c>
      <c r="P895" t="s">
        <v>5264</v>
      </c>
      <c r="Q895" t="str">
        <f t="shared" si="428"/>
        <v>513-556-6046</v>
      </c>
      <c r="S895" s="3">
        <f t="shared" si="426"/>
        <v>3</v>
      </c>
      <c r="T895" t="b">
        <f t="shared" si="434"/>
        <v>1</v>
      </c>
      <c r="V895" s="3">
        <f t="shared" si="435"/>
        <v>4225</v>
      </c>
      <c r="W895" t="b">
        <f t="shared" si="429"/>
        <v>1</v>
      </c>
      <c r="Y895" t="str">
        <f t="shared" si="436"/>
        <v>EMERY</v>
      </c>
      <c r="Z895" t="b">
        <f t="shared" si="430"/>
        <v>1</v>
      </c>
      <c r="AB895" t="b">
        <f t="shared" si="437"/>
        <v>1</v>
      </c>
      <c r="AD895" t="str">
        <f t="shared" si="438"/>
        <v>513-556-0202</v>
      </c>
      <c r="AE895" t="b">
        <f t="shared" si="431"/>
        <v>1</v>
      </c>
      <c r="AG895" t="str">
        <f t="shared" si="439"/>
        <v>http://ccm.uc.edu/music/cmt.html</v>
      </c>
      <c r="AH895" t="b">
        <f t="shared" si="432"/>
        <v>1</v>
      </c>
      <c r="AJ895">
        <f t="shared" si="440"/>
        <v>0</v>
      </c>
      <c r="AK895" t="b">
        <f t="shared" si="433"/>
        <v>0</v>
      </c>
      <c r="AM895" s="4" t="str">
        <f t="shared" si="451"/>
        <v>"name":"Composition Music History &amp; Theory (CCM)"</v>
      </c>
      <c r="AN895" s="5" t="str">
        <f t="shared" si="441"/>
        <v>,"phone":"513-556-6046"</v>
      </c>
      <c r="AO895" s="5" t="str">
        <f t="shared" si="442"/>
        <v>,"location":{</v>
      </c>
      <c r="AP895" s="5" t="str">
        <f t="shared" si="443"/>
        <v>"ML":"3"</v>
      </c>
      <c r="AQ895" s="5" t="str">
        <f t="shared" si="457"/>
        <v>,"RM":"4225"</v>
      </c>
      <c r="AR895" s="5" t="str">
        <f t="shared" si="444"/>
        <v>,"building":"EMERY"</v>
      </c>
      <c r="AS895" s="5" t="str">
        <f t="shared" si="453"/>
        <v>}</v>
      </c>
      <c r="AT895" s="5" t="str">
        <f t="shared" si="445"/>
        <v>,"fax":"513-556-0202"</v>
      </c>
      <c r="AU895" s="5" t="str">
        <f t="shared" si="446"/>
        <v>,"website":"http://ccm.uc.edu/music/cmt.html"</v>
      </c>
      <c r="AV895" s="10" t="str">
        <f t="shared" si="447"/>
        <v/>
      </c>
      <c r="AW895" s="6" t="str">
        <f t="shared" si="448"/>
        <v>{"name":"Composition Music History &amp; Theory (CCM)","phone":"513-556-6046","location":{"ML":"3","RM":"4225","building":"EMERY"},"fax":"513-556-0202","website":"http://ccm.uc.edu/music/cmt.html"}</v>
      </c>
      <c r="AX895" t="str">
        <f t="shared" si="449"/>
        <v>db.directory.insert({"name":"Composition Music History &amp; Theory (CCM)","phone":"513-556-6046","location":{"ML":"3","RM":"4225","building":"EMERY"},"fax":"513-556-0202","website":"http://ccm.uc.edu/music/cmt.html"})</v>
      </c>
      <c r="AY895">
        <f t="shared" si="452"/>
        <v>892</v>
      </c>
      <c r="AZ895" t="str">
        <f t="shared" si="450"/>
        <v>892 - Composition  Music History &amp; Theory (CCM)</v>
      </c>
      <c r="BA895" t="str">
        <f t="shared" si="454"/>
        <v>{"name":"Composition Music History &amp; Theory (CCM)","phone":"513-556-6046","location":{"ML":"3","RM":"4225","building":"EMERY"},"fax":"513-556-0202","website":"http://ccm.uc.edu/music/cmt.html"},</v>
      </c>
    </row>
    <row r="896" spans="1:53" x14ac:dyDescent="0.25">
      <c r="A896" t="s">
        <v>3745</v>
      </c>
      <c r="B896" t="s">
        <v>3746</v>
      </c>
      <c r="C896" t="s">
        <v>3747</v>
      </c>
      <c r="D896">
        <v>152</v>
      </c>
      <c r="E896">
        <v>600</v>
      </c>
      <c r="F896" t="s">
        <v>1167</v>
      </c>
      <c r="H896" t="s">
        <v>3748</v>
      </c>
      <c r="K896" t="s">
        <v>5264</v>
      </c>
      <c r="M896">
        <f t="shared" si="455"/>
        <v>0</v>
      </c>
      <c r="N896" t="str">
        <f t="shared" si="427"/>
        <v>Albino Gorno Memorial Music Library</v>
      </c>
      <c r="P896" t="s">
        <v>5264</v>
      </c>
      <c r="Q896" t="str">
        <f t="shared" si="428"/>
        <v>513-556-1970</v>
      </c>
      <c r="S896" s="3">
        <f t="shared" si="426"/>
        <v>152</v>
      </c>
      <c r="T896" t="b">
        <f t="shared" si="434"/>
        <v>1</v>
      </c>
      <c r="V896" s="3">
        <f t="shared" si="435"/>
        <v>600</v>
      </c>
      <c r="W896" t="b">
        <f t="shared" si="429"/>
        <v>1</v>
      </c>
      <c r="Y896" t="str">
        <f t="shared" si="436"/>
        <v>BLEGEN</v>
      </c>
      <c r="Z896" t="b">
        <f t="shared" si="430"/>
        <v>1</v>
      </c>
      <c r="AB896" t="b">
        <f t="shared" si="437"/>
        <v>1</v>
      </c>
      <c r="AD896">
        <f t="shared" si="438"/>
        <v>0</v>
      </c>
      <c r="AE896" t="b">
        <f t="shared" si="431"/>
        <v>0</v>
      </c>
      <c r="AG896" t="str">
        <f t="shared" si="439"/>
        <v>http://www.libraries.uc.edu/ccm.html</v>
      </c>
      <c r="AH896" t="b">
        <f t="shared" si="432"/>
        <v>1</v>
      </c>
      <c r="AJ896">
        <f t="shared" si="440"/>
        <v>0</v>
      </c>
      <c r="AK896" t="b">
        <f t="shared" si="433"/>
        <v>0</v>
      </c>
      <c r="AM896" s="4" t="str">
        <f t="shared" si="451"/>
        <v>"name":"Albino Gorno Memorial Music Library"</v>
      </c>
      <c r="AN896" s="5" t="str">
        <f t="shared" si="441"/>
        <v>,"phone":"513-556-1970"</v>
      </c>
      <c r="AO896" s="5" t="str">
        <f t="shared" si="442"/>
        <v>,"location":{</v>
      </c>
      <c r="AP896" s="5" t="str">
        <f t="shared" si="443"/>
        <v>"ML":"152"</v>
      </c>
      <c r="AQ896" s="5" t="str">
        <f t="shared" si="457"/>
        <v>,"RM":"600"</v>
      </c>
      <c r="AR896" s="5" t="str">
        <f t="shared" si="444"/>
        <v>,"building":"BLEGEN"</v>
      </c>
      <c r="AS896" s="5" t="str">
        <f t="shared" si="453"/>
        <v>}</v>
      </c>
      <c r="AT896" s="5" t="str">
        <f t="shared" si="445"/>
        <v/>
      </c>
      <c r="AU896" s="5" t="str">
        <f t="shared" si="446"/>
        <v>,"website":"http://www.libraries.uc.edu/ccm.html"</v>
      </c>
      <c r="AV896" s="10" t="str">
        <f t="shared" si="447"/>
        <v/>
      </c>
      <c r="AW896" s="6" t="str">
        <f t="shared" si="448"/>
        <v>{"name":"Albino Gorno Memorial Music Library","phone":"513-556-1970","location":{"ML":"152","RM":"600","building":"BLEGEN"},"website":"http://www.libraries.uc.edu/ccm.html"}</v>
      </c>
      <c r="AX896" t="str">
        <f t="shared" si="449"/>
        <v>db.directory.insert({"name":"Albino Gorno Memorial Music Library","phone":"513-556-1970","location":{"ML":"152","RM":"600","building":"BLEGEN"},"website":"http://www.libraries.uc.edu/ccm.html"})</v>
      </c>
      <c r="AY896">
        <f t="shared" si="452"/>
        <v>893</v>
      </c>
      <c r="AZ896" t="str">
        <f t="shared" si="450"/>
        <v>893 - Albino Gorno Memorial Music Library</v>
      </c>
      <c r="BA896" t="str">
        <f t="shared" si="454"/>
        <v>{"name":"Albino Gorno Memorial Music Library","phone":"513-556-1970","location":{"ML":"152","RM":"600","building":"BLEGEN"},"website":"http://www.libraries.uc.edu/ccm.html"},</v>
      </c>
    </row>
    <row r="897" spans="1:53" x14ac:dyDescent="0.25">
      <c r="A897" t="s">
        <v>3749</v>
      </c>
      <c r="B897" t="s">
        <v>3750</v>
      </c>
      <c r="C897" t="s">
        <v>1309</v>
      </c>
      <c r="D897">
        <v>3</v>
      </c>
      <c r="E897">
        <v>4740</v>
      </c>
      <c r="F897" t="s">
        <v>125</v>
      </c>
      <c r="G897" t="s">
        <v>126</v>
      </c>
      <c r="H897" t="s">
        <v>3751</v>
      </c>
      <c r="K897" t="s">
        <v>5264</v>
      </c>
      <c r="M897">
        <f t="shared" si="455"/>
        <v>0</v>
      </c>
      <c r="N897" t="str">
        <f t="shared" si="427"/>
        <v>Musical Theatre (CCM)</v>
      </c>
      <c r="P897" t="s">
        <v>5264</v>
      </c>
      <c r="Q897" t="str">
        <f t="shared" si="428"/>
        <v>513-556-5803</v>
      </c>
      <c r="S897" s="3">
        <f t="shared" si="426"/>
        <v>3</v>
      </c>
      <c r="T897" t="b">
        <f t="shared" si="434"/>
        <v>1</v>
      </c>
      <c r="V897" s="3">
        <f t="shared" si="435"/>
        <v>4740</v>
      </c>
      <c r="W897" t="b">
        <f t="shared" si="429"/>
        <v>1</v>
      </c>
      <c r="Y897" t="str">
        <f t="shared" si="436"/>
        <v>CORBETT</v>
      </c>
      <c r="Z897" t="b">
        <f t="shared" si="430"/>
        <v>1</v>
      </c>
      <c r="AB897" t="b">
        <f t="shared" si="437"/>
        <v>1</v>
      </c>
      <c r="AD897" t="str">
        <f t="shared" si="438"/>
        <v>513-556-3399</v>
      </c>
      <c r="AE897" t="b">
        <f t="shared" si="431"/>
        <v>1</v>
      </c>
      <c r="AG897" t="str">
        <f t="shared" si="439"/>
        <v>http://ccm.uc.edu/theatre/musical_theatre.html</v>
      </c>
      <c r="AH897" t="b">
        <f t="shared" si="432"/>
        <v>1</v>
      </c>
      <c r="AJ897">
        <f t="shared" si="440"/>
        <v>0</v>
      </c>
      <c r="AK897" t="b">
        <f t="shared" si="433"/>
        <v>0</v>
      </c>
      <c r="AM897" s="4" t="str">
        <f t="shared" si="451"/>
        <v>"name":"Musical Theatre (CCM)"</v>
      </c>
      <c r="AN897" s="5" t="str">
        <f t="shared" si="441"/>
        <v>,"phone":"513-556-5803"</v>
      </c>
      <c r="AO897" s="5" t="str">
        <f t="shared" si="442"/>
        <v>,"location":{</v>
      </c>
      <c r="AP897" s="5" t="str">
        <f t="shared" si="443"/>
        <v>"ML":"3"</v>
      </c>
      <c r="AQ897" s="5" t="str">
        <f t="shared" si="457"/>
        <v>,"RM":"4740"</v>
      </c>
      <c r="AR897" s="5" t="str">
        <f t="shared" si="444"/>
        <v>,"building":"CORBETT"</v>
      </c>
      <c r="AS897" s="5" t="str">
        <f t="shared" si="453"/>
        <v>}</v>
      </c>
      <c r="AT897" s="5" t="str">
        <f t="shared" si="445"/>
        <v>,"fax":"513-556-3399"</v>
      </c>
      <c r="AU897" s="5" t="str">
        <f t="shared" si="446"/>
        <v>,"website":"http://ccm.uc.edu/theatre/musical_theatre.html"</v>
      </c>
      <c r="AV897" s="10" t="str">
        <f t="shared" si="447"/>
        <v/>
      </c>
      <c r="AW897" s="6" t="str">
        <f t="shared" si="448"/>
        <v>{"name":"Musical Theatre (CCM)","phone":"513-556-5803","location":{"ML":"3","RM":"4740","building":"CORBETT"},"fax":"513-556-3399","website":"http://ccm.uc.edu/theatre/musical_theatre.html"}</v>
      </c>
      <c r="AX897" t="str">
        <f t="shared" si="449"/>
        <v>db.directory.insert({"name":"Musical Theatre (CCM)","phone":"513-556-5803","location":{"ML":"3","RM":"4740","building":"CORBETT"},"fax":"513-556-3399","website":"http://ccm.uc.edu/theatre/musical_theatre.html"})</v>
      </c>
      <c r="AY897">
        <f t="shared" si="452"/>
        <v>894</v>
      </c>
      <c r="AZ897" t="str">
        <f t="shared" si="450"/>
        <v>894 - Musical Theatre (CCM)</v>
      </c>
      <c r="BA897" t="str">
        <f t="shared" si="454"/>
        <v>{"name":"Musical Theatre (CCM)","phone":"513-556-5803","location":{"ML":"3","RM":"4740","building":"CORBETT"},"fax":"513-556-3399","website":"http://ccm.uc.edu/theatre/musical_theatre.html"},</v>
      </c>
    </row>
    <row r="898" spans="1:53" x14ac:dyDescent="0.25">
      <c r="A898" t="s">
        <v>3752</v>
      </c>
      <c r="B898" t="s">
        <v>3753</v>
      </c>
      <c r="C898" t="s">
        <v>420</v>
      </c>
      <c r="D898" t="s">
        <v>3754</v>
      </c>
      <c r="E898">
        <v>55</v>
      </c>
      <c r="F898">
        <v>5015</v>
      </c>
      <c r="G898" t="s">
        <v>422</v>
      </c>
      <c r="H898" t="s">
        <v>3755</v>
      </c>
      <c r="I898" t="s">
        <v>3756</v>
      </c>
      <c r="K898" t="s">
        <v>5264</v>
      </c>
      <c r="L898" t="b">
        <v>1</v>
      </c>
      <c r="M898">
        <f t="shared" si="455"/>
        <v>1</v>
      </c>
      <c r="N898" t="str">
        <f t="shared" si="427"/>
        <v>Cellular Therapies Lab  Hoxworth</v>
      </c>
      <c r="O898" t="str">
        <f t="shared" si="456"/>
        <v>Cellular Therapies Lab  Hoxworth</v>
      </c>
      <c r="P898" t="s">
        <v>5264</v>
      </c>
      <c r="Q898" t="str">
        <f t="shared" si="428"/>
        <v>513-558-1551</v>
      </c>
      <c r="S898" s="3">
        <f t="shared" si="426"/>
        <v>55</v>
      </c>
      <c r="T898" t="b">
        <f t="shared" si="434"/>
        <v>1</v>
      </c>
      <c r="V898" s="3">
        <f t="shared" si="435"/>
        <v>5015</v>
      </c>
      <c r="W898" t="b">
        <f t="shared" si="429"/>
        <v>1</v>
      </c>
      <c r="Y898" t="str">
        <f t="shared" si="436"/>
        <v>HOXWORTH</v>
      </c>
      <c r="Z898" t="b">
        <f t="shared" si="430"/>
        <v>1</v>
      </c>
      <c r="AB898" t="b">
        <f t="shared" si="437"/>
        <v>1</v>
      </c>
      <c r="AD898" t="str">
        <f t="shared" si="438"/>
        <v>513-558-6614</v>
      </c>
      <c r="AE898" t="b">
        <f t="shared" si="431"/>
        <v>1</v>
      </c>
      <c r="AG898" t="str">
        <f t="shared" si="439"/>
        <v>http://www.hoxworth.org/lab-services/cellular-therapies-division.html</v>
      </c>
      <c r="AH898" t="b">
        <f t="shared" si="432"/>
        <v>1</v>
      </c>
      <c r="AJ898">
        <f t="shared" si="440"/>
        <v>0</v>
      </c>
      <c r="AK898" t="b">
        <f t="shared" si="433"/>
        <v>0</v>
      </c>
      <c r="AM898" s="4" t="str">
        <f t="shared" si="451"/>
        <v>"name":"Cellular Therapies Lab Hoxworth"</v>
      </c>
      <c r="AN898" s="5" t="str">
        <f t="shared" si="441"/>
        <v>,"phone":"513-558-1551"</v>
      </c>
      <c r="AO898" s="5" t="str">
        <f t="shared" si="442"/>
        <v>,"location":{</v>
      </c>
      <c r="AP898" s="5" t="str">
        <f t="shared" si="443"/>
        <v>"ML":"55"</v>
      </c>
      <c r="AQ898" s="5" t="str">
        <f t="shared" si="457"/>
        <v>,"RM":"5015"</v>
      </c>
      <c r="AR898" s="5" t="str">
        <f t="shared" si="444"/>
        <v>,"building":"HOXWORTH"</v>
      </c>
      <c r="AS898" s="5" t="str">
        <f t="shared" si="453"/>
        <v>}</v>
      </c>
      <c r="AT898" s="5" t="str">
        <f t="shared" si="445"/>
        <v>,"fax":"513-558-6614"</v>
      </c>
      <c r="AU898" s="5" t="str">
        <f t="shared" si="446"/>
        <v>,"website":"http://www.hoxworth.org/lab-services/cellular-therapies-division.html"</v>
      </c>
      <c r="AV898" s="10" t="str">
        <f t="shared" si="447"/>
        <v/>
      </c>
      <c r="AW898" s="6" t="str">
        <f t="shared" si="448"/>
        <v>{"name":"Cellular Therapies Lab Hoxworth","phone":"513-558-1551","location":{"ML":"55","RM":"5015","building":"HOXWORTH"},"fax":"513-558-6614","website":"http://www.hoxworth.org/lab-services/cellular-therapies-division.html"}</v>
      </c>
      <c r="AX898" t="str">
        <f t="shared" si="449"/>
        <v>db.directory.insert({"name":"Cellular Therapies Lab Hoxworth","phone":"513-558-1551","location":{"ML":"55","RM":"5015","building":"HOXWORTH"},"fax":"513-558-6614","website":"http://www.hoxworth.org/lab-services/cellular-therapies-division.html"})</v>
      </c>
      <c r="AY898">
        <f t="shared" si="452"/>
        <v>895</v>
      </c>
      <c r="AZ898" t="str">
        <f t="shared" si="450"/>
        <v>895 - Cellular Therapies Lab  Hoxworth</v>
      </c>
      <c r="BA898" t="str">
        <f t="shared" si="454"/>
        <v>{"name":"Cellular Therapies Lab Hoxworth","phone":"513-558-1551","location":{"ML":"55","RM":"5015","building":"HOXWORTH"},"fax":"513-558-6614","website":"http://www.hoxworth.org/lab-services/cellular-therapies-division.html"},</v>
      </c>
    </row>
    <row r="899" spans="1:53" x14ac:dyDescent="0.25">
      <c r="A899" t="s">
        <v>3757</v>
      </c>
      <c r="B899" t="s">
        <v>3758</v>
      </c>
      <c r="C899" t="s">
        <v>420</v>
      </c>
      <c r="D899" t="s">
        <v>3759</v>
      </c>
      <c r="E899">
        <v>55</v>
      </c>
      <c r="F899">
        <v>5036</v>
      </c>
      <c r="G899" t="s">
        <v>422</v>
      </c>
      <c r="H899" t="s">
        <v>3760</v>
      </c>
      <c r="I899" t="s">
        <v>3761</v>
      </c>
      <c r="K899" t="s">
        <v>5264</v>
      </c>
      <c r="L899" t="b">
        <v>1</v>
      </c>
      <c r="M899">
        <f t="shared" si="455"/>
        <v>1</v>
      </c>
      <c r="N899" t="str">
        <f t="shared" si="427"/>
        <v>Components Lab  Hoxworth</v>
      </c>
      <c r="O899" t="str">
        <f t="shared" si="456"/>
        <v>Components Lab  Hoxworth</v>
      </c>
      <c r="P899" t="s">
        <v>5264</v>
      </c>
      <c r="Q899" t="str">
        <f t="shared" si="428"/>
        <v>513-558-1570</v>
      </c>
      <c r="S899" s="3">
        <f t="shared" ref="S899:S962" si="458">IF(L899,E899,D899)</f>
        <v>55</v>
      </c>
      <c r="T899" t="b">
        <f t="shared" si="434"/>
        <v>1</v>
      </c>
      <c r="V899" s="3">
        <f t="shared" si="435"/>
        <v>5036</v>
      </c>
      <c r="W899" t="b">
        <f t="shared" si="429"/>
        <v>1</v>
      </c>
      <c r="Y899" t="str">
        <f t="shared" si="436"/>
        <v>HOXWORTH</v>
      </c>
      <c r="Z899" t="b">
        <f t="shared" si="430"/>
        <v>1</v>
      </c>
      <c r="AB899" t="b">
        <f t="shared" si="437"/>
        <v>1</v>
      </c>
      <c r="AD899" t="str">
        <f t="shared" si="438"/>
        <v>513-558-3637</v>
      </c>
      <c r="AE899" t="b">
        <f t="shared" si="431"/>
        <v>1</v>
      </c>
      <c r="AG899" t="str">
        <f t="shared" si="439"/>
        <v>http://www.hoxworth.org/lab-services/components.html</v>
      </c>
      <c r="AH899" t="b">
        <f t="shared" si="432"/>
        <v>1</v>
      </c>
      <c r="AJ899">
        <f t="shared" si="440"/>
        <v>0</v>
      </c>
      <c r="AK899" t="b">
        <f t="shared" si="433"/>
        <v>0</v>
      </c>
      <c r="AM899" s="4" t="str">
        <f t="shared" si="451"/>
        <v>"name":"Components Lab Hoxworth"</v>
      </c>
      <c r="AN899" s="5" t="str">
        <f t="shared" si="441"/>
        <v>,"phone":"513-558-1570"</v>
      </c>
      <c r="AO899" s="5" t="str">
        <f t="shared" si="442"/>
        <v>,"location":{</v>
      </c>
      <c r="AP899" s="5" t="str">
        <f t="shared" si="443"/>
        <v>"ML":"55"</v>
      </c>
      <c r="AQ899" s="5" t="str">
        <f t="shared" si="457"/>
        <v>,"RM":"5036"</v>
      </c>
      <c r="AR899" s="5" t="str">
        <f t="shared" si="444"/>
        <v>,"building":"HOXWORTH"</v>
      </c>
      <c r="AS899" s="5" t="str">
        <f t="shared" si="453"/>
        <v>}</v>
      </c>
      <c r="AT899" s="5" t="str">
        <f t="shared" si="445"/>
        <v>,"fax":"513-558-3637"</v>
      </c>
      <c r="AU899" s="5" t="str">
        <f t="shared" si="446"/>
        <v>,"website":"http://www.hoxworth.org/lab-services/components.html"</v>
      </c>
      <c r="AV899" s="10" t="str">
        <f t="shared" si="447"/>
        <v/>
      </c>
      <c r="AW899" s="6" t="str">
        <f t="shared" si="448"/>
        <v>{"name":"Components Lab Hoxworth","phone":"513-558-1570","location":{"ML":"55","RM":"5036","building":"HOXWORTH"},"fax":"513-558-3637","website":"http://www.hoxworth.org/lab-services/components.html"}</v>
      </c>
      <c r="AX899" t="str">
        <f t="shared" si="449"/>
        <v>db.directory.insert({"name":"Components Lab Hoxworth","phone":"513-558-1570","location":{"ML":"55","RM":"5036","building":"HOXWORTH"},"fax":"513-558-3637","website":"http://www.hoxworth.org/lab-services/components.html"})</v>
      </c>
      <c r="AY899">
        <f t="shared" si="452"/>
        <v>896</v>
      </c>
      <c r="AZ899" t="str">
        <f t="shared" si="450"/>
        <v>896 - Components Lab  Hoxworth</v>
      </c>
      <c r="BA899" t="str">
        <f t="shared" si="454"/>
        <v>{"name":"Components Lab Hoxworth","phone":"513-558-1570","location":{"ML":"55","RM":"5036","building":"HOXWORTH"},"fax":"513-558-3637","website":"http://www.hoxworth.org/lab-services/components.html"},</v>
      </c>
    </row>
    <row r="900" spans="1:53" x14ac:dyDescent="0.25">
      <c r="A900" t="s">
        <v>3762</v>
      </c>
      <c r="B900" t="s">
        <v>3763</v>
      </c>
      <c r="C900" t="s">
        <v>420</v>
      </c>
      <c r="D900" t="s">
        <v>3764</v>
      </c>
      <c r="E900">
        <v>55</v>
      </c>
      <c r="F900" t="s">
        <v>3765</v>
      </c>
      <c r="G900" t="s">
        <v>422</v>
      </c>
      <c r="H900" t="s">
        <v>3766</v>
      </c>
      <c r="I900" t="s">
        <v>3767</v>
      </c>
      <c r="K900" t="s">
        <v>5264</v>
      </c>
      <c r="L900" t="b">
        <v>1</v>
      </c>
      <c r="M900">
        <f t="shared" si="455"/>
        <v>1</v>
      </c>
      <c r="N900" t="str">
        <f t="shared" ref="N900:N963" si="459">IF(L900,O900,B900)</f>
        <v>Donor Testing Lab  Hoxworth</v>
      </c>
      <c r="O900" t="str">
        <f t="shared" si="456"/>
        <v>Donor Testing Lab  Hoxworth</v>
      </c>
      <c r="P900" t="s">
        <v>5264</v>
      </c>
      <c r="Q900" t="str">
        <f t="shared" ref="Q900:Q963" si="460">IF(L900,D900,C900)</f>
        <v>513-558-1563</v>
      </c>
      <c r="S900" s="3">
        <f t="shared" si="458"/>
        <v>55</v>
      </c>
      <c r="T900" t="b">
        <f t="shared" si="434"/>
        <v>1</v>
      </c>
      <c r="V900" s="3" t="str">
        <f t="shared" si="435"/>
        <v>5005-D</v>
      </c>
      <c r="W900" t="b">
        <f t="shared" ref="W900:W963" si="461">IF(V900=0,FALSE,TRUE)</f>
        <v>1</v>
      </c>
      <c r="Y900" t="str">
        <f t="shared" si="436"/>
        <v>HOXWORTH</v>
      </c>
      <c r="Z900" t="b">
        <f t="shared" ref="Z900:Z963" si="462">IF(Y900=0,FALSE,TRUE)</f>
        <v>1</v>
      </c>
      <c r="AB900" t="b">
        <f t="shared" si="437"/>
        <v>1</v>
      </c>
      <c r="AD900" t="str">
        <f t="shared" si="438"/>
        <v>513-558-1983</v>
      </c>
      <c r="AE900" t="b">
        <f t="shared" ref="AE900:AE963" si="463">IF(AD900=0,FALSE,TRUE)</f>
        <v>1</v>
      </c>
      <c r="AG900" t="str">
        <f t="shared" si="439"/>
        <v>http://www.hoxworth.org/lab-services/donor-testing.html</v>
      </c>
      <c r="AH900" t="b">
        <f t="shared" ref="AH900:AH963" si="464">IF(AG900=0,FALSE,TRUE)</f>
        <v>1</v>
      </c>
      <c r="AJ900">
        <f t="shared" si="440"/>
        <v>0</v>
      </c>
      <c r="AK900" t="b">
        <f t="shared" ref="AK900:AK963" si="465">IF(AJ900=0,FALSE,TRUE)</f>
        <v>0</v>
      </c>
      <c r="AM900" s="4" t="str">
        <f t="shared" si="451"/>
        <v>"name":"Donor Testing Lab Hoxworth"</v>
      </c>
      <c r="AN900" s="5" t="str">
        <f t="shared" si="441"/>
        <v>,"phone":"513-558-1563"</v>
      </c>
      <c r="AO900" s="5" t="str">
        <f t="shared" si="442"/>
        <v>,"location":{</v>
      </c>
      <c r="AP900" s="5" t="str">
        <f t="shared" si="443"/>
        <v>"ML":"55"</v>
      </c>
      <c r="AQ900" s="5" t="str">
        <f t="shared" si="457"/>
        <v>,"RM":"5005-D"</v>
      </c>
      <c r="AR900" s="5" t="str">
        <f t="shared" si="444"/>
        <v>,"building":"HOXWORTH"</v>
      </c>
      <c r="AS900" s="5" t="str">
        <f t="shared" si="453"/>
        <v>}</v>
      </c>
      <c r="AT900" s="5" t="str">
        <f t="shared" si="445"/>
        <v>,"fax":"513-558-1983"</v>
      </c>
      <c r="AU900" s="5" t="str">
        <f t="shared" si="446"/>
        <v>,"website":"http://www.hoxworth.org/lab-services/donor-testing.html"</v>
      </c>
      <c r="AV900" s="10" t="str">
        <f t="shared" si="447"/>
        <v/>
      </c>
      <c r="AW900" s="6" t="str">
        <f t="shared" si="448"/>
        <v>{"name":"Donor Testing Lab Hoxworth","phone":"513-558-1563","location":{"ML":"55","RM":"5005-D","building":"HOXWORTH"},"fax":"513-558-1983","website":"http://www.hoxworth.org/lab-services/donor-testing.html"}</v>
      </c>
      <c r="AX900" t="str">
        <f t="shared" si="449"/>
        <v>db.directory.insert({"name":"Donor Testing Lab Hoxworth","phone":"513-558-1563","location":{"ML":"55","RM":"5005-D","building":"HOXWORTH"},"fax":"513-558-1983","website":"http://www.hoxworth.org/lab-services/donor-testing.html"})</v>
      </c>
      <c r="AY900">
        <f t="shared" si="452"/>
        <v>897</v>
      </c>
      <c r="AZ900" t="str">
        <f t="shared" si="450"/>
        <v>897 - Donor Testing Lab  Hoxworth</v>
      </c>
      <c r="BA900" t="str">
        <f t="shared" si="454"/>
        <v>{"name":"Donor Testing Lab Hoxworth","phone":"513-558-1563","location":{"ML":"55","RM":"5005-D","building":"HOXWORTH"},"fax":"513-558-1983","website":"http://www.hoxworth.org/lab-services/donor-testing.html"},</v>
      </c>
    </row>
    <row r="901" spans="1:53" x14ac:dyDescent="0.25">
      <c r="A901" t="s">
        <v>3768</v>
      </c>
      <c r="B901" t="s">
        <v>3769</v>
      </c>
      <c r="C901" t="s">
        <v>420</v>
      </c>
      <c r="D901" t="s">
        <v>3770</v>
      </c>
      <c r="E901">
        <v>55</v>
      </c>
      <c r="F901" t="s">
        <v>3771</v>
      </c>
      <c r="G901" t="s">
        <v>422</v>
      </c>
      <c r="H901" t="s">
        <v>3772</v>
      </c>
      <c r="I901" t="s">
        <v>3773</v>
      </c>
      <c r="K901" t="s">
        <v>5264</v>
      </c>
      <c r="L901" t="b">
        <v>1</v>
      </c>
      <c r="M901">
        <f t="shared" si="455"/>
        <v>1</v>
      </c>
      <c r="N901" t="str">
        <f t="shared" si="459"/>
        <v>Immunohemotology Reference Lab  Hoxworth</v>
      </c>
      <c r="O901" t="str">
        <f t="shared" si="456"/>
        <v>Immunohemotology Reference Lab  Hoxworth</v>
      </c>
      <c r="P901" t="s">
        <v>5264</v>
      </c>
      <c r="Q901" t="str">
        <f t="shared" si="460"/>
        <v>513-558-1547</v>
      </c>
      <c r="S901" s="3">
        <f t="shared" si="458"/>
        <v>55</v>
      </c>
      <c r="T901" t="b">
        <f t="shared" ref="T901:T964" si="466">IF(S901=0,FALSE,TRUE)</f>
        <v>1</v>
      </c>
      <c r="V901" s="3" t="str">
        <f t="shared" ref="V901:V964" si="467">IF(L901,F901,E901)</f>
        <v>5006-C</v>
      </c>
      <c r="W901" t="b">
        <f t="shared" si="461"/>
        <v>1</v>
      </c>
      <c r="Y901" t="str">
        <f t="shared" ref="Y901:Y964" si="468">IF(L901,G901,F901)</f>
        <v>HOXWORTH</v>
      </c>
      <c r="Z901" t="b">
        <f t="shared" si="462"/>
        <v>1</v>
      </c>
      <c r="AB901" t="b">
        <f t="shared" ref="AB901:AB964" si="469">IF(AND(AND(T901=FALSE,W901=FALSE),Z901=FALSE),FALSE,TRUE)</f>
        <v>1</v>
      </c>
      <c r="AD901" t="str">
        <f t="shared" ref="AD901:AD964" si="470">IF(L901,H901,G901)</f>
        <v>513-558-1533</v>
      </c>
      <c r="AE901" t="b">
        <f t="shared" si="463"/>
        <v>1</v>
      </c>
      <c r="AG901" t="str">
        <f t="shared" ref="AG901:AG964" si="471">IF(L901,I901,H901)</f>
        <v>http://www.hoxworth.org/lab-services/immunohematology.html</v>
      </c>
      <c r="AH901" t="b">
        <f t="shared" si="464"/>
        <v>1</v>
      </c>
      <c r="AJ901">
        <f t="shared" ref="AJ901:AJ964" si="472">IF(L901,J901,I901)</f>
        <v>0</v>
      </c>
      <c r="AK901" t="b">
        <f t="shared" si="465"/>
        <v>0</v>
      </c>
      <c r="AM901" s="4" t="str">
        <f t="shared" si="451"/>
        <v>"name":"Immunohemotology Reference Lab Hoxworth"</v>
      </c>
      <c r="AN901" s="5" t="str">
        <f t="shared" ref="AN901:AN964" si="473">CONCATENATE(",""phone"":""",TRIM(Q901),"""")</f>
        <v>,"phone":"513-558-1547"</v>
      </c>
      <c r="AO901" s="5" t="str">
        <f t="shared" ref="AO901:AO964" si="474">IF(AB901,",""location"":{","")</f>
        <v>,"location":{</v>
      </c>
      <c r="AP901" s="5" t="str">
        <f t="shared" ref="AP901:AP964" si="475">IF(T901,CONCATENATE("""ML"":""",TRIM(S901),""""),"")</f>
        <v>"ML":"55"</v>
      </c>
      <c r="AQ901" s="5" t="str">
        <f t="shared" si="457"/>
        <v>,"RM":"5006-C"</v>
      </c>
      <c r="AR901" s="5" t="str">
        <f t="shared" ref="AR901:AR964" si="476">IF(Z901,CONCATENATE(",""building"":""",TRIM(Y901),""""),"")</f>
        <v>,"building":"HOXWORTH"</v>
      </c>
      <c r="AS901" s="5" t="str">
        <f t="shared" si="453"/>
        <v>}</v>
      </c>
      <c r="AT901" s="5" t="str">
        <f t="shared" ref="AT901:AT964" si="477">IF(AE901,CONCATENATE(",""fax"":""",TRIM(AD901),""""),"")</f>
        <v>,"fax":"513-558-1533"</v>
      </c>
      <c r="AU901" s="5" t="str">
        <f t="shared" ref="AU901:AU964" si="478">IF(AH901,CONCATENATE(",""website"":""",TRIM(AG901),""""),"")</f>
        <v>,"website":"http://www.hoxworth.org/lab-services/immunohematology.html"</v>
      </c>
      <c r="AV901" s="10" t="str">
        <f t="shared" ref="AV901:AV964" si="479">IF(AK901,CONCATENATE(",""email"":""",TRIM(AJ901),""""),"")</f>
        <v/>
      </c>
      <c r="AW901" s="6" t="str">
        <f t="shared" ref="AW901:AW964" si="480">CONCATENATE("{",AM901,AN901,AO901,AP901,AQ901,AR901,AS901,AT901,AU901,AV901,"}")</f>
        <v>{"name":"Immunohemotology Reference Lab Hoxworth","phone":"513-558-1547","location":{"ML":"55","RM":"5006-C","building":"HOXWORTH"},"fax":"513-558-1533","website":"http://www.hoxworth.org/lab-services/immunohematology.html"}</v>
      </c>
      <c r="AX901" t="str">
        <f t="shared" ref="AX901:AX964" si="481">CONCATENATE("db.directory.insert(",AW901,")")</f>
        <v>db.directory.insert({"name":"Immunohemotology Reference Lab Hoxworth","phone":"513-558-1547","location":{"ML":"55","RM":"5006-C","building":"HOXWORTH"},"fax":"513-558-1533","website":"http://www.hoxworth.org/lab-services/immunohematology.html"})</v>
      </c>
      <c r="AY901">
        <f t="shared" si="452"/>
        <v>898</v>
      </c>
      <c r="AZ901" t="str">
        <f t="shared" ref="AZ901:AZ964" si="482">CONCATENATE(AY901," - ",N901)</f>
        <v>898 - Immunohemotology Reference Lab  Hoxworth</v>
      </c>
      <c r="BA901" t="str">
        <f t="shared" si="454"/>
        <v>{"name":"Immunohemotology Reference Lab Hoxworth","phone":"513-558-1547","location":{"ML":"55","RM":"5006-C","building":"HOXWORTH"},"fax":"513-558-1533","website":"http://www.hoxworth.org/lab-services/immunohematology.html"},</v>
      </c>
    </row>
    <row r="902" spans="1:53" x14ac:dyDescent="0.25">
      <c r="A902" t="s">
        <v>3774</v>
      </c>
      <c r="B902" t="s">
        <v>3775</v>
      </c>
      <c r="C902" t="s">
        <v>412</v>
      </c>
      <c r="D902" t="s">
        <v>3234</v>
      </c>
      <c r="E902">
        <v>21</v>
      </c>
      <c r="G902" t="s">
        <v>50</v>
      </c>
      <c r="H902" t="s">
        <v>3776</v>
      </c>
      <c r="I902" t="s">
        <v>3777</v>
      </c>
      <c r="K902" t="s">
        <v>5264</v>
      </c>
      <c r="L902" t="b">
        <v>1</v>
      </c>
      <c r="M902">
        <f t="shared" si="455"/>
        <v>1</v>
      </c>
      <c r="N902" t="str">
        <f t="shared" si="459"/>
        <v>Lacrosse  Athletics</v>
      </c>
      <c r="O902" t="str">
        <f t="shared" si="456"/>
        <v>Lacrosse  Athletics</v>
      </c>
      <c r="P902" t="s">
        <v>5264</v>
      </c>
      <c r="Q902" t="str">
        <f t="shared" si="460"/>
        <v>513-556-6042</v>
      </c>
      <c r="S902" s="3">
        <f t="shared" si="458"/>
        <v>21</v>
      </c>
      <c r="T902" t="b">
        <f t="shared" si="466"/>
        <v>1</v>
      </c>
      <c r="V902" s="3">
        <f t="shared" si="467"/>
        <v>0</v>
      </c>
      <c r="W902" t="b">
        <f t="shared" si="461"/>
        <v>0</v>
      </c>
      <c r="Y902" t="str">
        <f t="shared" si="468"/>
        <v>LNDNRCTR</v>
      </c>
      <c r="Z902" t="b">
        <f t="shared" si="462"/>
        <v>1</v>
      </c>
      <c r="AB902" t="b">
        <f t="shared" si="469"/>
        <v>1</v>
      </c>
      <c r="AD902" t="str">
        <f t="shared" si="470"/>
        <v>513-556-2200</v>
      </c>
      <c r="AE902" t="b">
        <f t="shared" si="463"/>
        <v>1</v>
      </c>
      <c r="AG902" t="str">
        <f t="shared" si="471"/>
        <v>http://www.gobearcats.com/sports/w-lacros/cinn-w-lacros-body.html</v>
      </c>
      <c r="AH902" t="b">
        <f t="shared" si="464"/>
        <v>1</v>
      </c>
      <c r="AJ902">
        <f t="shared" si="472"/>
        <v>0</v>
      </c>
      <c r="AK902" t="b">
        <f t="shared" si="465"/>
        <v>0</v>
      </c>
      <c r="AM902" s="4" t="str">
        <f t="shared" ref="AM902:AM965" si="483">CONCATENATE("""name"":""",TRIM(N902),"""")</f>
        <v>"name":"Lacrosse Athletics"</v>
      </c>
      <c r="AN902" s="5" t="str">
        <f t="shared" si="473"/>
        <v>,"phone":"513-556-6042"</v>
      </c>
      <c r="AO902" s="5" t="str">
        <f t="shared" si="474"/>
        <v>,"location":{</v>
      </c>
      <c r="AP902" s="5" t="str">
        <f t="shared" si="475"/>
        <v>"ML":"21"</v>
      </c>
      <c r="AQ902" s="5" t="str">
        <f t="shared" si="457"/>
        <v/>
      </c>
      <c r="AR902" s="5" t="str">
        <f t="shared" si="476"/>
        <v>,"building":"LNDNRCTR"</v>
      </c>
      <c r="AS902" s="5" t="str">
        <f t="shared" si="453"/>
        <v>}</v>
      </c>
      <c r="AT902" s="5" t="str">
        <f t="shared" si="477"/>
        <v>,"fax":"513-556-2200"</v>
      </c>
      <c r="AU902" s="5" t="str">
        <f t="shared" si="478"/>
        <v>,"website":"http://www.gobearcats.com/sports/w-lacros/cinn-w-lacros-body.html"</v>
      </c>
      <c r="AV902" s="10" t="str">
        <f t="shared" si="479"/>
        <v/>
      </c>
      <c r="AW902" s="6" t="str">
        <f t="shared" si="480"/>
        <v>{"name":"Lacrosse Athletics","phone":"513-556-6042","location":{"ML":"21","building":"LNDNRCTR"},"fax":"513-556-2200","website":"http://www.gobearcats.com/sports/w-lacros/cinn-w-lacros-body.html"}</v>
      </c>
      <c r="AX902" t="str">
        <f t="shared" si="481"/>
        <v>db.directory.insert({"name":"Lacrosse Athletics","phone":"513-556-6042","location":{"ML":"21","building":"LNDNRCTR"},"fax":"513-556-2200","website":"http://www.gobearcats.com/sports/w-lacros/cinn-w-lacros-body.html"})</v>
      </c>
      <c r="AY902">
        <f t="shared" ref="AY902:AY965" si="484">AY901+1</f>
        <v>899</v>
      </c>
      <c r="AZ902" t="str">
        <f t="shared" si="482"/>
        <v>899 - Lacrosse  Athletics</v>
      </c>
      <c r="BA902" t="str">
        <f t="shared" si="454"/>
        <v>{"name":"Lacrosse Athletics","phone":"513-556-6042","location":{"ML":"21","building":"LNDNRCTR"},"fax":"513-556-2200","website":"http://www.gobearcats.com/sports/w-lacros/cinn-w-lacros-body.html"},</v>
      </c>
    </row>
    <row r="903" spans="1:53" x14ac:dyDescent="0.25">
      <c r="A903" t="s">
        <v>3778</v>
      </c>
      <c r="B903" t="s">
        <v>777</v>
      </c>
      <c r="C903" t="s">
        <v>3779</v>
      </c>
      <c r="D903" t="s">
        <v>3780</v>
      </c>
      <c r="E903">
        <v>33</v>
      </c>
      <c r="F903">
        <v>465</v>
      </c>
      <c r="G903" t="s">
        <v>868</v>
      </c>
      <c r="K903" t="s">
        <v>5264</v>
      </c>
      <c r="L903" t="b">
        <v>1</v>
      </c>
      <c r="M903">
        <f t="shared" si="455"/>
        <v>1</v>
      </c>
      <c r="N903" t="str">
        <f t="shared" si="459"/>
        <v>Library  IT Services (Langsam)</v>
      </c>
      <c r="O903" t="str">
        <f t="shared" si="456"/>
        <v>Library  IT Services (Langsam)</v>
      </c>
      <c r="P903" t="s">
        <v>5264</v>
      </c>
      <c r="Q903" t="str">
        <f t="shared" si="460"/>
        <v>513-556-1994</v>
      </c>
      <c r="S903" s="3">
        <f t="shared" si="458"/>
        <v>33</v>
      </c>
      <c r="T903" t="b">
        <f t="shared" si="466"/>
        <v>1</v>
      </c>
      <c r="V903" s="3">
        <f t="shared" si="467"/>
        <v>465</v>
      </c>
      <c r="W903" t="b">
        <f t="shared" si="461"/>
        <v>1</v>
      </c>
      <c r="Y903" t="str">
        <f t="shared" si="468"/>
        <v>LANGSAM</v>
      </c>
      <c r="Z903" t="b">
        <f t="shared" si="462"/>
        <v>1</v>
      </c>
      <c r="AB903" t="b">
        <f t="shared" si="469"/>
        <v>1</v>
      </c>
      <c r="AD903">
        <f t="shared" si="470"/>
        <v>0</v>
      </c>
      <c r="AE903" t="b">
        <f t="shared" si="463"/>
        <v>0</v>
      </c>
      <c r="AG903">
        <f t="shared" si="471"/>
        <v>0</v>
      </c>
      <c r="AH903" t="b">
        <f t="shared" si="464"/>
        <v>0</v>
      </c>
      <c r="AJ903">
        <f t="shared" si="472"/>
        <v>0</v>
      </c>
      <c r="AK903" t="b">
        <f t="shared" si="465"/>
        <v>0</v>
      </c>
      <c r="AM903" s="4" t="str">
        <f t="shared" si="483"/>
        <v>"name":"Library IT Services (Langsam)"</v>
      </c>
      <c r="AN903" s="5" t="str">
        <f t="shared" si="473"/>
        <v>,"phone":"513-556-1994"</v>
      </c>
      <c r="AO903" s="5" t="str">
        <f t="shared" si="474"/>
        <v>,"location":{</v>
      </c>
      <c r="AP903" s="5" t="str">
        <f t="shared" si="475"/>
        <v>"ML":"33"</v>
      </c>
      <c r="AQ903" s="5" t="str">
        <f t="shared" si="457"/>
        <v>,"RM":"465"</v>
      </c>
      <c r="AR903" s="5" t="str">
        <f t="shared" si="476"/>
        <v>,"building":"LANGSAM"</v>
      </c>
      <c r="AS903" s="5" t="str">
        <f t="shared" si="453"/>
        <v>}</v>
      </c>
      <c r="AT903" s="5" t="str">
        <f t="shared" si="477"/>
        <v/>
      </c>
      <c r="AU903" s="5" t="str">
        <f t="shared" si="478"/>
        <v/>
      </c>
      <c r="AV903" s="10" t="str">
        <f t="shared" si="479"/>
        <v/>
      </c>
      <c r="AW903" s="6" t="str">
        <f t="shared" si="480"/>
        <v>{"name":"Library IT Services (Langsam)","phone":"513-556-1994","location":{"ML":"33","RM":"465","building":"LANGSAM"}}</v>
      </c>
      <c r="AX903" t="str">
        <f t="shared" si="481"/>
        <v>db.directory.insert({"name":"Library IT Services (Langsam)","phone":"513-556-1994","location":{"ML":"33","RM":"465","building":"LANGSAM"}})</v>
      </c>
      <c r="AY903">
        <f t="shared" si="484"/>
        <v>900</v>
      </c>
      <c r="AZ903" t="str">
        <f t="shared" si="482"/>
        <v>900 - Library  IT Services (Langsam)</v>
      </c>
      <c r="BA903" t="str">
        <f t="shared" si="454"/>
        <v>{"name":"Library IT Services (Langsam)","phone":"513-556-1994","location":{"ML":"33","RM":"465","building":"LANGSAM"}},</v>
      </c>
    </row>
    <row r="904" spans="1:53" x14ac:dyDescent="0.25">
      <c r="A904" t="s">
        <v>3781</v>
      </c>
      <c r="B904" t="s">
        <v>3782</v>
      </c>
      <c r="C904" t="s">
        <v>3783</v>
      </c>
      <c r="D904" t="s">
        <v>3784</v>
      </c>
      <c r="E904">
        <v>33</v>
      </c>
      <c r="F904" t="s">
        <v>99</v>
      </c>
      <c r="G904" t="s">
        <v>868</v>
      </c>
      <c r="I904" t="s">
        <v>3785</v>
      </c>
      <c r="K904" t="s">
        <v>5264</v>
      </c>
      <c r="L904" t="b">
        <v>1</v>
      </c>
      <c r="M904">
        <f t="shared" si="455"/>
        <v>1</v>
      </c>
      <c r="N904" t="str">
        <f t="shared" si="459"/>
        <v>Langsam  Disability Services</v>
      </c>
      <c r="O904" t="str">
        <f t="shared" si="456"/>
        <v>Langsam  Disability Services</v>
      </c>
      <c r="P904" t="s">
        <v>5264</v>
      </c>
      <c r="Q904" t="str">
        <f t="shared" si="460"/>
        <v>513-556-1888</v>
      </c>
      <c r="S904" s="3">
        <f t="shared" si="458"/>
        <v>33</v>
      </c>
      <c r="T904" t="b">
        <f t="shared" si="466"/>
        <v>1</v>
      </c>
      <c r="V904" s="3" t="str">
        <f t="shared" si="467"/>
        <v>4thFl</v>
      </c>
      <c r="W904" t="b">
        <f t="shared" si="461"/>
        <v>1</v>
      </c>
      <c r="Y904" t="str">
        <f t="shared" si="468"/>
        <v>LANGSAM</v>
      </c>
      <c r="Z904" t="b">
        <f t="shared" si="462"/>
        <v>1</v>
      </c>
      <c r="AB904" t="b">
        <f t="shared" si="469"/>
        <v>1</v>
      </c>
      <c r="AD904">
        <f t="shared" si="470"/>
        <v>0</v>
      </c>
      <c r="AE904" t="b">
        <f t="shared" si="463"/>
        <v>0</v>
      </c>
      <c r="AG904" t="str">
        <f t="shared" si="471"/>
        <v>http://www.libraries.uc.edu/services/adaptive-technologies</v>
      </c>
      <c r="AH904" t="b">
        <f t="shared" si="464"/>
        <v>1</v>
      </c>
      <c r="AJ904">
        <f t="shared" si="472"/>
        <v>0</v>
      </c>
      <c r="AK904" t="b">
        <f t="shared" si="465"/>
        <v>0</v>
      </c>
      <c r="AM904" s="4" t="str">
        <f t="shared" si="483"/>
        <v>"name":"Langsam Disability Services"</v>
      </c>
      <c r="AN904" s="5" t="str">
        <f t="shared" si="473"/>
        <v>,"phone":"513-556-1888"</v>
      </c>
      <c r="AO904" s="5" t="str">
        <f t="shared" si="474"/>
        <v>,"location":{</v>
      </c>
      <c r="AP904" s="5" t="str">
        <f t="shared" si="475"/>
        <v>"ML":"33"</v>
      </c>
      <c r="AQ904" s="5" t="str">
        <f t="shared" si="457"/>
        <v>,"RM":"4thFl"</v>
      </c>
      <c r="AR904" s="5" t="str">
        <f t="shared" si="476"/>
        <v>,"building":"LANGSAM"</v>
      </c>
      <c r="AS904" s="5" t="str">
        <f t="shared" si="453"/>
        <v>}</v>
      </c>
      <c r="AT904" s="5" t="str">
        <f t="shared" si="477"/>
        <v/>
      </c>
      <c r="AU904" s="5" t="str">
        <f t="shared" si="478"/>
        <v>,"website":"http://www.libraries.uc.edu/services/adaptive-technologies"</v>
      </c>
      <c r="AV904" s="10" t="str">
        <f t="shared" si="479"/>
        <v/>
      </c>
      <c r="AW904" s="6" t="str">
        <f t="shared" si="480"/>
        <v>{"name":"Langsam Disability Services","phone":"513-556-1888","location":{"ML":"33","RM":"4thFl","building":"LANGSAM"},"website":"http://www.libraries.uc.edu/services/adaptive-technologies"}</v>
      </c>
      <c r="AX904" t="str">
        <f t="shared" si="481"/>
        <v>db.directory.insert({"name":"Langsam Disability Services","phone":"513-556-1888","location":{"ML":"33","RM":"4thFl","building":"LANGSAM"},"website":"http://www.libraries.uc.edu/services/adaptive-technologies"})</v>
      </c>
      <c r="AY904">
        <f t="shared" si="484"/>
        <v>901</v>
      </c>
      <c r="AZ904" t="str">
        <f t="shared" si="482"/>
        <v>901 - Langsam  Disability Services</v>
      </c>
      <c r="BA904" t="str">
        <f t="shared" si="454"/>
        <v>{"name":"Langsam Disability Services","phone":"513-556-1888","location":{"ML":"33","RM":"4thFl","building":"LANGSAM"},"website":"http://www.libraries.uc.edu/services/adaptive-technologies"},</v>
      </c>
    </row>
    <row r="905" spans="1:53" x14ac:dyDescent="0.25">
      <c r="A905" t="s">
        <v>3786</v>
      </c>
      <c r="B905" t="s">
        <v>777</v>
      </c>
      <c r="C905" t="s">
        <v>3787</v>
      </c>
      <c r="D905" t="s">
        <v>3788</v>
      </c>
      <c r="E905">
        <v>33</v>
      </c>
      <c r="F905">
        <v>640</v>
      </c>
      <c r="G905" t="s">
        <v>868</v>
      </c>
      <c r="H905" t="s">
        <v>2760</v>
      </c>
      <c r="K905" t="s">
        <v>5264</v>
      </c>
      <c r="L905" t="b">
        <v>1</v>
      </c>
      <c r="M905">
        <f t="shared" si="455"/>
        <v>1</v>
      </c>
      <c r="N905" t="str">
        <f t="shared" si="459"/>
        <v>Library  Administrative/Business Office (Langsam)</v>
      </c>
      <c r="O905" t="str">
        <f t="shared" si="456"/>
        <v>Library  Administrative/Business Office (Langsam)</v>
      </c>
      <c r="P905" t="s">
        <v>5264</v>
      </c>
      <c r="Q905" t="str">
        <f t="shared" si="460"/>
        <v>513-556-1515</v>
      </c>
      <c r="S905" s="3">
        <f t="shared" si="458"/>
        <v>33</v>
      </c>
      <c r="T905" t="b">
        <f t="shared" si="466"/>
        <v>1</v>
      </c>
      <c r="V905" s="3">
        <f t="shared" si="467"/>
        <v>640</v>
      </c>
      <c r="W905" t="b">
        <f t="shared" si="461"/>
        <v>1</v>
      </c>
      <c r="Y905" t="str">
        <f t="shared" si="468"/>
        <v>LANGSAM</v>
      </c>
      <c r="Z905" t="b">
        <f t="shared" si="462"/>
        <v>1</v>
      </c>
      <c r="AB905" t="b">
        <f t="shared" si="469"/>
        <v>1</v>
      </c>
      <c r="AD905" t="str">
        <f t="shared" si="470"/>
        <v>513-556-0325</v>
      </c>
      <c r="AE905" t="b">
        <f t="shared" si="463"/>
        <v>1</v>
      </c>
      <c r="AG905">
        <f t="shared" si="471"/>
        <v>0</v>
      </c>
      <c r="AH905" t="b">
        <f t="shared" si="464"/>
        <v>0</v>
      </c>
      <c r="AJ905">
        <f t="shared" si="472"/>
        <v>0</v>
      </c>
      <c r="AK905" t="b">
        <f t="shared" si="465"/>
        <v>0</v>
      </c>
      <c r="AM905" s="4" t="str">
        <f t="shared" si="483"/>
        <v>"name":"Library Administrative/Business Office (Langsam)"</v>
      </c>
      <c r="AN905" s="5" t="str">
        <f t="shared" si="473"/>
        <v>,"phone":"513-556-1515"</v>
      </c>
      <c r="AO905" s="5" t="str">
        <f t="shared" si="474"/>
        <v>,"location":{</v>
      </c>
      <c r="AP905" s="5" t="str">
        <f t="shared" si="475"/>
        <v>"ML":"33"</v>
      </c>
      <c r="AQ905" s="5" t="str">
        <f t="shared" si="457"/>
        <v>,"RM":"640"</v>
      </c>
      <c r="AR905" s="5" t="str">
        <f t="shared" si="476"/>
        <v>,"building":"LANGSAM"</v>
      </c>
      <c r="AS905" s="5" t="str">
        <f t="shared" si="453"/>
        <v>}</v>
      </c>
      <c r="AT905" s="5" t="str">
        <f t="shared" si="477"/>
        <v>,"fax":"513-556-0325"</v>
      </c>
      <c r="AU905" s="5" t="str">
        <f t="shared" si="478"/>
        <v/>
      </c>
      <c r="AV905" s="10" t="str">
        <f t="shared" si="479"/>
        <v/>
      </c>
      <c r="AW905" s="6" t="str">
        <f t="shared" si="480"/>
        <v>{"name":"Library Administrative/Business Office (Langsam)","phone":"513-556-1515","location":{"ML":"33","RM":"640","building":"LANGSAM"},"fax":"513-556-0325"}</v>
      </c>
      <c r="AX905" t="str">
        <f t="shared" si="481"/>
        <v>db.directory.insert({"name":"Library Administrative/Business Office (Langsam)","phone":"513-556-1515","location":{"ML":"33","RM":"640","building":"LANGSAM"},"fax":"513-556-0325"})</v>
      </c>
      <c r="AY905">
        <f t="shared" si="484"/>
        <v>902</v>
      </c>
      <c r="AZ905" t="str">
        <f t="shared" si="482"/>
        <v>902 - Library  Administrative/Business Office (Langsam)</v>
      </c>
      <c r="BA905" t="str">
        <f t="shared" si="454"/>
        <v>{"name":"Library Administrative/Business Office (Langsam)","phone":"513-556-1515","location":{"ML":"33","RM":"640","building":"LANGSAM"},"fax":"513-556-0325"},</v>
      </c>
    </row>
    <row r="906" spans="1:53" x14ac:dyDescent="0.25">
      <c r="A906" t="s">
        <v>3789</v>
      </c>
      <c r="B906" t="s">
        <v>3790</v>
      </c>
      <c r="C906" t="s">
        <v>1215</v>
      </c>
      <c r="D906" t="s">
        <v>3791</v>
      </c>
      <c r="E906">
        <v>33</v>
      </c>
      <c r="F906">
        <v>440</v>
      </c>
      <c r="G906" t="s">
        <v>868</v>
      </c>
      <c r="H906" t="s">
        <v>3792</v>
      </c>
      <c r="I906" t="s">
        <v>3793</v>
      </c>
      <c r="K906" t="s">
        <v>5264</v>
      </c>
      <c r="L906" t="b">
        <v>1</v>
      </c>
      <c r="M906">
        <f t="shared" si="455"/>
        <v>1</v>
      </c>
      <c r="N906" t="str">
        <f t="shared" si="459"/>
        <v>Government Documents  Langsam Library</v>
      </c>
      <c r="O906" t="str">
        <f t="shared" si="456"/>
        <v>Government Documents  Langsam Library</v>
      </c>
      <c r="P906" t="s">
        <v>5264</v>
      </c>
      <c r="Q906" t="str">
        <f t="shared" si="460"/>
        <v>513-556-1874</v>
      </c>
      <c r="S906" s="3">
        <f t="shared" si="458"/>
        <v>33</v>
      </c>
      <c r="T906" t="b">
        <f t="shared" si="466"/>
        <v>1</v>
      </c>
      <c r="V906" s="3">
        <f t="shared" si="467"/>
        <v>440</v>
      </c>
      <c r="W906" t="b">
        <f t="shared" si="461"/>
        <v>1</v>
      </c>
      <c r="Y906" t="str">
        <f t="shared" si="468"/>
        <v>LANGSAM</v>
      </c>
      <c r="Z906" t="b">
        <f t="shared" si="462"/>
        <v>1</v>
      </c>
      <c r="AB906" t="b">
        <f t="shared" si="469"/>
        <v>1</v>
      </c>
      <c r="AD906" t="str">
        <f t="shared" si="470"/>
        <v>513-556-3141</v>
      </c>
      <c r="AE906" t="b">
        <f t="shared" si="463"/>
        <v>1</v>
      </c>
      <c r="AG906" t="str">
        <f t="shared" si="471"/>
        <v>http://guides.libraries.uc.edu/govdocs</v>
      </c>
      <c r="AH906" t="b">
        <f t="shared" si="464"/>
        <v>1</v>
      </c>
      <c r="AJ906">
        <f t="shared" si="472"/>
        <v>0</v>
      </c>
      <c r="AK906" t="b">
        <f t="shared" si="465"/>
        <v>0</v>
      </c>
      <c r="AM906" s="4" t="str">
        <f t="shared" si="483"/>
        <v>"name":"Government Documents Langsam Library"</v>
      </c>
      <c r="AN906" s="5" t="str">
        <f t="shared" si="473"/>
        <v>,"phone":"513-556-1874"</v>
      </c>
      <c r="AO906" s="5" t="str">
        <f t="shared" si="474"/>
        <v>,"location":{</v>
      </c>
      <c r="AP906" s="5" t="str">
        <f t="shared" si="475"/>
        <v>"ML":"33"</v>
      </c>
      <c r="AQ906" s="5" t="str">
        <f t="shared" si="457"/>
        <v>,"RM":"440"</v>
      </c>
      <c r="AR906" s="5" t="str">
        <f t="shared" si="476"/>
        <v>,"building":"LANGSAM"</v>
      </c>
      <c r="AS906" s="5" t="str">
        <f t="shared" si="453"/>
        <v>}</v>
      </c>
      <c r="AT906" s="5" t="str">
        <f t="shared" si="477"/>
        <v>,"fax":"513-556-3141"</v>
      </c>
      <c r="AU906" s="5" t="str">
        <f t="shared" si="478"/>
        <v>,"website":"http://guides.libraries.uc.edu/govdocs"</v>
      </c>
      <c r="AV906" s="10" t="str">
        <f t="shared" si="479"/>
        <v/>
      </c>
      <c r="AW906" s="6" t="str">
        <f t="shared" si="480"/>
        <v>{"name":"Government Documents Langsam Library","phone":"513-556-1874","location":{"ML":"33","RM":"440","building":"LANGSAM"},"fax":"513-556-3141","website":"http://guides.libraries.uc.edu/govdocs"}</v>
      </c>
      <c r="AX906" t="str">
        <f t="shared" si="481"/>
        <v>db.directory.insert({"name":"Government Documents Langsam Library","phone":"513-556-1874","location":{"ML":"33","RM":"440","building":"LANGSAM"},"fax":"513-556-3141","website":"http://guides.libraries.uc.edu/govdocs"})</v>
      </c>
      <c r="AY906">
        <f t="shared" si="484"/>
        <v>903</v>
      </c>
      <c r="AZ906" t="str">
        <f t="shared" si="482"/>
        <v>903 - Government Documents  Langsam Library</v>
      </c>
      <c r="BA906" t="str">
        <f t="shared" si="454"/>
        <v>{"name":"Government Documents Langsam Library","phone":"513-556-1874","location":{"ML":"33","RM":"440","building":"LANGSAM"},"fax":"513-556-3141","website":"http://guides.libraries.uc.edu/govdocs"},</v>
      </c>
    </row>
    <row r="907" spans="1:53" x14ac:dyDescent="0.25">
      <c r="A907" t="s">
        <v>3794</v>
      </c>
      <c r="B907" t="s">
        <v>777</v>
      </c>
      <c r="C907" t="s">
        <v>3795</v>
      </c>
      <c r="D907" t="s">
        <v>1216</v>
      </c>
      <c r="E907">
        <v>33</v>
      </c>
      <c r="G907" t="s">
        <v>868</v>
      </c>
      <c r="I907" t="s">
        <v>3796</v>
      </c>
      <c r="K907" t="s">
        <v>5264</v>
      </c>
      <c r="L907" t="b">
        <v>1</v>
      </c>
      <c r="M907">
        <f t="shared" si="455"/>
        <v>1</v>
      </c>
      <c r="N907" t="str">
        <f t="shared" si="459"/>
        <v>Library  Hours</v>
      </c>
      <c r="O907" t="str">
        <f t="shared" si="456"/>
        <v>Library  Hours</v>
      </c>
      <c r="P907" t="s">
        <v>5264</v>
      </c>
      <c r="Q907" t="str">
        <f t="shared" si="460"/>
        <v>513-556-1424</v>
      </c>
      <c r="S907" s="3">
        <f t="shared" si="458"/>
        <v>33</v>
      </c>
      <c r="T907" t="b">
        <f t="shared" si="466"/>
        <v>1</v>
      </c>
      <c r="V907" s="3">
        <f t="shared" si="467"/>
        <v>0</v>
      </c>
      <c r="W907" t="b">
        <f t="shared" si="461"/>
        <v>0</v>
      </c>
      <c r="Y907" t="str">
        <f t="shared" si="468"/>
        <v>LANGSAM</v>
      </c>
      <c r="Z907" t="b">
        <f t="shared" si="462"/>
        <v>1</v>
      </c>
      <c r="AB907" t="b">
        <f t="shared" si="469"/>
        <v>1</v>
      </c>
      <c r="AD907">
        <f t="shared" si="470"/>
        <v>0</v>
      </c>
      <c r="AE907" t="b">
        <f t="shared" si="463"/>
        <v>0</v>
      </c>
      <c r="AG907" t="str">
        <f t="shared" si="471"/>
        <v>http://libraries.uc.edu/about/hours</v>
      </c>
      <c r="AH907" t="b">
        <f t="shared" si="464"/>
        <v>1</v>
      </c>
      <c r="AJ907">
        <f t="shared" si="472"/>
        <v>0</v>
      </c>
      <c r="AK907" t="b">
        <f t="shared" si="465"/>
        <v>0</v>
      </c>
      <c r="AM907" s="4" t="str">
        <f t="shared" si="483"/>
        <v>"name":"Library Hours"</v>
      </c>
      <c r="AN907" s="5" t="str">
        <f t="shared" si="473"/>
        <v>,"phone":"513-556-1424"</v>
      </c>
      <c r="AO907" s="5" t="str">
        <f t="shared" si="474"/>
        <v>,"location":{</v>
      </c>
      <c r="AP907" s="5" t="str">
        <f t="shared" si="475"/>
        <v>"ML":"33"</v>
      </c>
      <c r="AQ907" s="5" t="str">
        <f t="shared" si="457"/>
        <v/>
      </c>
      <c r="AR907" s="5" t="str">
        <f t="shared" si="476"/>
        <v>,"building":"LANGSAM"</v>
      </c>
      <c r="AS907" s="5" t="str">
        <f t="shared" si="453"/>
        <v>}</v>
      </c>
      <c r="AT907" s="5" t="str">
        <f t="shared" si="477"/>
        <v/>
      </c>
      <c r="AU907" s="5" t="str">
        <f t="shared" si="478"/>
        <v>,"website":"http://libraries.uc.edu/about/hours"</v>
      </c>
      <c r="AV907" s="10" t="str">
        <f t="shared" si="479"/>
        <v/>
      </c>
      <c r="AW907" s="6" t="str">
        <f t="shared" si="480"/>
        <v>{"name":"Library Hours","phone":"513-556-1424","location":{"ML":"33","building":"LANGSAM"},"website":"http://libraries.uc.edu/about/hours"}</v>
      </c>
      <c r="AX907" t="str">
        <f t="shared" si="481"/>
        <v>db.directory.insert({"name":"Library Hours","phone":"513-556-1424","location":{"ML":"33","building":"LANGSAM"},"website":"http://libraries.uc.edu/about/hours"})</v>
      </c>
      <c r="AY907">
        <f t="shared" si="484"/>
        <v>904</v>
      </c>
      <c r="AZ907" t="str">
        <f t="shared" si="482"/>
        <v>904 - Library  Hours</v>
      </c>
      <c r="BA907" t="str">
        <f t="shared" si="454"/>
        <v>{"name":"Library Hours","phone":"513-556-1424","location":{"ML":"33","building":"LANGSAM"},"website":"http://libraries.uc.edu/about/hours"},</v>
      </c>
    </row>
    <row r="908" spans="1:53" x14ac:dyDescent="0.25">
      <c r="A908" t="s">
        <v>3797</v>
      </c>
      <c r="B908" t="s">
        <v>3798</v>
      </c>
      <c r="C908" t="s">
        <v>3799</v>
      </c>
      <c r="D908">
        <v>372</v>
      </c>
      <c r="E908">
        <v>612</v>
      </c>
      <c r="F908" t="s">
        <v>1962</v>
      </c>
      <c r="G908" t="s">
        <v>3472</v>
      </c>
      <c r="H908" t="s">
        <v>3800</v>
      </c>
      <c r="K908" t="s">
        <v>5264</v>
      </c>
      <c r="M908">
        <f t="shared" si="455"/>
        <v>0</v>
      </c>
      <c r="N908" t="str">
        <f t="shared" si="459"/>
        <v>Language Resource Center (A&amp;S)</v>
      </c>
      <c r="P908" t="s">
        <v>5264</v>
      </c>
      <c r="Q908" t="str">
        <f t="shared" si="460"/>
        <v>513-556-1975</v>
      </c>
      <c r="S908" s="3">
        <f t="shared" si="458"/>
        <v>372</v>
      </c>
      <c r="T908" t="b">
        <f t="shared" si="466"/>
        <v>1</v>
      </c>
      <c r="V908" s="3">
        <f t="shared" si="467"/>
        <v>612</v>
      </c>
      <c r="W908" t="b">
        <f t="shared" si="461"/>
        <v>1</v>
      </c>
      <c r="Y908" t="str">
        <f t="shared" si="468"/>
        <v>OLDCHEM</v>
      </c>
      <c r="Z908" t="b">
        <f t="shared" si="462"/>
        <v>1</v>
      </c>
      <c r="AB908" t="b">
        <f t="shared" si="469"/>
        <v>1</v>
      </c>
      <c r="AD908" t="str">
        <f t="shared" si="470"/>
        <v>513-556-1991</v>
      </c>
      <c r="AE908" t="b">
        <f t="shared" si="463"/>
        <v>1</v>
      </c>
      <c r="AG908" t="str">
        <f t="shared" si="471"/>
        <v>http://www.uc.edu/languagelab/</v>
      </c>
      <c r="AH908" t="b">
        <f t="shared" si="464"/>
        <v>1</v>
      </c>
      <c r="AJ908">
        <f t="shared" si="472"/>
        <v>0</v>
      </c>
      <c r="AK908" t="b">
        <f t="shared" si="465"/>
        <v>0</v>
      </c>
      <c r="AM908" s="4" t="str">
        <f t="shared" si="483"/>
        <v>"name":"Language Resource Center (A&amp;S)"</v>
      </c>
      <c r="AN908" s="5" t="str">
        <f t="shared" si="473"/>
        <v>,"phone":"513-556-1975"</v>
      </c>
      <c r="AO908" s="5" t="str">
        <f t="shared" si="474"/>
        <v>,"location":{</v>
      </c>
      <c r="AP908" s="5" t="str">
        <f t="shared" si="475"/>
        <v>"ML":"372"</v>
      </c>
      <c r="AQ908" s="5" t="str">
        <f t="shared" si="457"/>
        <v>,"RM":"612"</v>
      </c>
      <c r="AR908" s="5" t="str">
        <f t="shared" si="476"/>
        <v>,"building":"OLDCHEM"</v>
      </c>
      <c r="AS908" s="5" t="str">
        <f t="shared" ref="AS908:AS971" si="485">IF(AB908,"}","")</f>
        <v>}</v>
      </c>
      <c r="AT908" s="5" t="str">
        <f t="shared" si="477"/>
        <v>,"fax":"513-556-1991"</v>
      </c>
      <c r="AU908" s="5" t="str">
        <f t="shared" si="478"/>
        <v>,"website":"http://www.uc.edu/languagelab/"</v>
      </c>
      <c r="AV908" s="10" t="str">
        <f t="shared" si="479"/>
        <v/>
      </c>
      <c r="AW908" s="6" t="str">
        <f t="shared" si="480"/>
        <v>{"name":"Language Resource Center (A&amp;S)","phone":"513-556-1975","location":{"ML":"372","RM":"612","building":"OLDCHEM"},"fax":"513-556-1991","website":"http://www.uc.edu/languagelab/"}</v>
      </c>
      <c r="AX908" t="str">
        <f t="shared" si="481"/>
        <v>db.directory.insert({"name":"Language Resource Center (A&amp;S)","phone":"513-556-1975","location":{"ML":"372","RM":"612","building":"OLDCHEM"},"fax":"513-556-1991","website":"http://www.uc.edu/languagelab/"})</v>
      </c>
      <c r="AY908">
        <f t="shared" si="484"/>
        <v>905</v>
      </c>
      <c r="AZ908" t="str">
        <f t="shared" si="482"/>
        <v>905 - Language Resource Center (A&amp;S)</v>
      </c>
      <c r="BA908" t="str">
        <f t="shared" si="454"/>
        <v>{"name":"Language Resource Center (A&amp;S)","phone":"513-556-1975","location":{"ML":"372","RM":"612","building":"OLDCHEM"},"fax":"513-556-1991","website":"http://www.uc.edu/languagelab/"},</v>
      </c>
    </row>
    <row r="909" spans="1:53" x14ac:dyDescent="0.25">
      <c r="A909" t="s">
        <v>3801</v>
      </c>
      <c r="B909" t="s">
        <v>3802</v>
      </c>
      <c r="C909" t="s">
        <v>3803</v>
      </c>
      <c r="D909">
        <v>22</v>
      </c>
      <c r="E909">
        <v>246</v>
      </c>
      <c r="F909" t="s">
        <v>1232</v>
      </c>
      <c r="G909" t="s">
        <v>1772</v>
      </c>
      <c r="H909" t="s">
        <v>3804</v>
      </c>
      <c r="K909" t="s">
        <v>5264</v>
      </c>
      <c r="M909">
        <f t="shared" si="455"/>
        <v>0</v>
      </c>
      <c r="N909" t="str">
        <f t="shared" si="459"/>
        <v>Literacy &amp; Second Language Studies (LSLS)(CECH)</v>
      </c>
      <c r="P909" t="s">
        <v>5264</v>
      </c>
      <c r="Q909" t="str">
        <f t="shared" si="460"/>
        <v>513-556-2534</v>
      </c>
      <c r="S909" s="3">
        <f t="shared" si="458"/>
        <v>22</v>
      </c>
      <c r="T909" t="b">
        <f t="shared" si="466"/>
        <v>1</v>
      </c>
      <c r="V909" s="3">
        <f t="shared" si="467"/>
        <v>246</v>
      </c>
      <c r="W909" t="b">
        <f t="shared" si="461"/>
        <v>1</v>
      </c>
      <c r="Y909" t="str">
        <f t="shared" si="468"/>
        <v>TEACHERS</v>
      </c>
      <c r="Z909" t="b">
        <f t="shared" si="462"/>
        <v>1</v>
      </c>
      <c r="AB909" t="b">
        <f t="shared" si="469"/>
        <v>1</v>
      </c>
      <c r="AD909" t="str">
        <f t="shared" si="470"/>
        <v>513-556-1001</v>
      </c>
      <c r="AE909" t="b">
        <f t="shared" si="463"/>
        <v>1</v>
      </c>
      <c r="AG909" t="str">
        <f t="shared" si="471"/>
        <v>http://cech.uc.edu/programs/literacy.html</v>
      </c>
      <c r="AH909" t="b">
        <f t="shared" si="464"/>
        <v>1</v>
      </c>
      <c r="AJ909">
        <f t="shared" si="472"/>
        <v>0</v>
      </c>
      <c r="AK909" t="b">
        <f t="shared" si="465"/>
        <v>0</v>
      </c>
      <c r="AM909" s="4" t="str">
        <f t="shared" si="483"/>
        <v>"name":"Literacy &amp; Second Language Studies (LSLS)(CECH)"</v>
      </c>
      <c r="AN909" s="5" t="str">
        <f t="shared" si="473"/>
        <v>,"phone":"513-556-2534"</v>
      </c>
      <c r="AO909" s="5" t="str">
        <f t="shared" si="474"/>
        <v>,"location":{</v>
      </c>
      <c r="AP909" s="5" t="str">
        <f t="shared" si="475"/>
        <v>"ML":"22"</v>
      </c>
      <c r="AQ909" s="5" t="str">
        <f t="shared" si="457"/>
        <v>,"RM":"246"</v>
      </c>
      <c r="AR909" s="5" t="str">
        <f t="shared" si="476"/>
        <v>,"building":"TEACHERS"</v>
      </c>
      <c r="AS909" s="5" t="str">
        <f t="shared" si="485"/>
        <v>}</v>
      </c>
      <c r="AT909" s="5" t="str">
        <f t="shared" si="477"/>
        <v>,"fax":"513-556-1001"</v>
      </c>
      <c r="AU909" s="5" t="str">
        <f t="shared" si="478"/>
        <v>,"website":"http://cech.uc.edu/programs/literacy.html"</v>
      </c>
      <c r="AV909" s="10" t="str">
        <f t="shared" si="479"/>
        <v/>
      </c>
      <c r="AW909" s="6" t="str">
        <f t="shared" si="480"/>
        <v>{"name":"Literacy &amp; Second Language Studies (LSLS)(CECH)","phone":"513-556-2534","location":{"ML":"22","RM":"246","building":"TEACHERS"},"fax":"513-556-1001","website":"http://cech.uc.edu/programs/literacy.html"}</v>
      </c>
      <c r="AX909" t="str">
        <f t="shared" si="481"/>
        <v>db.directory.insert({"name":"Literacy &amp; Second Language Studies (LSLS)(CECH)","phone":"513-556-2534","location":{"ML":"22","RM":"246","building":"TEACHERS"},"fax":"513-556-1001","website":"http://cech.uc.edu/programs/literacy.html"})</v>
      </c>
      <c r="AY909">
        <f t="shared" si="484"/>
        <v>906</v>
      </c>
      <c r="AZ909" t="str">
        <f t="shared" si="482"/>
        <v>906 - Literacy &amp; Second Language Studies (LSLS)(CECH)</v>
      </c>
      <c r="BA909" t="str">
        <f t="shared" si="454"/>
        <v>{"name":"Literacy &amp; Second Language Studies (LSLS)(CECH)","phone":"513-556-2534","location":{"ML":"22","RM":"246","building":"TEACHERS"},"fax":"513-556-1001","website":"http://cech.uc.edu/programs/literacy.html"},</v>
      </c>
    </row>
    <row r="910" spans="1:53" x14ac:dyDescent="0.25">
      <c r="A910" t="s">
        <v>3805</v>
      </c>
      <c r="B910" t="s">
        <v>3806</v>
      </c>
      <c r="C910" t="s">
        <v>3807</v>
      </c>
      <c r="D910">
        <v>377</v>
      </c>
      <c r="E910" t="s">
        <v>3697</v>
      </c>
      <c r="F910" t="s">
        <v>1962</v>
      </c>
      <c r="G910" t="s">
        <v>1963</v>
      </c>
      <c r="H910" t="s">
        <v>3699</v>
      </c>
      <c r="K910" t="s">
        <v>5264</v>
      </c>
      <c r="M910">
        <f t="shared" si="455"/>
        <v>0</v>
      </c>
      <c r="N910" t="str">
        <f t="shared" si="459"/>
        <v>Arabic Language &amp; Culture (A&amp;S)</v>
      </c>
      <c r="P910" t="s">
        <v>5264</v>
      </c>
      <c r="Q910" t="str">
        <f t="shared" si="460"/>
        <v>513-556-0139</v>
      </c>
      <c r="S910" s="3">
        <f t="shared" si="458"/>
        <v>377</v>
      </c>
      <c r="T910" t="b">
        <f t="shared" si="466"/>
        <v>1</v>
      </c>
      <c r="V910" s="3" t="str">
        <f t="shared" si="467"/>
        <v>728C</v>
      </c>
      <c r="W910" t="b">
        <f t="shared" si="461"/>
        <v>1</v>
      </c>
      <c r="Y910" t="str">
        <f t="shared" si="468"/>
        <v>OLDCHEM</v>
      </c>
      <c r="Z910" t="b">
        <f t="shared" si="462"/>
        <v>1</v>
      </c>
      <c r="AB910" t="b">
        <f t="shared" si="469"/>
        <v>1</v>
      </c>
      <c r="AD910" t="str">
        <f t="shared" si="470"/>
        <v>513-556-2577</v>
      </c>
      <c r="AE910" t="b">
        <f t="shared" si="463"/>
        <v>1</v>
      </c>
      <c r="AG910" t="str">
        <f t="shared" si="471"/>
        <v>frederic.cadora@uc.edu</v>
      </c>
      <c r="AH910" t="b">
        <f t="shared" si="464"/>
        <v>1</v>
      </c>
      <c r="AJ910">
        <f t="shared" si="472"/>
        <v>0</v>
      </c>
      <c r="AK910" t="b">
        <f t="shared" si="465"/>
        <v>0</v>
      </c>
      <c r="AM910" s="4" t="str">
        <f t="shared" si="483"/>
        <v>"name":"Arabic Language &amp; Culture (A&amp;S)"</v>
      </c>
      <c r="AN910" s="5" t="str">
        <f t="shared" si="473"/>
        <v>,"phone":"513-556-0139"</v>
      </c>
      <c r="AO910" s="5" t="str">
        <f t="shared" si="474"/>
        <v>,"location":{</v>
      </c>
      <c r="AP910" s="5" t="str">
        <f t="shared" si="475"/>
        <v>"ML":"377"</v>
      </c>
      <c r="AQ910" s="5" t="str">
        <f t="shared" si="457"/>
        <v>,"RM":"728C"</v>
      </c>
      <c r="AR910" s="5" t="str">
        <f t="shared" si="476"/>
        <v>,"building":"OLDCHEM"</v>
      </c>
      <c r="AS910" s="5" t="str">
        <f t="shared" si="485"/>
        <v>}</v>
      </c>
      <c r="AT910" s="5" t="str">
        <f t="shared" si="477"/>
        <v>,"fax":"513-556-2577"</v>
      </c>
      <c r="AU910" s="5" t="str">
        <f t="shared" si="478"/>
        <v>,"website":"frederic.cadora@uc.edu"</v>
      </c>
      <c r="AV910" s="10" t="str">
        <f t="shared" si="479"/>
        <v/>
      </c>
      <c r="AW910" s="6" t="str">
        <f t="shared" si="480"/>
        <v>{"name":"Arabic Language &amp; Culture (A&amp;S)","phone":"513-556-0139","location":{"ML":"377","RM":"728C","building":"OLDCHEM"},"fax":"513-556-2577","website":"frederic.cadora@uc.edu"}</v>
      </c>
      <c r="AX910" t="str">
        <f t="shared" si="481"/>
        <v>db.directory.insert({"name":"Arabic Language &amp; Culture (A&amp;S)","phone":"513-556-0139","location":{"ML":"377","RM":"728C","building":"OLDCHEM"},"fax":"513-556-2577","website":"frederic.cadora@uc.edu"})</v>
      </c>
      <c r="AY910">
        <f t="shared" si="484"/>
        <v>907</v>
      </c>
      <c r="AZ910" t="str">
        <f t="shared" si="482"/>
        <v>907 - Arabic Language &amp; Culture (A&amp;S)</v>
      </c>
      <c r="BA910" t="str">
        <f t="shared" si="454"/>
        <v>{"name":"Arabic Language &amp; Culture (A&amp;S)","phone":"513-556-0139","location":{"ML":"377","RM":"728C","building":"OLDCHEM"},"fax":"513-556-2577","website":"frederic.cadora@uc.edu"},</v>
      </c>
    </row>
    <row r="911" spans="1:53" x14ac:dyDescent="0.25">
      <c r="A911" t="s">
        <v>3808</v>
      </c>
      <c r="B911" t="s">
        <v>3809</v>
      </c>
      <c r="C911" t="s">
        <v>3810</v>
      </c>
      <c r="D911" t="s">
        <v>1940</v>
      </c>
      <c r="E911">
        <v>162</v>
      </c>
      <c r="F911">
        <v>250.01</v>
      </c>
      <c r="G911" t="s">
        <v>1941</v>
      </c>
      <c r="H911" t="s">
        <v>1942</v>
      </c>
      <c r="I911" t="s">
        <v>3811</v>
      </c>
      <c r="K911" t="s">
        <v>5264</v>
      </c>
      <c r="L911" t="b">
        <v>1</v>
      </c>
      <c r="M911">
        <f t="shared" si="455"/>
        <v>1</v>
      </c>
      <c r="N911" t="str">
        <f t="shared" si="459"/>
        <v>English  Languages &amp; Fine Arts Division (CLER)</v>
      </c>
      <c r="O911" t="str">
        <f t="shared" si="456"/>
        <v>English  Languages &amp; Fine Arts Division (CLER)</v>
      </c>
      <c r="P911" t="s">
        <v>5264</v>
      </c>
      <c r="Q911" t="str">
        <f t="shared" si="460"/>
        <v>513-732-5245</v>
      </c>
      <c r="S911" s="3">
        <f t="shared" si="458"/>
        <v>162</v>
      </c>
      <c r="T911" t="b">
        <f t="shared" si="466"/>
        <v>1</v>
      </c>
      <c r="V911" s="3">
        <f t="shared" si="467"/>
        <v>250.01</v>
      </c>
      <c r="W911" t="b">
        <f t="shared" si="461"/>
        <v>1</v>
      </c>
      <c r="Y911" t="str">
        <f t="shared" si="468"/>
        <v>CLERWWAC</v>
      </c>
      <c r="Z911" t="b">
        <f t="shared" si="462"/>
        <v>1</v>
      </c>
      <c r="AB911" t="b">
        <f t="shared" si="469"/>
        <v>1</v>
      </c>
      <c r="AD911" t="str">
        <f t="shared" si="470"/>
        <v>513-558-1603</v>
      </c>
      <c r="AE911" t="b">
        <f t="shared" si="463"/>
        <v>1</v>
      </c>
      <c r="AG911" t="str">
        <f t="shared" si="471"/>
        <v>http://www.ucclermont.edu/academics/Engligh_Language_Fine_Arts.html</v>
      </c>
      <c r="AH911" t="b">
        <f t="shared" si="464"/>
        <v>1</v>
      </c>
      <c r="AJ911">
        <f t="shared" si="472"/>
        <v>0</v>
      </c>
      <c r="AK911" t="b">
        <f t="shared" si="465"/>
        <v>0</v>
      </c>
      <c r="AM911" s="4" t="str">
        <f t="shared" si="483"/>
        <v>"name":"English Languages &amp; Fine Arts Division (CLER)"</v>
      </c>
      <c r="AN911" s="5" t="str">
        <f t="shared" si="473"/>
        <v>,"phone":"513-732-5245"</v>
      </c>
      <c r="AO911" s="5" t="str">
        <f t="shared" si="474"/>
        <v>,"location":{</v>
      </c>
      <c r="AP911" s="5" t="str">
        <f t="shared" si="475"/>
        <v>"ML":"162"</v>
      </c>
      <c r="AQ911" s="5" t="str">
        <f t="shared" si="457"/>
        <v>,"RM":"250.01"</v>
      </c>
      <c r="AR911" s="5" t="str">
        <f t="shared" si="476"/>
        <v>,"building":"CLERWWAC"</v>
      </c>
      <c r="AS911" s="5" t="str">
        <f t="shared" si="485"/>
        <v>}</v>
      </c>
      <c r="AT911" s="5" t="str">
        <f t="shared" si="477"/>
        <v>,"fax":"513-558-1603"</v>
      </c>
      <c r="AU911" s="5" t="str">
        <f t="shared" si="478"/>
        <v>,"website":"http://www.ucclermont.edu/academics/Engligh_Language_Fine_Arts.html"</v>
      </c>
      <c r="AV911" s="10" t="str">
        <f t="shared" si="479"/>
        <v/>
      </c>
      <c r="AW911" s="6" t="str">
        <f t="shared" si="480"/>
        <v>{"name":"English Languages &amp; Fine Arts Division (CLER)","phone":"513-732-5245","location":{"ML":"162","RM":"250.01","building":"CLERWWAC"},"fax":"513-558-1603","website":"http://www.ucclermont.edu/academics/Engligh_Language_Fine_Arts.html"}</v>
      </c>
      <c r="AX911" t="str">
        <f t="shared" si="481"/>
        <v>db.directory.insert({"name":"English Languages &amp; Fine Arts Division (CLER)","phone":"513-732-5245","location":{"ML":"162","RM":"250.01","building":"CLERWWAC"},"fax":"513-558-1603","website":"http://www.ucclermont.edu/academics/Engligh_Language_Fine_Arts.html"})</v>
      </c>
      <c r="AY911">
        <f t="shared" si="484"/>
        <v>908</v>
      </c>
      <c r="AZ911" t="str">
        <f t="shared" si="482"/>
        <v>908 - English  Languages &amp; Fine Arts Division (CLER)</v>
      </c>
      <c r="BA911" t="str">
        <f t="shared" si="454"/>
        <v>{"name":"English Languages &amp; Fine Arts Division (CLER)","phone":"513-732-5245","location":{"ML":"162","RM":"250.01","building":"CLERWWAC"},"fax":"513-558-1603","website":"http://www.ucclermont.edu/academics/Engligh_Language_Fine_Arts.html"},</v>
      </c>
    </row>
    <row r="912" spans="1:53" x14ac:dyDescent="0.25">
      <c r="A912" t="s">
        <v>3812</v>
      </c>
      <c r="B912" t="s">
        <v>3813</v>
      </c>
      <c r="C912" t="s">
        <v>1961</v>
      </c>
      <c r="D912">
        <v>377</v>
      </c>
      <c r="E912">
        <v>712</v>
      </c>
      <c r="F912" t="s">
        <v>1962</v>
      </c>
      <c r="G912" t="s">
        <v>1963</v>
      </c>
      <c r="H912" t="s">
        <v>1964</v>
      </c>
      <c r="K912" t="s">
        <v>5264</v>
      </c>
      <c r="M912">
        <f t="shared" si="455"/>
        <v>0</v>
      </c>
      <c r="N912" t="str">
        <f t="shared" si="459"/>
        <v>French (A&amp;S)</v>
      </c>
      <c r="P912" t="s">
        <v>5264</v>
      </c>
      <c r="Q912" t="str">
        <f t="shared" si="460"/>
        <v>513-556-1950</v>
      </c>
      <c r="S912" s="3">
        <f t="shared" si="458"/>
        <v>377</v>
      </c>
      <c r="T912" t="b">
        <f t="shared" si="466"/>
        <v>1</v>
      </c>
      <c r="V912" s="3">
        <f t="shared" si="467"/>
        <v>712</v>
      </c>
      <c r="W912" t="b">
        <f t="shared" si="461"/>
        <v>1</v>
      </c>
      <c r="Y912" t="str">
        <f t="shared" si="468"/>
        <v>OLDCHEM</v>
      </c>
      <c r="Z912" t="b">
        <f t="shared" si="462"/>
        <v>1</v>
      </c>
      <c r="AB912" t="b">
        <f t="shared" si="469"/>
        <v>1</v>
      </c>
      <c r="AD912" t="str">
        <f t="shared" si="470"/>
        <v>513-556-2577</v>
      </c>
      <c r="AE912" t="b">
        <f t="shared" si="463"/>
        <v>1</v>
      </c>
      <c r="AG912" t="str">
        <f t="shared" si="471"/>
        <v>http://www.artsci.uc.edu/departments/rll.html</v>
      </c>
      <c r="AH912" t="b">
        <f t="shared" si="464"/>
        <v>1</v>
      </c>
      <c r="AJ912">
        <f t="shared" si="472"/>
        <v>0</v>
      </c>
      <c r="AK912" t="b">
        <f t="shared" si="465"/>
        <v>0</v>
      </c>
      <c r="AM912" s="4" t="str">
        <f t="shared" si="483"/>
        <v>"name":"French (A&amp;S)"</v>
      </c>
      <c r="AN912" s="5" t="str">
        <f t="shared" si="473"/>
        <v>,"phone":"513-556-1950"</v>
      </c>
      <c r="AO912" s="5" t="str">
        <f t="shared" si="474"/>
        <v>,"location":{</v>
      </c>
      <c r="AP912" s="5" t="str">
        <f t="shared" si="475"/>
        <v>"ML":"377"</v>
      </c>
      <c r="AQ912" s="5" t="str">
        <f t="shared" si="457"/>
        <v>,"RM":"712"</v>
      </c>
      <c r="AR912" s="5" t="str">
        <f t="shared" si="476"/>
        <v>,"building":"OLDCHEM"</v>
      </c>
      <c r="AS912" s="5" t="str">
        <f t="shared" si="485"/>
        <v>}</v>
      </c>
      <c r="AT912" s="5" t="str">
        <f t="shared" si="477"/>
        <v>,"fax":"513-556-2577"</v>
      </c>
      <c r="AU912" s="5" t="str">
        <f t="shared" si="478"/>
        <v>,"website":"http://www.artsci.uc.edu/departments/rll.html"</v>
      </c>
      <c r="AV912" s="10" t="str">
        <f t="shared" si="479"/>
        <v/>
      </c>
      <c r="AW912" s="6" t="str">
        <f t="shared" si="480"/>
        <v>{"name":"French (A&amp;S)","phone":"513-556-1950","location":{"ML":"377","RM":"712","building":"OLDCHEM"},"fax":"513-556-2577","website":"http://www.artsci.uc.edu/departments/rll.html"}</v>
      </c>
      <c r="AX912" t="str">
        <f t="shared" si="481"/>
        <v>db.directory.insert({"name":"French (A&amp;S)","phone":"513-556-1950","location":{"ML":"377","RM":"712","building":"OLDCHEM"},"fax":"513-556-2577","website":"http://www.artsci.uc.edu/departments/rll.html"})</v>
      </c>
      <c r="AY912">
        <f t="shared" si="484"/>
        <v>909</v>
      </c>
      <c r="AZ912" t="str">
        <f t="shared" si="482"/>
        <v>909 - French (A&amp;S)</v>
      </c>
      <c r="BA912" t="str">
        <f t="shared" si="454"/>
        <v>{"name":"French (A&amp;S)","phone":"513-556-1950","location":{"ML":"377","RM":"712","building":"OLDCHEM"},"fax":"513-556-2577","website":"http://www.artsci.uc.edu/departments/rll.html"},</v>
      </c>
    </row>
    <row r="913" spans="1:53" x14ac:dyDescent="0.25">
      <c r="A913" t="s">
        <v>3814</v>
      </c>
      <c r="B913" t="s">
        <v>3815</v>
      </c>
      <c r="C913" t="s">
        <v>1961</v>
      </c>
      <c r="D913">
        <v>377</v>
      </c>
      <c r="E913">
        <v>712</v>
      </c>
      <c r="F913" t="s">
        <v>1962</v>
      </c>
      <c r="G913" t="s">
        <v>1963</v>
      </c>
      <c r="H913" t="s">
        <v>1964</v>
      </c>
      <c r="K913" t="s">
        <v>5264</v>
      </c>
      <c r="M913">
        <f t="shared" si="455"/>
        <v>0</v>
      </c>
      <c r="N913" t="str">
        <f t="shared" si="459"/>
        <v>Italian (A&amp;S)</v>
      </c>
      <c r="P913" t="s">
        <v>5264</v>
      </c>
      <c r="Q913" t="str">
        <f t="shared" si="460"/>
        <v>513-556-1950</v>
      </c>
      <c r="S913" s="3">
        <f t="shared" si="458"/>
        <v>377</v>
      </c>
      <c r="T913" t="b">
        <f t="shared" si="466"/>
        <v>1</v>
      </c>
      <c r="V913" s="3">
        <f t="shared" si="467"/>
        <v>712</v>
      </c>
      <c r="W913" t="b">
        <f t="shared" si="461"/>
        <v>1</v>
      </c>
      <c r="Y913" t="str">
        <f t="shared" si="468"/>
        <v>OLDCHEM</v>
      </c>
      <c r="Z913" t="b">
        <f t="shared" si="462"/>
        <v>1</v>
      </c>
      <c r="AB913" t="b">
        <f t="shared" si="469"/>
        <v>1</v>
      </c>
      <c r="AD913" t="str">
        <f t="shared" si="470"/>
        <v>513-556-2577</v>
      </c>
      <c r="AE913" t="b">
        <f t="shared" si="463"/>
        <v>1</v>
      </c>
      <c r="AG913" t="str">
        <f t="shared" si="471"/>
        <v>http://www.artsci.uc.edu/departments/rll.html</v>
      </c>
      <c r="AH913" t="b">
        <f t="shared" si="464"/>
        <v>1</v>
      </c>
      <c r="AJ913">
        <f t="shared" si="472"/>
        <v>0</v>
      </c>
      <c r="AK913" t="b">
        <f t="shared" si="465"/>
        <v>0</v>
      </c>
      <c r="AM913" s="4" t="str">
        <f t="shared" si="483"/>
        <v>"name":"Italian (A&amp;S)"</v>
      </c>
      <c r="AN913" s="5" t="str">
        <f t="shared" si="473"/>
        <v>,"phone":"513-556-1950"</v>
      </c>
      <c r="AO913" s="5" t="str">
        <f t="shared" si="474"/>
        <v>,"location":{</v>
      </c>
      <c r="AP913" s="5" t="str">
        <f t="shared" si="475"/>
        <v>"ML":"377"</v>
      </c>
      <c r="AQ913" s="5" t="str">
        <f t="shared" si="457"/>
        <v>,"RM":"712"</v>
      </c>
      <c r="AR913" s="5" t="str">
        <f t="shared" si="476"/>
        <v>,"building":"OLDCHEM"</v>
      </c>
      <c r="AS913" s="5" t="str">
        <f t="shared" si="485"/>
        <v>}</v>
      </c>
      <c r="AT913" s="5" t="str">
        <f t="shared" si="477"/>
        <v>,"fax":"513-556-2577"</v>
      </c>
      <c r="AU913" s="5" t="str">
        <f t="shared" si="478"/>
        <v>,"website":"http://www.artsci.uc.edu/departments/rll.html"</v>
      </c>
      <c r="AV913" s="10" t="str">
        <f t="shared" si="479"/>
        <v/>
      </c>
      <c r="AW913" s="6" t="str">
        <f t="shared" si="480"/>
        <v>{"name":"Italian (A&amp;S)","phone":"513-556-1950","location":{"ML":"377","RM":"712","building":"OLDCHEM"},"fax":"513-556-2577","website":"http://www.artsci.uc.edu/departments/rll.html"}</v>
      </c>
      <c r="AX913" t="str">
        <f t="shared" si="481"/>
        <v>db.directory.insert({"name":"Italian (A&amp;S)","phone":"513-556-1950","location":{"ML":"377","RM":"712","building":"OLDCHEM"},"fax":"513-556-2577","website":"http://www.artsci.uc.edu/departments/rll.html"})</v>
      </c>
      <c r="AY913">
        <f t="shared" si="484"/>
        <v>910</v>
      </c>
      <c r="AZ913" t="str">
        <f t="shared" si="482"/>
        <v>910 - Italian (A&amp;S)</v>
      </c>
      <c r="BA913" t="str">
        <f t="shared" si="454"/>
        <v>{"name":"Italian (A&amp;S)","phone":"513-556-1950","location":{"ML":"377","RM":"712","building":"OLDCHEM"},"fax":"513-556-2577","website":"http://www.artsci.uc.edu/departments/rll.html"},</v>
      </c>
    </row>
    <row r="914" spans="1:53" x14ac:dyDescent="0.25">
      <c r="A914" t="s">
        <v>3816</v>
      </c>
      <c r="B914" t="s">
        <v>3817</v>
      </c>
      <c r="C914" t="s">
        <v>3818</v>
      </c>
      <c r="D914">
        <v>381</v>
      </c>
      <c r="E914">
        <v>728</v>
      </c>
      <c r="F914" t="s">
        <v>1962</v>
      </c>
      <c r="G914" t="s">
        <v>3472</v>
      </c>
      <c r="H914" t="s">
        <v>3819</v>
      </c>
      <c r="K914" t="s">
        <v>5264</v>
      </c>
      <c r="M914">
        <f t="shared" si="455"/>
        <v>0</v>
      </c>
      <c r="N914" t="str">
        <f t="shared" si="459"/>
        <v>Japanese Language &amp; Culture (A&amp;S)</v>
      </c>
      <c r="P914" t="s">
        <v>5264</v>
      </c>
      <c r="Q914" t="str">
        <f t="shared" si="460"/>
        <v>513-556-9313</v>
      </c>
      <c r="S914" s="3">
        <f t="shared" si="458"/>
        <v>381</v>
      </c>
      <c r="T914" t="b">
        <f t="shared" si="466"/>
        <v>1</v>
      </c>
      <c r="V914" s="3">
        <f t="shared" si="467"/>
        <v>728</v>
      </c>
      <c r="W914" t="b">
        <f t="shared" si="461"/>
        <v>1</v>
      </c>
      <c r="Y914" t="str">
        <f t="shared" si="468"/>
        <v>OLDCHEM</v>
      </c>
      <c r="Z914" t="b">
        <f t="shared" si="462"/>
        <v>1</v>
      </c>
      <c r="AB914" t="b">
        <f t="shared" si="469"/>
        <v>1</v>
      </c>
      <c r="AD914" t="str">
        <f t="shared" si="470"/>
        <v>513-556-1991</v>
      </c>
      <c r="AE914" t="b">
        <f t="shared" si="463"/>
        <v>1</v>
      </c>
      <c r="AG914" t="str">
        <f t="shared" si="471"/>
        <v>http://www.artsci.uc.edu/departments/interdisciplinary-studies/asian-studies/programs/japanese-cert.</v>
      </c>
      <c r="AH914" t="b">
        <f t="shared" si="464"/>
        <v>1</v>
      </c>
      <c r="AJ914">
        <f t="shared" si="472"/>
        <v>0</v>
      </c>
      <c r="AK914" t="b">
        <f t="shared" si="465"/>
        <v>0</v>
      </c>
      <c r="AM914" s="4" t="str">
        <f t="shared" si="483"/>
        <v>"name":"Japanese Language &amp; Culture (A&amp;S)"</v>
      </c>
      <c r="AN914" s="5" t="str">
        <f t="shared" si="473"/>
        <v>,"phone":"513-556-9313"</v>
      </c>
      <c r="AO914" s="5" t="str">
        <f t="shared" si="474"/>
        <v>,"location":{</v>
      </c>
      <c r="AP914" s="5" t="str">
        <f t="shared" si="475"/>
        <v>"ML":"381"</v>
      </c>
      <c r="AQ914" s="5" t="str">
        <f t="shared" si="457"/>
        <v>,"RM":"728"</v>
      </c>
      <c r="AR914" s="5" t="str">
        <f t="shared" si="476"/>
        <v>,"building":"OLDCHEM"</v>
      </c>
      <c r="AS914" s="5" t="str">
        <f t="shared" si="485"/>
        <v>}</v>
      </c>
      <c r="AT914" s="5" t="str">
        <f t="shared" si="477"/>
        <v>,"fax":"513-556-1991"</v>
      </c>
      <c r="AU914" s="5" t="str">
        <f t="shared" si="478"/>
        <v>,"website":"http://www.artsci.uc.edu/departments/interdisciplinary-studies/asian-studies/programs/japanese-cert."</v>
      </c>
      <c r="AV914" s="10" t="str">
        <f t="shared" si="479"/>
        <v/>
      </c>
      <c r="AW914" s="6" t="str">
        <f t="shared" si="480"/>
        <v>{"name":"Japanese Language &amp; Culture (A&amp;S)","phone":"513-556-9313","location":{"ML":"381","RM":"728","building":"OLDCHEM"},"fax":"513-556-1991","website":"http://www.artsci.uc.edu/departments/interdisciplinary-studies/asian-studies/programs/japanese-cert."}</v>
      </c>
      <c r="AX914" t="str">
        <f t="shared" si="481"/>
        <v>db.directory.insert({"name":"Japanese Language &amp; Culture (A&amp;S)","phone":"513-556-9313","location":{"ML":"381","RM":"728","building":"OLDCHEM"},"fax":"513-556-1991","website":"http://www.artsci.uc.edu/departments/interdisciplinary-studies/asian-studies/programs/japanese-cert."})</v>
      </c>
      <c r="AY914">
        <f t="shared" si="484"/>
        <v>911</v>
      </c>
      <c r="AZ914" t="str">
        <f t="shared" si="482"/>
        <v>911 - Japanese Language &amp; Culture (A&amp;S)</v>
      </c>
      <c r="BA914" t="str">
        <f t="shared" si="454"/>
        <v>{"name":"Japanese Language &amp; Culture (A&amp;S)","phone":"513-556-9313","location":{"ML":"381","RM":"728","building":"OLDCHEM"},"fax":"513-556-1991","website":"http://www.artsci.uc.edu/departments/interdisciplinary-studies/asian-studies/programs/japanese-cert."},</v>
      </c>
    </row>
    <row r="915" spans="1:53" x14ac:dyDescent="0.25">
      <c r="A915" t="s">
        <v>3820</v>
      </c>
      <c r="B915" t="s">
        <v>3821</v>
      </c>
      <c r="C915" t="s">
        <v>3822</v>
      </c>
      <c r="D915">
        <v>162</v>
      </c>
      <c r="E915">
        <v>28</v>
      </c>
      <c r="F915" t="s">
        <v>37</v>
      </c>
      <c r="G915" t="s">
        <v>2842</v>
      </c>
      <c r="H915" t="s">
        <v>3823</v>
      </c>
      <c r="K915" t="s">
        <v>5264</v>
      </c>
      <c r="M915">
        <f t="shared" si="455"/>
        <v>0</v>
      </c>
      <c r="N915" t="str">
        <f t="shared" si="459"/>
        <v>Lantern The (CLER)</v>
      </c>
      <c r="P915" t="s">
        <v>5264</v>
      </c>
      <c r="Q915" t="str">
        <f t="shared" si="460"/>
        <v>513-732-5297</v>
      </c>
      <c r="S915" s="3">
        <f t="shared" si="458"/>
        <v>162</v>
      </c>
      <c r="T915" t="b">
        <f t="shared" si="466"/>
        <v>1</v>
      </c>
      <c r="V915" s="3">
        <f t="shared" si="467"/>
        <v>28</v>
      </c>
      <c r="W915" t="b">
        <f t="shared" si="461"/>
        <v>1</v>
      </c>
      <c r="Y915" t="str">
        <f t="shared" si="468"/>
        <v>CLERJONES</v>
      </c>
      <c r="Z915" t="b">
        <f t="shared" si="462"/>
        <v>1</v>
      </c>
      <c r="AB915" t="b">
        <f t="shared" si="469"/>
        <v>1</v>
      </c>
      <c r="AD915" t="str">
        <f t="shared" si="470"/>
        <v>513-732-5304</v>
      </c>
      <c r="AE915" t="b">
        <f t="shared" si="463"/>
        <v>1</v>
      </c>
      <c r="AG915" t="str">
        <f t="shared" si="471"/>
        <v>http://www.ucclermont.edu/students/lantern.html</v>
      </c>
      <c r="AH915" t="b">
        <f t="shared" si="464"/>
        <v>1</v>
      </c>
      <c r="AJ915">
        <f t="shared" si="472"/>
        <v>0</v>
      </c>
      <c r="AK915" t="b">
        <f t="shared" si="465"/>
        <v>0</v>
      </c>
      <c r="AM915" s="4" t="str">
        <f t="shared" si="483"/>
        <v>"name":"Lantern The (CLER)"</v>
      </c>
      <c r="AN915" s="5" t="str">
        <f t="shared" si="473"/>
        <v>,"phone":"513-732-5297"</v>
      </c>
      <c r="AO915" s="5" t="str">
        <f t="shared" si="474"/>
        <v>,"location":{</v>
      </c>
      <c r="AP915" s="5" t="str">
        <f t="shared" si="475"/>
        <v>"ML":"162"</v>
      </c>
      <c r="AQ915" s="5" t="str">
        <f t="shared" si="457"/>
        <v>,"RM":"28"</v>
      </c>
      <c r="AR915" s="5" t="str">
        <f t="shared" si="476"/>
        <v>,"building":"CLERJONES"</v>
      </c>
      <c r="AS915" s="5" t="str">
        <f t="shared" si="485"/>
        <v>}</v>
      </c>
      <c r="AT915" s="5" t="str">
        <f t="shared" si="477"/>
        <v>,"fax":"513-732-5304"</v>
      </c>
      <c r="AU915" s="5" t="str">
        <f t="shared" si="478"/>
        <v>,"website":"http://www.ucclermont.edu/students/lantern.html"</v>
      </c>
      <c r="AV915" s="10" t="str">
        <f t="shared" si="479"/>
        <v/>
      </c>
      <c r="AW915" s="6" t="str">
        <f t="shared" si="480"/>
        <v>{"name":"Lantern The (CLER)","phone":"513-732-5297","location":{"ML":"162","RM":"28","building":"CLERJONES"},"fax":"513-732-5304","website":"http://www.ucclermont.edu/students/lantern.html"}</v>
      </c>
      <c r="AX915" t="str">
        <f t="shared" si="481"/>
        <v>db.directory.insert({"name":"Lantern The (CLER)","phone":"513-732-5297","location":{"ML":"162","RM":"28","building":"CLERJONES"},"fax":"513-732-5304","website":"http://www.ucclermont.edu/students/lantern.html"})</v>
      </c>
      <c r="AY915">
        <f t="shared" si="484"/>
        <v>912</v>
      </c>
      <c r="AZ915" t="str">
        <f t="shared" si="482"/>
        <v>912 - Lantern The (CLER)</v>
      </c>
      <c r="BA915" t="str">
        <f t="shared" si="454"/>
        <v>{"name":"Lantern The (CLER)","phone":"513-732-5297","location":{"ML":"162","RM":"28","building":"CLERJONES"},"fax":"513-732-5304","website":"http://www.ucclermont.edu/students/lantern.html"},</v>
      </c>
    </row>
    <row r="916" spans="1:53" x14ac:dyDescent="0.25">
      <c r="A916" t="s">
        <v>3824</v>
      </c>
      <c r="B916" t="s">
        <v>3825</v>
      </c>
      <c r="C916" t="s">
        <v>3826</v>
      </c>
      <c r="D916">
        <v>377</v>
      </c>
      <c r="E916">
        <v>714</v>
      </c>
      <c r="F916" t="s">
        <v>1962</v>
      </c>
      <c r="G916" t="s">
        <v>1963</v>
      </c>
      <c r="H916" t="s">
        <v>3827</v>
      </c>
      <c r="K916" t="s">
        <v>5264</v>
      </c>
      <c r="M916">
        <f t="shared" si="455"/>
        <v>0</v>
      </c>
      <c r="N916" t="str">
        <f t="shared" si="459"/>
        <v>Latin American Studies (A&amp;S)</v>
      </c>
      <c r="P916" t="s">
        <v>5264</v>
      </c>
      <c r="Q916" t="str">
        <f t="shared" si="460"/>
        <v>513-556-1838</v>
      </c>
      <c r="S916" s="3">
        <f t="shared" si="458"/>
        <v>377</v>
      </c>
      <c r="T916" t="b">
        <f t="shared" si="466"/>
        <v>1</v>
      </c>
      <c r="V916" s="3">
        <f t="shared" si="467"/>
        <v>714</v>
      </c>
      <c r="W916" t="b">
        <f t="shared" si="461"/>
        <v>1</v>
      </c>
      <c r="Y916" t="str">
        <f t="shared" si="468"/>
        <v>OLDCHEM</v>
      </c>
      <c r="Z916" t="b">
        <f t="shared" si="462"/>
        <v>1</v>
      </c>
      <c r="AB916" t="b">
        <f t="shared" si="469"/>
        <v>1</v>
      </c>
      <c r="AD916" t="str">
        <f t="shared" si="470"/>
        <v>513-556-2577</v>
      </c>
      <c r="AE916" t="b">
        <f t="shared" si="463"/>
        <v>1</v>
      </c>
      <c r="AG916" t="str">
        <f t="shared" si="471"/>
        <v>http://www.artsci.uc.edu/departments/interdisciplinary-studies/las.html</v>
      </c>
      <c r="AH916" t="b">
        <f t="shared" si="464"/>
        <v>1</v>
      </c>
      <c r="AJ916">
        <f t="shared" si="472"/>
        <v>0</v>
      </c>
      <c r="AK916" t="b">
        <f t="shared" si="465"/>
        <v>0</v>
      </c>
      <c r="AM916" s="4" t="str">
        <f t="shared" si="483"/>
        <v>"name":"Latin American Studies (A&amp;S)"</v>
      </c>
      <c r="AN916" s="5" t="str">
        <f t="shared" si="473"/>
        <v>,"phone":"513-556-1838"</v>
      </c>
      <c r="AO916" s="5" t="str">
        <f t="shared" si="474"/>
        <v>,"location":{</v>
      </c>
      <c r="AP916" s="5" t="str">
        <f t="shared" si="475"/>
        <v>"ML":"377"</v>
      </c>
      <c r="AQ916" s="5" t="str">
        <f t="shared" si="457"/>
        <v>,"RM":"714"</v>
      </c>
      <c r="AR916" s="5" t="str">
        <f t="shared" si="476"/>
        <v>,"building":"OLDCHEM"</v>
      </c>
      <c r="AS916" s="5" t="str">
        <f t="shared" si="485"/>
        <v>}</v>
      </c>
      <c r="AT916" s="5" t="str">
        <f t="shared" si="477"/>
        <v>,"fax":"513-556-2577"</v>
      </c>
      <c r="AU916" s="5" t="str">
        <f t="shared" si="478"/>
        <v>,"website":"http://www.artsci.uc.edu/departments/interdisciplinary-studies/las.html"</v>
      </c>
      <c r="AV916" s="10" t="str">
        <f t="shared" si="479"/>
        <v/>
      </c>
      <c r="AW916" s="6" t="str">
        <f t="shared" si="480"/>
        <v>{"name":"Latin American Studies (A&amp;S)","phone":"513-556-1838","location":{"ML":"377","RM":"714","building":"OLDCHEM"},"fax":"513-556-2577","website":"http://www.artsci.uc.edu/departments/interdisciplinary-studies/las.html"}</v>
      </c>
      <c r="AX916" t="str">
        <f t="shared" si="481"/>
        <v>db.directory.insert({"name":"Latin American Studies (A&amp;S)","phone":"513-556-1838","location":{"ML":"377","RM":"714","building":"OLDCHEM"},"fax":"513-556-2577","website":"http://www.artsci.uc.edu/departments/interdisciplinary-studies/las.html"})</v>
      </c>
      <c r="AY916">
        <f t="shared" si="484"/>
        <v>913</v>
      </c>
      <c r="AZ916" t="str">
        <f t="shared" si="482"/>
        <v>913 - Latin American Studies (A&amp;S)</v>
      </c>
      <c r="BA916" t="str">
        <f t="shared" si="454"/>
        <v>{"name":"Latin American Studies (A&amp;S)","phone":"513-556-1838","location":{"ML":"377","RM":"714","building":"OLDCHEM"},"fax":"513-556-2577","website":"http://www.artsci.uc.edu/departments/interdisciplinary-studies/las.html"},</v>
      </c>
    </row>
    <row r="917" spans="1:53" x14ac:dyDescent="0.25">
      <c r="A917" t="s">
        <v>3828</v>
      </c>
      <c r="B917" t="s">
        <v>3829</v>
      </c>
      <c r="C917" t="s">
        <v>1339</v>
      </c>
      <c r="D917" t="s">
        <v>1340</v>
      </c>
      <c r="E917">
        <v>142</v>
      </c>
      <c r="F917" t="s">
        <v>1809</v>
      </c>
      <c r="G917" t="s">
        <v>79</v>
      </c>
      <c r="H917" t="s">
        <v>1342</v>
      </c>
      <c r="I917" t="s">
        <v>1343</v>
      </c>
      <c r="K917" t="s">
        <v>5264</v>
      </c>
      <c r="L917" t="b">
        <v>1</v>
      </c>
      <c r="M917">
        <f t="shared" si="455"/>
        <v>1</v>
      </c>
      <c r="N917" t="str">
        <f t="shared" si="459"/>
        <v>Acquisitions  Law Library</v>
      </c>
      <c r="O917" t="str">
        <f t="shared" si="456"/>
        <v>Acquisitions  Law Library</v>
      </c>
      <c r="P917" t="s">
        <v>5264</v>
      </c>
      <c r="Q917" t="str">
        <f t="shared" si="460"/>
        <v>513-556-0156</v>
      </c>
      <c r="S917" s="3">
        <f t="shared" si="458"/>
        <v>142</v>
      </c>
      <c r="T917" t="b">
        <f t="shared" si="466"/>
        <v>1</v>
      </c>
      <c r="V917" s="3" t="str">
        <f t="shared" si="467"/>
        <v>310A</v>
      </c>
      <c r="W917" t="b">
        <f t="shared" si="461"/>
        <v>1</v>
      </c>
      <c r="Y917" t="str">
        <f t="shared" si="468"/>
        <v>LAW</v>
      </c>
      <c r="Z917" t="b">
        <f t="shared" si="462"/>
        <v>1</v>
      </c>
      <c r="AB917" t="b">
        <f t="shared" si="469"/>
        <v>1</v>
      </c>
      <c r="AD917" t="str">
        <f t="shared" si="470"/>
        <v>513-556-6265</v>
      </c>
      <c r="AE917" t="b">
        <f t="shared" si="463"/>
        <v>1</v>
      </c>
      <c r="AG917" t="str">
        <f t="shared" si="471"/>
        <v>http://www.law.uc.edu/library/</v>
      </c>
      <c r="AH917" t="b">
        <f t="shared" si="464"/>
        <v>1</v>
      </c>
      <c r="AJ917">
        <f t="shared" si="472"/>
        <v>0</v>
      </c>
      <c r="AK917" t="b">
        <f t="shared" si="465"/>
        <v>0</v>
      </c>
      <c r="AM917" s="4" t="str">
        <f t="shared" si="483"/>
        <v>"name":"Acquisitions Law Library"</v>
      </c>
      <c r="AN917" s="5" t="str">
        <f t="shared" si="473"/>
        <v>,"phone":"513-556-0156"</v>
      </c>
      <c r="AO917" s="5" t="str">
        <f t="shared" si="474"/>
        <v>,"location":{</v>
      </c>
      <c r="AP917" s="5" t="str">
        <f t="shared" si="475"/>
        <v>"ML":"142"</v>
      </c>
      <c r="AQ917" s="5" t="str">
        <f t="shared" si="457"/>
        <v>,"RM":"310A"</v>
      </c>
      <c r="AR917" s="5" t="str">
        <f t="shared" si="476"/>
        <v>,"building":"LAW"</v>
      </c>
      <c r="AS917" s="5" t="str">
        <f t="shared" si="485"/>
        <v>}</v>
      </c>
      <c r="AT917" s="5" t="str">
        <f t="shared" si="477"/>
        <v>,"fax":"513-556-6265"</v>
      </c>
      <c r="AU917" s="5" t="str">
        <f t="shared" si="478"/>
        <v>,"website":"http://www.law.uc.edu/library/"</v>
      </c>
      <c r="AV917" s="10" t="str">
        <f t="shared" si="479"/>
        <v/>
      </c>
      <c r="AW917" s="6" t="str">
        <f t="shared" si="480"/>
        <v>{"name":"Acquisitions Law Library","phone":"513-556-0156","location":{"ML":"142","RM":"310A","building":"LAW"},"fax":"513-556-6265","website":"http://www.law.uc.edu/library/"}</v>
      </c>
      <c r="AX917" t="str">
        <f t="shared" si="481"/>
        <v>db.directory.insert({"name":"Acquisitions Law Library","phone":"513-556-0156","location":{"ML":"142","RM":"310A","building":"LAW"},"fax":"513-556-6265","website":"http://www.law.uc.edu/library/"})</v>
      </c>
      <c r="AY917">
        <f t="shared" si="484"/>
        <v>914</v>
      </c>
      <c r="AZ917" t="str">
        <f t="shared" si="482"/>
        <v>914 - Acquisitions  Law Library</v>
      </c>
      <c r="BA917" t="str">
        <f t="shared" si="454"/>
        <v>{"name":"Acquisitions Law Library","phone":"513-556-0156","location":{"ML":"142","RM":"310A","building":"LAW"},"fax":"513-556-6265","website":"http://www.law.uc.edu/library/"},</v>
      </c>
    </row>
    <row r="918" spans="1:53" x14ac:dyDescent="0.25">
      <c r="A918" t="s">
        <v>3830</v>
      </c>
      <c r="B918" t="s">
        <v>3831</v>
      </c>
      <c r="C918" t="s">
        <v>1339</v>
      </c>
      <c r="D918" t="s">
        <v>1340</v>
      </c>
      <c r="E918">
        <v>142</v>
      </c>
      <c r="F918" t="s">
        <v>1341</v>
      </c>
      <c r="G918" t="s">
        <v>79</v>
      </c>
      <c r="H918" t="s">
        <v>1342</v>
      </c>
      <c r="I918" t="s">
        <v>1343</v>
      </c>
      <c r="K918" t="s">
        <v>5264</v>
      </c>
      <c r="L918" t="b">
        <v>1</v>
      </c>
      <c r="M918">
        <f t="shared" si="455"/>
        <v>1</v>
      </c>
      <c r="N918" t="str">
        <f t="shared" si="459"/>
        <v>Book Purchase Requests  Law Library</v>
      </c>
      <c r="O918" t="str">
        <f t="shared" si="456"/>
        <v>Book Purchase Requests  Law Library</v>
      </c>
      <c r="P918" t="s">
        <v>5264</v>
      </c>
      <c r="Q918" t="str">
        <f t="shared" si="460"/>
        <v>513-556-0156</v>
      </c>
      <c r="S918" s="3">
        <f t="shared" si="458"/>
        <v>142</v>
      </c>
      <c r="T918" t="b">
        <f t="shared" si="466"/>
        <v>1</v>
      </c>
      <c r="V918" s="3" t="str">
        <f t="shared" si="467"/>
        <v>3rdFl.</v>
      </c>
      <c r="W918" t="b">
        <f t="shared" si="461"/>
        <v>1</v>
      </c>
      <c r="Y918" t="str">
        <f t="shared" si="468"/>
        <v>LAW</v>
      </c>
      <c r="Z918" t="b">
        <f t="shared" si="462"/>
        <v>1</v>
      </c>
      <c r="AB918" t="b">
        <f t="shared" si="469"/>
        <v>1</v>
      </c>
      <c r="AD918" t="str">
        <f t="shared" si="470"/>
        <v>513-556-6265</v>
      </c>
      <c r="AE918" t="b">
        <f t="shared" si="463"/>
        <v>1</v>
      </c>
      <c r="AG918" t="str">
        <f t="shared" si="471"/>
        <v>http://www.law.uc.edu/library/</v>
      </c>
      <c r="AH918" t="b">
        <f t="shared" si="464"/>
        <v>1</v>
      </c>
      <c r="AJ918">
        <f t="shared" si="472"/>
        <v>0</v>
      </c>
      <c r="AK918" t="b">
        <f t="shared" si="465"/>
        <v>0</v>
      </c>
      <c r="AM918" s="4" t="str">
        <f t="shared" si="483"/>
        <v>"name":"Book Purchase Requests Law Library"</v>
      </c>
      <c r="AN918" s="5" t="str">
        <f t="shared" si="473"/>
        <v>,"phone":"513-556-0156"</v>
      </c>
      <c r="AO918" s="5" t="str">
        <f t="shared" si="474"/>
        <v>,"location":{</v>
      </c>
      <c r="AP918" s="5" t="str">
        <f t="shared" si="475"/>
        <v>"ML":"142"</v>
      </c>
      <c r="AQ918" s="5" t="str">
        <f t="shared" si="457"/>
        <v>,"RM":"3rdFl."</v>
      </c>
      <c r="AR918" s="5" t="str">
        <f t="shared" si="476"/>
        <v>,"building":"LAW"</v>
      </c>
      <c r="AS918" s="5" t="str">
        <f t="shared" si="485"/>
        <v>}</v>
      </c>
      <c r="AT918" s="5" t="str">
        <f t="shared" si="477"/>
        <v>,"fax":"513-556-6265"</v>
      </c>
      <c r="AU918" s="5" t="str">
        <f t="shared" si="478"/>
        <v>,"website":"http://www.law.uc.edu/library/"</v>
      </c>
      <c r="AV918" s="10" t="str">
        <f t="shared" si="479"/>
        <v/>
      </c>
      <c r="AW918" s="6" t="str">
        <f t="shared" si="480"/>
        <v>{"name":"Book Purchase Requests Law Library","phone":"513-556-0156","location":{"ML":"142","RM":"3rdFl.","building":"LAW"},"fax":"513-556-6265","website":"http://www.law.uc.edu/library/"}</v>
      </c>
      <c r="AX918" t="str">
        <f t="shared" si="481"/>
        <v>db.directory.insert({"name":"Book Purchase Requests Law Library","phone":"513-556-0156","location":{"ML":"142","RM":"3rdFl.","building":"LAW"},"fax":"513-556-6265","website":"http://www.law.uc.edu/library/"})</v>
      </c>
      <c r="AY918">
        <f t="shared" si="484"/>
        <v>915</v>
      </c>
      <c r="AZ918" t="str">
        <f t="shared" si="482"/>
        <v>915 - Book Purchase Requests  Law Library</v>
      </c>
      <c r="BA918" t="str">
        <f t="shared" si="454"/>
        <v>{"name":"Book Purchase Requests Law Library","phone":"513-556-0156","location":{"ML":"142","RM":"3rdFl.","building":"LAW"},"fax":"513-556-6265","website":"http://www.law.uc.edu/library/"},</v>
      </c>
    </row>
    <row r="919" spans="1:53" x14ac:dyDescent="0.25">
      <c r="A919" t="s">
        <v>3832</v>
      </c>
      <c r="B919" t="s">
        <v>3833</v>
      </c>
      <c r="C919" t="s">
        <v>1339</v>
      </c>
      <c r="D919" t="s">
        <v>2471</v>
      </c>
      <c r="E919">
        <v>142</v>
      </c>
      <c r="F919" t="s">
        <v>1341</v>
      </c>
      <c r="G919" t="s">
        <v>79</v>
      </c>
      <c r="H919" t="s">
        <v>1342</v>
      </c>
      <c r="I919" t="s">
        <v>1343</v>
      </c>
      <c r="K919" t="s">
        <v>5264</v>
      </c>
      <c r="L919" t="b">
        <v>1</v>
      </c>
      <c r="M919">
        <f t="shared" si="455"/>
        <v>1</v>
      </c>
      <c r="N919" t="str">
        <f t="shared" si="459"/>
        <v>Circulation  Law Library</v>
      </c>
      <c r="O919" t="str">
        <f t="shared" si="456"/>
        <v>Circulation  Law Library</v>
      </c>
      <c r="P919" t="s">
        <v>5264</v>
      </c>
      <c r="Q919" t="str">
        <f t="shared" si="460"/>
        <v>513-556-4407</v>
      </c>
      <c r="S919" s="3">
        <f t="shared" si="458"/>
        <v>142</v>
      </c>
      <c r="T919" t="b">
        <f t="shared" si="466"/>
        <v>1</v>
      </c>
      <c r="V919" s="3" t="str">
        <f t="shared" si="467"/>
        <v>3rdFl.</v>
      </c>
      <c r="W919" t="b">
        <f t="shared" si="461"/>
        <v>1</v>
      </c>
      <c r="Y919" t="str">
        <f t="shared" si="468"/>
        <v>LAW</v>
      </c>
      <c r="Z919" t="b">
        <f t="shared" si="462"/>
        <v>1</v>
      </c>
      <c r="AB919" t="b">
        <f t="shared" si="469"/>
        <v>1</v>
      </c>
      <c r="AD919" t="str">
        <f t="shared" si="470"/>
        <v>513-556-6265</v>
      </c>
      <c r="AE919" t="b">
        <f t="shared" si="463"/>
        <v>1</v>
      </c>
      <c r="AG919" t="str">
        <f t="shared" si="471"/>
        <v>http://www.law.uc.edu/library/</v>
      </c>
      <c r="AH919" t="b">
        <f t="shared" si="464"/>
        <v>1</v>
      </c>
      <c r="AJ919">
        <f t="shared" si="472"/>
        <v>0</v>
      </c>
      <c r="AK919" t="b">
        <f t="shared" si="465"/>
        <v>0</v>
      </c>
      <c r="AM919" s="4" t="str">
        <f t="shared" si="483"/>
        <v>"name":"Circulation Law Library"</v>
      </c>
      <c r="AN919" s="5" t="str">
        <f t="shared" si="473"/>
        <v>,"phone":"513-556-4407"</v>
      </c>
      <c r="AO919" s="5" t="str">
        <f t="shared" si="474"/>
        <v>,"location":{</v>
      </c>
      <c r="AP919" s="5" t="str">
        <f t="shared" si="475"/>
        <v>"ML":"142"</v>
      </c>
      <c r="AQ919" s="5" t="str">
        <f t="shared" si="457"/>
        <v>,"RM":"3rdFl."</v>
      </c>
      <c r="AR919" s="5" t="str">
        <f t="shared" si="476"/>
        <v>,"building":"LAW"</v>
      </c>
      <c r="AS919" s="5" t="str">
        <f t="shared" si="485"/>
        <v>}</v>
      </c>
      <c r="AT919" s="5" t="str">
        <f t="shared" si="477"/>
        <v>,"fax":"513-556-6265"</v>
      </c>
      <c r="AU919" s="5" t="str">
        <f t="shared" si="478"/>
        <v>,"website":"http://www.law.uc.edu/library/"</v>
      </c>
      <c r="AV919" s="10" t="str">
        <f t="shared" si="479"/>
        <v/>
      </c>
      <c r="AW919" s="6" t="str">
        <f t="shared" si="480"/>
        <v>{"name":"Circulation Law Library","phone":"513-556-4407","location":{"ML":"142","RM":"3rdFl.","building":"LAW"},"fax":"513-556-6265","website":"http://www.law.uc.edu/library/"}</v>
      </c>
      <c r="AX919" t="str">
        <f t="shared" si="481"/>
        <v>db.directory.insert({"name":"Circulation Law Library","phone":"513-556-4407","location":{"ML":"142","RM":"3rdFl.","building":"LAW"},"fax":"513-556-6265","website":"http://www.law.uc.edu/library/"})</v>
      </c>
      <c r="AY919">
        <f t="shared" si="484"/>
        <v>916</v>
      </c>
      <c r="AZ919" t="str">
        <f t="shared" si="482"/>
        <v>916 - Circulation  Law Library</v>
      </c>
      <c r="BA919" t="str">
        <f t="shared" si="454"/>
        <v>{"name":"Circulation Law Library","phone":"513-556-4407","location":{"ML":"142","RM":"3rdFl.","building":"LAW"},"fax":"513-556-6265","website":"http://www.law.uc.edu/library/"},</v>
      </c>
    </row>
    <row r="920" spans="1:53" x14ac:dyDescent="0.25">
      <c r="A920" t="s">
        <v>3834</v>
      </c>
      <c r="B920" t="s">
        <v>3835</v>
      </c>
      <c r="C920" t="s">
        <v>1339</v>
      </c>
      <c r="D920" t="s">
        <v>3836</v>
      </c>
      <c r="E920">
        <v>142</v>
      </c>
      <c r="F920" t="s">
        <v>3837</v>
      </c>
      <c r="G920" t="s">
        <v>79</v>
      </c>
      <c r="H920" t="s">
        <v>1342</v>
      </c>
      <c r="I920" t="s">
        <v>1343</v>
      </c>
      <c r="K920" t="s">
        <v>5264</v>
      </c>
      <c r="L920" t="b">
        <v>1</v>
      </c>
      <c r="M920">
        <f t="shared" si="455"/>
        <v>1</v>
      </c>
      <c r="N920" t="str">
        <f t="shared" si="459"/>
        <v>Computer Repairs &amp; Support  Law Library</v>
      </c>
      <c r="O920" t="str">
        <f t="shared" si="456"/>
        <v>Computer Repairs &amp; Support  Law Library</v>
      </c>
      <c r="P920" t="s">
        <v>5264</v>
      </c>
      <c r="Q920" t="str">
        <f t="shared" si="460"/>
        <v>513-556-4419</v>
      </c>
      <c r="S920" s="3">
        <f t="shared" si="458"/>
        <v>142</v>
      </c>
      <c r="T920" t="b">
        <f t="shared" si="466"/>
        <v>1</v>
      </c>
      <c r="V920" s="3" t="str">
        <f t="shared" si="467"/>
        <v>2M30C</v>
      </c>
      <c r="W920" t="b">
        <f t="shared" si="461"/>
        <v>1</v>
      </c>
      <c r="Y920" t="str">
        <f t="shared" si="468"/>
        <v>LAW</v>
      </c>
      <c r="Z920" t="b">
        <f t="shared" si="462"/>
        <v>1</v>
      </c>
      <c r="AB920" t="b">
        <f t="shared" si="469"/>
        <v>1</v>
      </c>
      <c r="AD920" t="str">
        <f t="shared" si="470"/>
        <v>513-556-6265</v>
      </c>
      <c r="AE920" t="b">
        <f t="shared" si="463"/>
        <v>1</v>
      </c>
      <c r="AG920" t="str">
        <f t="shared" si="471"/>
        <v>http://www.law.uc.edu/library/</v>
      </c>
      <c r="AH920" t="b">
        <f t="shared" si="464"/>
        <v>1</v>
      </c>
      <c r="AJ920">
        <f t="shared" si="472"/>
        <v>0</v>
      </c>
      <c r="AK920" t="b">
        <f t="shared" si="465"/>
        <v>0</v>
      </c>
      <c r="AM920" s="4" t="str">
        <f t="shared" si="483"/>
        <v>"name":"Computer Repairs &amp; Support Law Library"</v>
      </c>
      <c r="AN920" s="5" t="str">
        <f t="shared" si="473"/>
        <v>,"phone":"513-556-4419"</v>
      </c>
      <c r="AO920" s="5" t="str">
        <f t="shared" si="474"/>
        <v>,"location":{</v>
      </c>
      <c r="AP920" s="5" t="str">
        <f t="shared" si="475"/>
        <v>"ML":"142"</v>
      </c>
      <c r="AQ920" s="5" t="str">
        <f t="shared" si="457"/>
        <v>,"RM":"2M30C"</v>
      </c>
      <c r="AR920" s="5" t="str">
        <f t="shared" si="476"/>
        <v>,"building":"LAW"</v>
      </c>
      <c r="AS920" s="5" t="str">
        <f t="shared" si="485"/>
        <v>}</v>
      </c>
      <c r="AT920" s="5" t="str">
        <f t="shared" si="477"/>
        <v>,"fax":"513-556-6265"</v>
      </c>
      <c r="AU920" s="5" t="str">
        <f t="shared" si="478"/>
        <v>,"website":"http://www.law.uc.edu/library/"</v>
      </c>
      <c r="AV920" s="10" t="str">
        <f t="shared" si="479"/>
        <v/>
      </c>
      <c r="AW920" s="6" t="str">
        <f t="shared" si="480"/>
        <v>{"name":"Computer Repairs &amp; Support Law Library","phone":"513-556-4419","location":{"ML":"142","RM":"2M30C","building":"LAW"},"fax":"513-556-6265","website":"http://www.law.uc.edu/library/"}</v>
      </c>
      <c r="AX920" t="str">
        <f t="shared" si="481"/>
        <v>db.directory.insert({"name":"Computer Repairs &amp; Support Law Library","phone":"513-556-4419","location":{"ML":"142","RM":"2M30C","building":"LAW"},"fax":"513-556-6265","website":"http://www.law.uc.edu/library/"})</v>
      </c>
      <c r="AY920">
        <f t="shared" si="484"/>
        <v>917</v>
      </c>
      <c r="AZ920" t="str">
        <f t="shared" si="482"/>
        <v>917 - Computer Repairs &amp; Support  Law Library</v>
      </c>
      <c r="BA920" t="str">
        <f t="shared" si="454"/>
        <v>{"name":"Computer Repairs &amp; Support Law Library","phone":"513-556-4419","location":{"ML":"142","RM":"2M30C","building":"LAW"},"fax":"513-556-6265","website":"http://www.law.uc.edu/library/"},</v>
      </c>
    </row>
    <row r="921" spans="1:53" x14ac:dyDescent="0.25">
      <c r="A921" t="s">
        <v>3838</v>
      </c>
      <c r="B921" t="s">
        <v>2611</v>
      </c>
      <c r="C921" t="s">
        <v>3839</v>
      </c>
      <c r="D921" t="s">
        <v>3840</v>
      </c>
      <c r="E921">
        <v>142</v>
      </c>
      <c r="F921" t="s">
        <v>3841</v>
      </c>
      <c r="G921" t="s">
        <v>79</v>
      </c>
      <c r="H921" t="s">
        <v>1342</v>
      </c>
      <c r="I921" t="s">
        <v>1343</v>
      </c>
      <c r="K921" t="s">
        <v>5264</v>
      </c>
      <c r="L921" t="b">
        <v>1</v>
      </c>
      <c r="M921">
        <f t="shared" si="455"/>
        <v>1</v>
      </c>
      <c r="N921" t="str">
        <f t="shared" si="459"/>
        <v>Law Library  Systems</v>
      </c>
      <c r="O921" t="str">
        <f t="shared" si="456"/>
        <v>Law Library  Systems</v>
      </c>
      <c r="P921" t="s">
        <v>5264</v>
      </c>
      <c r="Q921" t="str">
        <f t="shared" si="460"/>
        <v>513-556-0153</v>
      </c>
      <c r="S921" s="3">
        <f t="shared" si="458"/>
        <v>142</v>
      </c>
      <c r="T921" t="b">
        <f t="shared" si="466"/>
        <v>1</v>
      </c>
      <c r="V921" s="3" t="str">
        <f t="shared" si="467"/>
        <v>314-A</v>
      </c>
      <c r="W921" t="b">
        <f t="shared" si="461"/>
        <v>1</v>
      </c>
      <c r="Y921" t="str">
        <f t="shared" si="468"/>
        <v>LAW</v>
      </c>
      <c r="Z921" t="b">
        <f t="shared" si="462"/>
        <v>1</v>
      </c>
      <c r="AB921" t="b">
        <f t="shared" si="469"/>
        <v>1</v>
      </c>
      <c r="AD921" t="str">
        <f t="shared" si="470"/>
        <v>513-556-6265</v>
      </c>
      <c r="AE921" t="b">
        <f t="shared" si="463"/>
        <v>1</v>
      </c>
      <c r="AG921" t="str">
        <f t="shared" si="471"/>
        <v>http://www.law.uc.edu/library/</v>
      </c>
      <c r="AH921" t="b">
        <f t="shared" si="464"/>
        <v>1</v>
      </c>
      <c r="AJ921">
        <f t="shared" si="472"/>
        <v>0</v>
      </c>
      <c r="AK921" t="b">
        <f t="shared" si="465"/>
        <v>0</v>
      </c>
      <c r="AM921" s="4" t="str">
        <f t="shared" si="483"/>
        <v>"name":"Law Library Systems"</v>
      </c>
      <c r="AN921" s="5" t="str">
        <f t="shared" si="473"/>
        <v>,"phone":"513-556-0153"</v>
      </c>
      <c r="AO921" s="5" t="str">
        <f t="shared" si="474"/>
        <v>,"location":{</v>
      </c>
      <c r="AP921" s="5" t="str">
        <f t="shared" si="475"/>
        <v>"ML":"142"</v>
      </c>
      <c r="AQ921" s="5" t="str">
        <f t="shared" si="457"/>
        <v>,"RM":"314-A"</v>
      </c>
      <c r="AR921" s="5" t="str">
        <f t="shared" si="476"/>
        <v>,"building":"LAW"</v>
      </c>
      <c r="AS921" s="5" t="str">
        <f t="shared" si="485"/>
        <v>}</v>
      </c>
      <c r="AT921" s="5" t="str">
        <f t="shared" si="477"/>
        <v>,"fax":"513-556-6265"</v>
      </c>
      <c r="AU921" s="5" t="str">
        <f t="shared" si="478"/>
        <v>,"website":"http://www.law.uc.edu/library/"</v>
      </c>
      <c r="AV921" s="10" t="str">
        <f t="shared" si="479"/>
        <v/>
      </c>
      <c r="AW921" s="6" t="str">
        <f t="shared" si="480"/>
        <v>{"name":"Law Library Systems","phone":"513-556-0153","location":{"ML":"142","RM":"314-A","building":"LAW"},"fax":"513-556-6265","website":"http://www.law.uc.edu/library/"}</v>
      </c>
      <c r="AX921" t="str">
        <f t="shared" si="481"/>
        <v>db.directory.insert({"name":"Law Library Systems","phone":"513-556-0153","location":{"ML":"142","RM":"314-A","building":"LAW"},"fax":"513-556-6265","website":"http://www.law.uc.edu/library/"})</v>
      </c>
      <c r="AY921">
        <f t="shared" si="484"/>
        <v>918</v>
      </c>
      <c r="AZ921" t="str">
        <f t="shared" si="482"/>
        <v>918 - Law Library  Systems</v>
      </c>
      <c r="BA921" t="str">
        <f t="shared" si="454"/>
        <v>{"name":"Law Library Systems","phone":"513-556-0153","location":{"ML":"142","RM":"314-A","building":"LAW"},"fax":"513-556-6265","website":"http://www.law.uc.edu/library/"},</v>
      </c>
    </row>
    <row r="922" spans="1:53" x14ac:dyDescent="0.25">
      <c r="A922" t="s">
        <v>3842</v>
      </c>
      <c r="B922" t="s">
        <v>3843</v>
      </c>
      <c r="C922" t="s">
        <v>1339</v>
      </c>
      <c r="D922" t="s">
        <v>3844</v>
      </c>
      <c r="E922">
        <v>142</v>
      </c>
      <c r="F922" t="s">
        <v>3845</v>
      </c>
      <c r="G922" t="s">
        <v>79</v>
      </c>
      <c r="H922" t="s">
        <v>1342</v>
      </c>
      <c r="I922" t="s">
        <v>1343</v>
      </c>
      <c r="K922" t="s">
        <v>5264</v>
      </c>
      <c r="L922" t="b">
        <v>1</v>
      </c>
      <c r="M922">
        <f t="shared" si="455"/>
        <v>1</v>
      </c>
      <c r="N922" t="str">
        <f t="shared" si="459"/>
        <v>Interlibrary Loans  Law Library</v>
      </c>
      <c r="O922" t="str">
        <f t="shared" si="456"/>
        <v>Interlibrary Loans  Law Library</v>
      </c>
      <c r="P922" t="s">
        <v>5264</v>
      </c>
      <c r="Q922" t="str">
        <f t="shared" si="460"/>
        <v>513-556-1332</v>
      </c>
      <c r="S922" s="3">
        <f t="shared" si="458"/>
        <v>142</v>
      </c>
      <c r="T922" t="b">
        <f t="shared" si="466"/>
        <v>1</v>
      </c>
      <c r="V922" s="3" t="str">
        <f t="shared" si="467"/>
        <v>316-A</v>
      </c>
      <c r="W922" t="b">
        <f t="shared" si="461"/>
        <v>1</v>
      </c>
      <c r="Y922" t="str">
        <f t="shared" si="468"/>
        <v>LAW</v>
      </c>
      <c r="Z922" t="b">
        <f t="shared" si="462"/>
        <v>1</v>
      </c>
      <c r="AB922" t="b">
        <f t="shared" si="469"/>
        <v>1</v>
      </c>
      <c r="AD922" t="str">
        <f t="shared" si="470"/>
        <v>513-556-6265</v>
      </c>
      <c r="AE922" t="b">
        <f t="shared" si="463"/>
        <v>1</v>
      </c>
      <c r="AG922" t="str">
        <f t="shared" si="471"/>
        <v>http://www.law.uc.edu/library/</v>
      </c>
      <c r="AH922" t="b">
        <f t="shared" si="464"/>
        <v>1</v>
      </c>
      <c r="AJ922">
        <f t="shared" si="472"/>
        <v>0</v>
      </c>
      <c r="AK922" t="b">
        <f t="shared" si="465"/>
        <v>0</v>
      </c>
      <c r="AM922" s="4" t="str">
        <f t="shared" si="483"/>
        <v>"name":"Interlibrary Loans Law Library"</v>
      </c>
      <c r="AN922" s="5" t="str">
        <f t="shared" si="473"/>
        <v>,"phone":"513-556-1332"</v>
      </c>
      <c r="AO922" s="5" t="str">
        <f t="shared" si="474"/>
        <v>,"location":{</v>
      </c>
      <c r="AP922" s="5" t="str">
        <f t="shared" si="475"/>
        <v>"ML":"142"</v>
      </c>
      <c r="AQ922" s="5" t="str">
        <f t="shared" si="457"/>
        <v>,"RM":"316-A"</v>
      </c>
      <c r="AR922" s="5" t="str">
        <f t="shared" si="476"/>
        <v>,"building":"LAW"</v>
      </c>
      <c r="AS922" s="5" t="str">
        <f t="shared" si="485"/>
        <v>}</v>
      </c>
      <c r="AT922" s="5" t="str">
        <f t="shared" si="477"/>
        <v>,"fax":"513-556-6265"</v>
      </c>
      <c r="AU922" s="5" t="str">
        <f t="shared" si="478"/>
        <v>,"website":"http://www.law.uc.edu/library/"</v>
      </c>
      <c r="AV922" s="10" t="str">
        <f t="shared" si="479"/>
        <v/>
      </c>
      <c r="AW922" s="6" t="str">
        <f t="shared" si="480"/>
        <v>{"name":"Interlibrary Loans Law Library","phone":"513-556-1332","location":{"ML":"142","RM":"316-A","building":"LAW"},"fax":"513-556-6265","website":"http://www.law.uc.edu/library/"}</v>
      </c>
      <c r="AX922" t="str">
        <f t="shared" si="481"/>
        <v>db.directory.insert({"name":"Interlibrary Loans Law Library","phone":"513-556-1332","location":{"ML":"142","RM":"316-A","building":"LAW"},"fax":"513-556-6265","website":"http://www.law.uc.edu/library/"})</v>
      </c>
      <c r="AY922">
        <f t="shared" si="484"/>
        <v>919</v>
      </c>
      <c r="AZ922" t="str">
        <f t="shared" si="482"/>
        <v>919 - Interlibrary Loans  Law Library</v>
      </c>
      <c r="BA922" t="str">
        <f t="shared" si="454"/>
        <v>{"name":"Interlibrary Loans Law Library","phone":"513-556-1332","location":{"ML":"142","RM":"316-A","building":"LAW"},"fax":"513-556-6265","website":"http://www.law.uc.edu/library/"},</v>
      </c>
    </row>
    <row r="923" spans="1:53" x14ac:dyDescent="0.25">
      <c r="A923" t="s">
        <v>3846</v>
      </c>
      <c r="B923" t="s">
        <v>3847</v>
      </c>
      <c r="C923" t="s">
        <v>1675</v>
      </c>
      <c r="D923">
        <v>40</v>
      </c>
      <c r="E923">
        <v>300</v>
      </c>
      <c r="F923" t="s">
        <v>79</v>
      </c>
      <c r="G923" t="s">
        <v>3848</v>
      </c>
      <c r="K923" t="s">
        <v>5264</v>
      </c>
      <c r="M923">
        <f t="shared" si="455"/>
        <v>0</v>
      </c>
      <c r="N923" t="str">
        <f t="shared" si="459"/>
        <v>Law Review (LAW)</v>
      </c>
      <c r="P923" t="s">
        <v>5264</v>
      </c>
      <c r="Q923" t="str">
        <f t="shared" si="460"/>
        <v>513-556-6805</v>
      </c>
      <c r="S923" s="3">
        <f t="shared" si="458"/>
        <v>40</v>
      </c>
      <c r="T923" t="b">
        <f t="shared" si="466"/>
        <v>1</v>
      </c>
      <c r="V923" s="3">
        <f t="shared" si="467"/>
        <v>300</v>
      </c>
      <c r="W923" t="b">
        <f t="shared" si="461"/>
        <v>1</v>
      </c>
      <c r="Y923" t="str">
        <f t="shared" si="468"/>
        <v>LAW</v>
      </c>
      <c r="Z923" t="b">
        <f t="shared" si="462"/>
        <v>1</v>
      </c>
      <c r="AB923" t="b">
        <f t="shared" si="469"/>
        <v>1</v>
      </c>
      <c r="AD923" t="str">
        <f t="shared" si="470"/>
        <v>513-556-2992</v>
      </c>
      <c r="AE923" t="b">
        <f t="shared" si="463"/>
        <v>1</v>
      </c>
      <c r="AG923">
        <f t="shared" si="471"/>
        <v>0</v>
      </c>
      <c r="AH923" t="b">
        <f t="shared" si="464"/>
        <v>0</v>
      </c>
      <c r="AJ923">
        <f t="shared" si="472"/>
        <v>0</v>
      </c>
      <c r="AK923" t="b">
        <f t="shared" si="465"/>
        <v>0</v>
      </c>
      <c r="AM923" s="4" t="str">
        <f t="shared" si="483"/>
        <v>"name":"Law Review (LAW)"</v>
      </c>
      <c r="AN923" s="5" t="str">
        <f t="shared" si="473"/>
        <v>,"phone":"513-556-6805"</v>
      </c>
      <c r="AO923" s="5" t="str">
        <f t="shared" si="474"/>
        <v>,"location":{</v>
      </c>
      <c r="AP923" s="5" t="str">
        <f t="shared" si="475"/>
        <v>"ML":"40"</v>
      </c>
      <c r="AQ923" s="5" t="str">
        <f t="shared" si="457"/>
        <v>,"RM":"300"</v>
      </c>
      <c r="AR923" s="5" t="str">
        <f t="shared" si="476"/>
        <v>,"building":"LAW"</v>
      </c>
      <c r="AS923" s="5" t="str">
        <f t="shared" si="485"/>
        <v>}</v>
      </c>
      <c r="AT923" s="5" t="str">
        <f t="shared" si="477"/>
        <v>,"fax":"513-556-2992"</v>
      </c>
      <c r="AU923" s="5" t="str">
        <f t="shared" si="478"/>
        <v/>
      </c>
      <c r="AV923" s="10" t="str">
        <f t="shared" si="479"/>
        <v/>
      </c>
      <c r="AW923" s="6" t="str">
        <f t="shared" si="480"/>
        <v>{"name":"Law Review (LAW)","phone":"513-556-6805","location":{"ML":"40","RM":"300","building":"LAW"},"fax":"513-556-2992"}</v>
      </c>
      <c r="AX923" t="str">
        <f t="shared" si="481"/>
        <v>db.directory.insert({"name":"Law Review (LAW)","phone":"513-556-6805","location":{"ML":"40","RM":"300","building":"LAW"},"fax":"513-556-2992"})</v>
      </c>
      <c r="AY923">
        <f t="shared" si="484"/>
        <v>920</v>
      </c>
      <c r="AZ923" t="str">
        <f t="shared" si="482"/>
        <v>920 - Law Review (LAW)</v>
      </c>
      <c r="BA923" t="str">
        <f t="shared" si="454"/>
        <v>{"name":"Law Review (LAW)","phone":"513-556-6805","location":{"ML":"40","RM":"300","building":"LAW"},"fax":"513-556-2992"},</v>
      </c>
    </row>
    <row r="924" spans="1:53" x14ac:dyDescent="0.25">
      <c r="A924" t="s">
        <v>3849</v>
      </c>
      <c r="B924" t="s">
        <v>3850</v>
      </c>
      <c r="C924" t="s">
        <v>3851</v>
      </c>
      <c r="D924" t="s">
        <v>3852</v>
      </c>
      <c r="E924">
        <v>40</v>
      </c>
      <c r="F924" t="s">
        <v>3853</v>
      </c>
      <c r="G924" t="s">
        <v>79</v>
      </c>
      <c r="H924" t="s">
        <v>3854</v>
      </c>
      <c r="I924" t="s">
        <v>3855</v>
      </c>
      <c r="K924" t="s">
        <v>5264</v>
      </c>
      <c r="L924" t="b">
        <v>1</v>
      </c>
      <c r="M924">
        <f t="shared" si="455"/>
        <v>1</v>
      </c>
      <c r="N924" t="str">
        <f t="shared" si="459"/>
        <v>Academic Affairs  Assoc. Dean for (LAW)</v>
      </c>
      <c r="O924" t="str">
        <f t="shared" si="456"/>
        <v>Academic Affairs  Assoc. Dean for (LAW)</v>
      </c>
      <c r="P924" t="s">
        <v>5264</v>
      </c>
      <c r="Q924" t="str">
        <f t="shared" si="460"/>
        <v>513-556-0065</v>
      </c>
      <c r="S924" s="3">
        <f t="shared" si="458"/>
        <v>40</v>
      </c>
      <c r="T924" t="b">
        <f t="shared" si="466"/>
        <v>1</v>
      </c>
      <c r="V924" s="3" t="str">
        <f t="shared" si="467"/>
        <v>200-C</v>
      </c>
      <c r="W924" t="b">
        <f t="shared" si="461"/>
        <v>1</v>
      </c>
      <c r="Y924" t="str">
        <f t="shared" si="468"/>
        <v>LAW</v>
      </c>
      <c r="Z924" t="b">
        <f t="shared" si="462"/>
        <v>1</v>
      </c>
      <c r="AB924" t="b">
        <f t="shared" si="469"/>
        <v>1</v>
      </c>
      <c r="AD924" t="str">
        <f t="shared" si="470"/>
        <v>513-556-5550</v>
      </c>
      <c r="AE924" t="b">
        <f t="shared" si="463"/>
        <v>1</v>
      </c>
      <c r="AG924" t="str">
        <f t="shared" si="471"/>
        <v>http://www.law.uc.edu/faculty-staff/faculty/nancy-oliver</v>
      </c>
      <c r="AH924" t="b">
        <f t="shared" si="464"/>
        <v>1</v>
      </c>
      <c r="AJ924">
        <f t="shared" si="472"/>
        <v>0</v>
      </c>
      <c r="AK924" t="b">
        <f t="shared" si="465"/>
        <v>0</v>
      </c>
      <c r="AM924" s="4" t="str">
        <f t="shared" si="483"/>
        <v>"name":"Academic Affairs Assoc. Dean for (LAW)"</v>
      </c>
      <c r="AN924" s="5" t="str">
        <f t="shared" si="473"/>
        <v>,"phone":"513-556-0065"</v>
      </c>
      <c r="AO924" s="5" t="str">
        <f t="shared" si="474"/>
        <v>,"location":{</v>
      </c>
      <c r="AP924" s="5" t="str">
        <f t="shared" si="475"/>
        <v>"ML":"40"</v>
      </c>
      <c r="AQ924" s="5" t="str">
        <f t="shared" si="457"/>
        <v>,"RM":"200-C"</v>
      </c>
      <c r="AR924" s="5" t="str">
        <f t="shared" si="476"/>
        <v>,"building":"LAW"</v>
      </c>
      <c r="AS924" s="5" t="str">
        <f t="shared" si="485"/>
        <v>}</v>
      </c>
      <c r="AT924" s="5" t="str">
        <f t="shared" si="477"/>
        <v>,"fax":"513-556-5550"</v>
      </c>
      <c r="AU924" s="5" t="str">
        <f t="shared" si="478"/>
        <v>,"website":"http://www.law.uc.edu/faculty-staff/faculty/nancy-oliver"</v>
      </c>
      <c r="AV924" s="10" t="str">
        <f t="shared" si="479"/>
        <v/>
      </c>
      <c r="AW924" s="6" t="str">
        <f t="shared" si="480"/>
        <v>{"name":"Academic Affairs Assoc. Dean for (LAW)","phone":"513-556-0065","location":{"ML":"40","RM":"200-C","building":"LAW"},"fax":"513-556-5550","website":"http://www.law.uc.edu/faculty-staff/faculty/nancy-oliver"}</v>
      </c>
      <c r="AX924" t="str">
        <f t="shared" si="481"/>
        <v>db.directory.insert({"name":"Academic Affairs Assoc. Dean for (LAW)","phone":"513-556-0065","location":{"ML":"40","RM":"200-C","building":"LAW"},"fax":"513-556-5550","website":"http://www.law.uc.edu/faculty-staff/faculty/nancy-oliver"})</v>
      </c>
      <c r="AY924">
        <f t="shared" si="484"/>
        <v>921</v>
      </c>
      <c r="AZ924" t="str">
        <f t="shared" si="482"/>
        <v>921 - Academic Affairs  Assoc. Dean for (LAW)</v>
      </c>
      <c r="BA924" t="str">
        <f t="shared" si="454"/>
        <v>{"name":"Academic Affairs Assoc. Dean for (LAW)","phone":"513-556-0065","location":{"ML":"40","RM":"200-C","building":"LAW"},"fax":"513-556-5550","website":"http://www.law.uc.edu/faculty-staff/faculty/nancy-oliver"},</v>
      </c>
    </row>
    <row r="925" spans="1:53" x14ac:dyDescent="0.25">
      <c r="A925" t="s">
        <v>3856</v>
      </c>
      <c r="B925" t="s">
        <v>3857</v>
      </c>
      <c r="C925" t="s">
        <v>3858</v>
      </c>
      <c r="D925">
        <v>40</v>
      </c>
      <c r="E925">
        <v>201</v>
      </c>
      <c r="F925" t="s">
        <v>79</v>
      </c>
      <c r="G925" t="s">
        <v>1244</v>
      </c>
      <c r="H925" t="s">
        <v>3859</v>
      </c>
      <c r="K925" t="s">
        <v>5264</v>
      </c>
      <c r="M925">
        <f t="shared" si="455"/>
        <v>0</v>
      </c>
      <c r="N925" t="str">
        <f t="shared" si="459"/>
        <v>Admissions/Financial Aid (LAW)</v>
      </c>
      <c r="P925" t="s">
        <v>5264</v>
      </c>
      <c r="Q925" t="str">
        <f t="shared" si="460"/>
        <v>513-556-0078</v>
      </c>
      <c r="S925" s="3">
        <f t="shared" si="458"/>
        <v>40</v>
      </c>
      <c r="T925" t="b">
        <f t="shared" si="466"/>
        <v>1</v>
      </c>
      <c r="V925" s="3">
        <f t="shared" si="467"/>
        <v>201</v>
      </c>
      <c r="W925" t="b">
        <f t="shared" si="461"/>
        <v>1</v>
      </c>
      <c r="Y925" t="str">
        <f t="shared" si="468"/>
        <v>LAW</v>
      </c>
      <c r="Z925" t="b">
        <f t="shared" si="462"/>
        <v>1</v>
      </c>
      <c r="AB925" t="b">
        <f t="shared" si="469"/>
        <v>1</v>
      </c>
      <c r="AD925" t="str">
        <f t="shared" si="470"/>
        <v>513-556-2391</v>
      </c>
      <c r="AE925" t="b">
        <f t="shared" si="463"/>
        <v>1</v>
      </c>
      <c r="AG925" t="str">
        <f t="shared" si="471"/>
        <v>http://www.law.uc.edu/prospective-students</v>
      </c>
      <c r="AH925" t="b">
        <f t="shared" si="464"/>
        <v>1</v>
      </c>
      <c r="AJ925">
        <f t="shared" si="472"/>
        <v>0</v>
      </c>
      <c r="AK925" t="b">
        <f t="shared" si="465"/>
        <v>0</v>
      </c>
      <c r="AM925" s="4" t="str">
        <f t="shared" si="483"/>
        <v>"name":"Admissions/Financial Aid (LAW)"</v>
      </c>
      <c r="AN925" s="5" t="str">
        <f t="shared" si="473"/>
        <v>,"phone":"513-556-0078"</v>
      </c>
      <c r="AO925" s="5" t="str">
        <f t="shared" si="474"/>
        <v>,"location":{</v>
      </c>
      <c r="AP925" s="5" t="str">
        <f t="shared" si="475"/>
        <v>"ML":"40"</v>
      </c>
      <c r="AQ925" s="5" t="str">
        <f t="shared" si="457"/>
        <v>,"RM":"201"</v>
      </c>
      <c r="AR925" s="5" t="str">
        <f t="shared" si="476"/>
        <v>,"building":"LAW"</v>
      </c>
      <c r="AS925" s="5" t="str">
        <f t="shared" si="485"/>
        <v>}</v>
      </c>
      <c r="AT925" s="5" t="str">
        <f t="shared" si="477"/>
        <v>,"fax":"513-556-2391"</v>
      </c>
      <c r="AU925" s="5" t="str">
        <f t="shared" si="478"/>
        <v>,"website":"http://www.law.uc.edu/prospective-students"</v>
      </c>
      <c r="AV925" s="10" t="str">
        <f t="shared" si="479"/>
        <v/>
      </c>
      <c r="AW925" s="6" t="str">
        <f t="shared" si="480"/>
        <v>{"name":"Admissions/Financial Aid (LAW)","phone":"513-556-0078","location":{"ML":"40","RM":"201","building":"LAW"},"fax":"513-556-2391","website":"http://www.law.uc.edu/prospective-students"}</v>
      </c>
      <c r="AX925" t="str">
        <f t="shared" si="481"/>
        <v>db.directory.insert({"name":"Admissions/Financial Aid (LAW)","phone":"513-556-0078","location":{"ML":"40","RM":"201","building":"LAW"},"fax":"513-556-2391","website":"http://www.law.uc.edu/prospective-students"})</v>
      </c>
      <c r="AY925">
        <f t="shared" si="484"/>
        <v>922</v>
      </c>
      <c r="AZ925" t="str">
        <f t="shared" si="482"/>
        <v>922 - Admissions/Financial Aid (LAW)</v>
      </c>
      <c r="BA925" t="str">
        <f t="shared" si="454"/>
        <v>{"name":"Admissions/Financial Aid (LAW)","phone":"513-556-0078","location":{"ML":"40","RM":"201","building":"LAW"},"fax":"513-556-2391","website":"http://www.law.uc.edu/prospective-students"},</v>
      </c>
    </row>
    <row r="926" spans="1:53" x14ac:dyDescent="0.25">
      <c r="A926" t="s">
        <v>3860</v>
      </c>
      <c r="B926" t="s">
        <v>3861</v>
      </c>
      <c r="C926" t="s">
        <v>3862</v>
      </c>
      <c r="D926">
        <v>40</v>
      </c>
      <c r="E926" t="s">
        <v>3863</v>
      </c>
      <c r="F926" t="s">
        <v>79</v>
      </c>
      <c r="G926" t="s">
        <v>1244</v>
      </c>
      <c r="H926" t="s">
        <v>3864</v>
      </c>
      <c r="K926" t="s">
        <v>5264</v>
      </c>
      <c r="M926">
        <f t="shared" si="455"/>
        <v>0</v>
      </c>
      <c r="N926" t="str">
        <f t="shared" si="459"/>
        <v>Alumni (LAW)</v>
      </c>
      <c r="P926" t="s">
        <v>5264</v>
      </c>
      <c r="Q926" t="str">
        <f t="shared" si="460"/>
        <v>513-556-0071</v>
      </c>
      <c r="S926" s="3">
        <f t="shared" si="458"/>
        <v>40</v>
      </c>
      <c r="T926" t="b">
        <f t="shared" si="466"/>
        <v>1</v>
      </c>
      <c r="V926" s="3" t="str">
        <f t="shared" si="467"/>
        <v>201E</v>
      </c>
      <c r="W926" t="b">
        <f t="shared" si="461"/>
        <v>1</v>
      </c>
      <c r="Y926" t="str">
        <f t="shared" si="468"/>
        <v>LAW</v>
      </c>
      <c r="Z926" t="b">
        <f t="shared" si="462"/>
        <v>1</v>
      </c>
      <c r="AB926" t="b">
        <f t="shared" si="469"/>
        <v>1</v>
      </c>
      <c r="AD926" t="str">
        <f t="shared" si="470"/>
        <v>513-556-2391</v>
      </c>
      <c r="AE926" t="b">
        <f t="shared" si="463"/>
        <v>1</v>
      </c>
      <c r="AG926" t="str">
        <f t="shared" si="471"/>
        <v>http://www.law.uc.edu/alumni</v>
      </c>
      <c r="AH926" t="b">
        <f t="shared" si="464"/>
        <v>1</v>
      </c>
      <c r="AJ926">
        <f t="shared" si="472"/>
        <v>0</v>
      </c>
      <c r="AK926" t="b">
        <f t="shared" si="465"/>
        <v>0</v>
      </c>
      <c r="AM926" s="4" t="str">
        <f t="shared" si="483"/>
        <v>"name":"Alumni (LAW)"</v>
      </c>
      <c r="AN926" s="5" t="str">
        <f t="shared" si="473"/>
        <v>,"phone":"513-556-0071"</v>
      </c>
      <c r="AO926" s="5" t="str">
        <f t="shared" si="474"/>
        <v>,"location":{</v>
      </c>
      <c r="AP926" s="5" t="str">
        <f t="shared" si="475"/>
        <v>"ML":"40"</v>
      </c>
      <c r="AQ926" s="5" t="str">
        <f t="shared" si="457"/>
        <v>,"RM":"201E"</v>
      </c>
      <c r="AR926" s="5" t="str">
        <f t="shared" si="476"/>
        <v>,"building":"LAW"</v>
      </c>
      <c r="AS926" s="5" t="str">
        <f t="shared" si="485"/>
        <v>}</v>
      </c>
      <c r="AT926" s="5" t="str">
        <f t="shared" si="477"/>
        <v>,"fax":"513-556-2391"</v>
      </c>
      <c r="AU926" s="5" t="str">
        <f t="shared" si="478"/>
        <v>,"website":"http://www.law.uc.edu/alumni"</v>
      </c>
      <c r="AV926" s="10" t="str">
        <f t="shared" si="479"/>
        <v/>
      </c>
      <c r="AW926" s="6" t="str">
        <f t="shared" si="480"/>
        <v>{"name":"Alumni (LAW)","phone":"513-556-0071","location":{"ML":"40","RM":"201E","building":"LAW"},"fax":"513-556-2391","website":"http://www.law.uc.edu/alumni"}</v>
      </c>
      <c r="AX926" t="str">
        <f t="shared" si="481"/>
        <v>db.directory.insert({"name":"Alumni (LAW)","phone":"513-556-0071","location":{"ML":"40","RM":"201E","building":"LAW"},"fax":"513-556-2391","website":"http://www.law.uc.edu/alumni"})</v>
      </c>
      <c r="AY926">
        <f t="shared" si="484"/>
        <v>923</v>
      </c>
      <c r="AZ926" t="str">
        <f t="shared" si="482"/>
        <v>923 - Alumni (LAW)</v>
      </c>
      <c r="BA926" t="str">
        <f t="shared" ref="BA926:BA989" si="486">CONCATENATE(AW926,",")</f>
        <v>{"name":"Alumni (LAW)","phone":"513-556-0071","location":{"ML":"40","RM":"201E","building":"LAW"},"fax":"513-556-2391","website":"http://www.law.uc.edu/alumni"},</v>
      </c>
    </row>
    <row r="927" spans="1:53" x14ac:dyDescent="0.25">
      <c r="A927" t="s">
        <v>3865</v>
      </c>
      <c r="B927" t="s">
        <v>79</v>
      </c>
      <c r="C927" t="s">
        <v>3866</v>
      </c>
      <c r="D927" t="s">
        <v>3867</v>
      </c>
      <c r="E927">
        <v>40</v>
      </c>
      <c r="F927" t="s">
        <v>3868</v>
      </c>
      <c r="G927" t="s">
        <v>79</v>
      </c>
      <c r="H927" t="s">
        <v>3854</v>
      </c>
      <c r="I927" t="s">
        <v>3869</v>
      </c>
      <c r="K927" t="s">
        <v>5264</v>
      </c>
      <c r="L927" t="b">
        <v>1</v>
      </c>
      <c r="M927">
        <f t="shared" si="455"/>
        <v>1</v>
      </c>
      <c r="N927" t="str">
        <f t="shared" si="459"/>
        <v>LAW  Assistant Dean for Administration</v>
      </c>
      <c r="O927" t="str">
        <f t="shared" si="456"/>
        <v>LAW  Assistant Dean for Administration</v>
      </c>
      <c r="P927" t="s">
        <v>5264</v>
      </c>
      <c r="Q927" t="str">
        <f t="shared" si="460"/>
        <v>513-556-0064</v>
      </c>
      <c r="S927" s="3">
        <f t="shared" si="458"/>
        <v>40</v>
      </c>
      <c r="T927" t="b">
        <f t="shared" si="466"/>
        <v>1</v>
      </c>
      <c r="V927" s="3" t="str">
        <f t="shared" si="467"/>
        <v>200-D</v>
      </c>
      <c r="W927" t="b">
        <f t="shared" si="461"/>
        <v>1</v>
      </c>
      <c r="Y927" t="str">
        <f t="shared" si="468"/>
        <v>LAW</v>
      </c>
      <c r="Z927" t="b">
        <f t="shared" si="462"/>
        <v>1</v>
      </c>
      <c r="AB927" t="b">
        <f t="shared" si="469"/>
        <v>1</v>
      </c>
      <c r="AD927" t="str">
        <f t="shared" si="470"/>
        <v>513-556-5550</v>
      </c>
      <c r="AE927" t="b">
        <f t="shared" si="463"/>
        <v>1</v>
      </c>
      <c r="AG927" t="str">
        <f t="shared" si="471"/>
        <v>http://www.law.uc.edu/faculty-staff/staff/jim-j-schoenfeld</v>
      </c>
      <c r="AH927" t="b">
        <f t="shared" si="464"/>
        <v>1</v>
      </c>
      <c r="AJ927">
        <f t="shared" si="472"/>
        <v>0</v>
      </c>
      <c r="AK927" t="b">
        <f t="shared" si="465"/>
        <v>0</v>
      </c>
      <c r="AM927" s="4" t="str">
        <f t="shared" si="483"/>
        <v>"name":"LAW Assistant Dean for Administration"</v>
      </c>
      <c r="AN927" s="5" t="str">
        <f t="shared" si="473"/>
        <v>,"phone":"513-556-0064"</v>
      </c>
      <c r="AO927" s="5" t="str">
        <f t="shared" si="474"/>
        <v>,"location":{</v>
      </c>
      <c r="AP927" s="5" t="str">
        <f t="shared" si="475"/>
        <v>"ML":"40"</v>
      </c>
      <c r="AQ927" s="5" t="str">
        <f t="shared" si="457"/>
        <v>,"RM":"200-D"</v>
      </c>
      <c r="AR927" s="5" t="str">
        <f t="shared" si="476"/>
        <v>,"building":"LAW"</v>
      </c>
      <c r="AS927" s="5" t="str">
        <f t="shared" si="485"/>
        <v>}</v>
      </c>
      <c r="AT927" s="5" t="str">
        <f t="shared" si="477"/>
        <v>,"fax":"513-556-5550"</v>
      </c>
      <c r="AU927" s="5" t="str">
        <f t="shared" si="478"/>
        <v>,"website":"http://www.law.uc.edu/faculty-staff/staff/jim-j-schoenfeld"</v>
      </c>
      <c r="AV927" s="10" t="str">
        <f t="shared" si="479"/>
        <v/>
      </c>
      <c r="AW927" s="6" t="str">
        <f t="shared" si="480"/>
        <v>{"name":"LAW Assistant Dean for Administration","phone":"513-556-0064","location":{"ML":"40","RM":"200-D","building":"LAW"},"fax":"513-556-5550","website":"http://www.law.uc.edu/faculty-staff/staff/jim-j-schoenfeld"}</v>
      </c>
      <c r="AX927" t="str">
        <f t="shared" si="481"/>
        <v>db.directory.insert({"name":"LAW Assistant Dean for Administration","phone":"513-556-0064","location":{"ML":"40","RM":"200-D","building":"LAW"},"fax":"513-556-5550","website":"http://www.law.uc.edu/faculty-staff/staff/jim-j-schoenfeld"})</v>
      </c>
      <c r="AY927">
        <f t="shared" si="484"/>
        <v>924</v>
      </c>
      <c r="AZ927" t="str">
        <f t="shared" si="482"/>
        <v>924 - LAW  Assistant Dean for Administration</v>
      </c>
      <c r="BA927" t="str">
        <f t="shared" si="486"/>
        <v>{"name":"LAW Assistant Dean for Administration","phone":"513-556-0064","location":{"ML":"40","RM":"200-D","building":"LAW"},"fax":"513-556-5550","website":"http://www.law.uc.edu/faculty-staff/staff/jim-j-schoenfeld"},</v>
      </c>
    </row>
    <row r="928" spans="1:53" x14ac:dyDescent="0.25">
      <c r="A928" t="s">
        <v>3870</v>
      </c>
      <c r="B928" t="s">
        <v>3871</v>
      </c>
      <c r="C928" t="s">
        <v>2900</v>
      </c>
      <c r="D928" t="s">
        <v>3872</v>
      </c>
      <c r="E928">
        <v>40</v>
      </c>
      <c r="F928">
        <v>419</v>
      </c>
      <c r="G928" t="s">
        <v>79</v>
      </c>
      <c r="H928" t="s">
        <v>80</v>
      </c>
      <c r="I928" t="s">
        <v>3873</v>
      </c>
      <c r="K928" t="s">
        <v>5264</v>
      </c>
      <c r="L928" t="b">
        <v>1</v>
      </c>
      <c r="M928">
        <f t="shared" si="455"/>
        <v>1</v>
      </c>
      <c r="N928" t="str">
        <f t="shared" si="459"/>
        <v>Corporate Law  Center for (LAW)</v>
      </c>
      <c r="O928" t="str">
        <f t="shared" si="456"/>
        <v>Corporate Law  Center for (LAW)</v>
      </c>
      <c r="P928" t="s">
        <v>5264</v>
      </c>
      <c r="Q928" t="str">
        <f t="shared" si="460"/>
        <v>513-556-4361</v>
      </c>
      <c r="S928" s="3">
        <f t="shared" si="458"/>
        <v>40</v>
      </c>
      <c r="T928" t="b">
        <f t="shared" si="466"/>
        <v>1</v>
      </c>
      <c r="V928" s="3">
        <f t="shared" si="467"/>
        <v>419</v>
      </c>
      <c r="W928" t="b">
        <f t="shared" si="461"/>
        <v>1</v>
      </c>
      <c r="Y928" t="str">
        <f t="shared" si="468"/>
        <v>LAW</v>
      </c>
      <c r="Z928" t="b">
        <f t="shared" si="462"/>
        <v>1</v>
      </c>
      <c r="AB928" t="b">
        <f t="shared" si="469"/>
        <v>1</v>
      </c>
      <c r="AD928" t="str">
        <f t="shared" si="470"/>
        <v>513-556-1236</v>
      </c>
      <c r="AE928" t="b">
        <f t="shared" si="463"/>
        <v>1</v>
      </c>
      <c r="AG928" t="str">
        <f t="shared" si="471"/>
        <v>http://www.law.uc.edu/corporate-law-center</v>
      </c>
      <c r="AH928" t="b">
        <f t="shared" si="464"/>
        <v>1</v>
      </c>
      <c r="AJ928">
        <f t="shared" si="472"/>
        <v>0</v>
      </c>
      <c r="AK928" t="b">
        <f t="shared" si="465"/>
        <v>0</v>
      </c>
      <c r="AM928" s="4" t="str">
        <f t="shared" si="483"/>
        <v>"name":"Corporate Law Center for (LAW)"</v>
      </c>
      <c r="AN928" s="5" t="str">
        <f t="shared" si="473"/>
        <v>,"phone":"513-556-4361"</v>
      </c>
      <c r="AO928" s="5" t="str">
        <f t="shared" si="474"/>
        <v>,"location":{</v>
      </c>
      <c r="AP928" s="5" t="str">
        <f t="shared" si="475"/>
        <v>"ML":"40"</v>
      </c>
      <c r="AQ928" s="5" t="str">
        <f t="shared" si="457"/>
        <v>,"RM":"419"</v>
      </c>
      <c r="AR928" s="5" t="str">
        <f t="shared" si="476"/>
        <v>,"building":"LAW"</v>
      </c>
      <c r="AS928" s="5" t="str">
        <f t="shared" si="485"/>
        <v>}</v>
      </c>
      <c r="AT928" s="5" t="str">
        <f t="shared" si="477"/>
        <v>,"fax":"513-556-1236"</v>
      </c>
      <c r="AU928" s="5" t="str">
        <f t="shared" si="478"/>
        <v>,"website":"http://www.law.uc.edu/corporate-law-center"</v>
      </c>
      <c r="AV928" s="10" t="str">
        <f t="shared" si="479"/>
        <v/>
      </c>
      <c r="AW928" s="6" t="str">
        <f t="shared" si="480"/>
        <v>{"name":"Corporate Law Center for (LAW)","phone":"513-556-4361","location":{"ML":"40","RM":"419","building":"LAW"},"fax":"513-556-1236","website":"http://www.law.uc.edu/corporate-law-center"}</v>
      </c>
      <c r="AX928" t="str">
        <f t="shared" si="481"/>
        <v>db.directory.insert({"name":"Corporate Law Center for (LAW)","phone":"513-556-4361","location":{"ML":"40","RM":"419","building":"LAW"},"fax":"513-556-1236","website":"http://www.law.uc.edu/corporate-law-center"})</v>
      </c>
      <c r="AY928">
        <f t="shared" si="484"/>
        <v>925</v>
      </c>
      <c r="AZ928" t="str">
        <f t="shared" si="482"/>
        <v>925 - Corporate Law  Center for (LAW)</v>
      </c>
      <c r="BA928" t="str">
        <f t="shared" si="486"/>
        <v>{"name":"Corporate Law Center for (LAW)","phone":"513-556-4361","location":{"ML":"40","RM":"419","building":"LAW"},"fax":"513-556-1236","website":"http://www.law.uc.edu/corporate-law-center"},</v>
      </c>
    </row>
    <row r="929" spans="1:53" x14ac:dyDescent="0.25">
      <c r="A929" t="s">
        <v>3874</v>
      </c>
      <c r="B929" t="s">
        <v>3875</v>
      </c>
      <c r="C929" t="s">
        <v>3876</v>
      </c>
      <c r="D929">
        <v>40</v>
      </c>
      <c r="E929" t="s">
        <v>3877</v>
      </c>
      <c r="F929" t="s">
        <v>79</v>
      </c>
      <c r="G929" t="s">
        <v>1244</v>
      </c>
      <c r="H929" t="s">
        <v>3878</v>
      </c>
      <c r="K929" t="s">
        <v>5264</v>
      </c>
      <c r="M929">
        <f t="shared" si="455"/>
        <v>0</v>
      </c>
      <c r="N929" t="str">
        <f t="shared" si="459"/>
        <v>College Relations (LAW)</v>
      </c>
      <c r="P929" t="s">
        <v>5264</v>
      </c>
      <c r="Q929" t="str">
        <f t="shared" si="460"/>
        <v>513-556-0060</v>
      </c>
      <c r="S929" s="3">
        <f t="shared" si="458"/>
        <v>40</v>
      </c>
      <c r="T929" t="b">
        <f t="shared" si="466"/>
        <v>1</v>
      </c>
      <c r="V929" s="3" t="str">
        <f t="shared" si="467"/>
        <v>204A</v>
      </c>
      <c r="W929" t="b">
        <f t="shared" si="461"/>
        <v>1</v>
      </c>
      <c r="Y929" t="str">
        <f t="shared" si="468"/>
        <v>LAW</v>
      </c>
      <c r="Z929" t="b">
        <f t="shared" si="462"/>
        <v>1</v>
      </c>
      <c r="AB929" t="b">
        <f t="shared" si="469"/>
        <v>1</v>
      </c>
      <c r="AD929" t="str">
        <f t="shared" si="470"/>
        <v>513-556-2391</v>
      </c>
      <c r="AE929" t="b">
        <f t="shared" si="463"/>
        <v>1</v>
      </c>
      <c r="AG929" t="str">
        <f t="shared" si="471"/>
        <v>http://www.law.uc.edu/faculty-staff/staff/sherry-y-english</v>
      </c>
      <c r="AH929" t="b">
        <f t="shared" si="464"/>
        <v>1</v>
      </c>
      <c r="AJ929">
        <f t="shared" si="472"/>
        <v>0</v>
      </c>
      <c r="AK929" t="b">
        <f t="shared" si="465"/>
        <v>0</v>
      </c>
      <c r="AM929" s="4" t="str">
        <f t="shared" si="483"/>
        <v>"name":"College Relations (LAW)"</v>
      </c>
      <c r="AN929" s="5" t="str">
        <f t="shared" si="473"/>
        <v>,"phone":"513-556-0060"</v>
      </c>
      <c r="AO929" s="5" t="str">
        <f t="shared" si="474"/>
        <v>,"location":{</v>
      </c>
      <c r="AP929" s="5" t="str">
        <f t="shared" si="475"/>
        <v>"ML":"40"</v>
      </c>
      <c r="AQ929" s="5" t="str">
        <f t="shared" si="457"/>
        <v>,"RM":"204A"</v>
      </c>
      <c r="AR929" s="5" t="str">
        <f t="shared" si="476"/>
        <v>,"building":"LAW"</v>
      </c>
      <c r="AS929" s="5" t="str">
        <f t="shared" si="485"/>
        <v>}</v>
      </c>
      <c r="AT929" s="5" t="str">
        <f t="shared" si="477"/>
        <v>,"fax":"513-556-2391"</v>
      </c>
      <c r="AU929" s="5" t="str">
        <f t="shared" si="478"/>
        <v>,"website":"http://www.law.uc.edu/faculty-staff/staff/sherry-y-english"</v>
      </c>
      <c r="AV929" s="10" t="str">
        <f t="shared" si="479"/>
        <v/>
      </c>
      <c r="AW929" s="6" t="str">
        <f t="shared" si="480"/>
        <v>{"name":"College Relations (LAW)","phone":"513-556-0060","location":{"ML":"40","RM":"204A","building":"LAW"},"fax":"513-556-2391","website":"http://www.law.uc.edu/faculty-staff/staff/sherry-y-english"}</v>
      </c>
      <c r="AX929" t="str">
        <f t="shared" si="481"/>
        <v>db.directory.insert({"name":"College Relations (LAW)","phone":"513-556-0060","location":{"ML":"40","RM":"204A","building":"LAW"},"fax":"513-556-2391","website":"http://www.law.uc.edu/faculty-staff/staff/sherry-y-english"})</v>
      </c>
      <c r="AY929">
        <f t="shared" si="484"/>
        <v>926</v>
      </c>
      <c r="AZ929" t="str">
        <f t="shared" si="482"/>
        <v>926 - College Relations (LAW)</v>
      </c>
      <c r="BA929" t="str">
        <f t="shared" si="486"/>
        <v>{"name":"College Relations (LAW)","phone":"513-556-0060","location":{"ML":"40","RM":"204A","building":"LAW"},"fax":"513-556-2391","website":"http://www.law.uc.edu/faculty-staff/staff/sherry-y-english"},</v>
      </c>
    </row>
    <row r="930" spans="1:53" x14ac:dyDescent="0.25">
      <c r="A930" t="s">
        <v>3879</v>
      </c>
      <c r="B930" t="s">
        <v>3880</v>
      </c>
      <c r="C930" t="s">
        <v>3852</v>
      </c>
      <c r="D930">
        <v>40</v>
      </c>
      <c r="E930" t="s">
        <v>3881</v>
      </c>
      <c r="F930" t="s">
        <v>79</v>
      </c>
      <c r="G930" t="s">
        <v>3854</v>
      </c>
      <c r="H930" t="s">
        <v>3855</v>
      </c>
      <c r="K930" t="s">
        <v>5264</v>
      </c>
      <c r="M930">
        <f t="shared" si="455"/>
        <v>0</v>
      </c>
      <c r="N930" t="str">
        <f t="shared" si="459"/>
        <v>Curriculum &amp; Student Affairs (LAW)</v>
      </c>
      <c r="P930" t="s">
        <v>5264</v>
      </c>
      <c r="Q930" t="str">
        <f t="shared" si="460"/>
        <v>513-556-0065</v>
      </c>
      <c r="S930" s="3">
        <f t="shared" si="458"/>
        <v>40</v>
      </c>
      <c r="T930" t="b">
        <f t="shared" si="466"/>
        <v>1</v>
      </c>
      <c r="V930" s="3" t="str">
        <f t="shared" si="467"/>
        <v>200C</v>
      </c>
      <c r="W930" t="b">
        <f t="shared" si="461"/>
        <v>1</v>
      </c>
      <c r="Y930" t="str">
        <f t="shared" si="468"/>
        <v>LAW</v>
      </c>
      <c r="Z930" t="b">
        <f t="shared" si="462"/>
        <v>1</v>
      </c>
      <c r="AB930" t="b">
        <f t="shared" si="469"/>
        <v>1</v>
      </c>
      <c r="AD930" t="str">
        <f t="shared" si="470"/>
        <v>513-556-5550</v>
      </c>
      <c r="AE930" t="b">
        <f t="shared" si="463"/>
        <v>1</v>
      </c>
      <c r="AG930" t="str">
        <f t="shared" si="471"/>
        <v>http://www.law.uc.edu/faculty-staff/faculty/nancy-oliver</v>
      </c>
      <c r="AH930" t="b">
        <f t="shared" si="464"/>
        <v>1</v>
      </c>
      <c r="AJ930">
        <f t="shared" si="472"/>
        <v>0</v>
      </c>
      <c r="AK930" t="b">
        <f t="shared" si="465"/>
        <v>0</v>
      </c>
      <c r="AM930" s="4" t="str">
        <f t="shared" si="483"/>
        <v>"name":"Curriculum &amp; Student Affairs (LAW)"</v>
      </c>
      <c r="AN930" s="5" t="str">
        <f t="shared" si="473"/>
        <v>,"phone":"513-556-0065"</v>
      </c>
      <c r="AO930" s="5" t="str">
        <f t="shared" si="474"/>
        <v>,"location":{</v>
      </c>
      <c r="AP930" s="5" t="str">
        <f t="shared" si="475"/>
        <v>"ML":"40"</v>
      </c>
      <c r="AQ930" s="5" t="str">
        <f t="shared" si="457"/>
        <v>,"RM":"200C"</v>
      </c>
      <c r="AR930" s="5" t="str">
        <f t="shared" si="476"/>
        <v>,"building":"LAW"</v>
      </c>
      <c r="AS930" s="5" t="str">
        <f t="shared" si="485"/>
        <v>}</v>
      </c>
      <c r="AT930" s="5" t="str">
        <f t="shared" si="477"/>
        <v>,"fax":"513-556-5550"</v>
      </c>
      <c r="AU930" s="5" t="str">
        <f t="shared" si="478"/>
        <v>,"website":"http://www.law.uc.edu/faculty-staff/faculty/nancy-oliver"</v>
      </c>
      <c r="AV930" s="10" t="str">
        <f t="shared" si="479"/>
        <v/>
      </c>
      <c r="AW930" s="6" t="str">
        <f t="shared" si="480"/>
        <v>{"name":"Curriculum &amp; Student Affairs (LAW)","phone":"513-556-0065","location":{"ML":"40","RM":"200C","building":"LAW"},"fax":"513-556-5550","website":"http://www.law.uc.edu/faculty-staff/faculty/nancy-oliver"}</v>
      </c>
      <c r="AX930" t="str">
        <f t="shared" si="481"/>
        <v>db.directory.insert({"name":"Curriculum &amp; Student Affairs (LAW)","phone":"513-556-0065","location":{"ML":"40","RM":"200C","building":"LAW"},"fax":"513-556-5550","website":"http://www.law.uc.edu/faculty-staff/faculty/nancy-oliver"})</v>
      </c>
      <c r="AY930">
        <f t="shared" si="484"/>
        <v>927</v>
      </c>
      <c r="AZ930" t="str">
        <f t="shared" si="482"/>
        <v>927 - Curriculum &amp; Student Affairs (LAW)</v>
      </c>
      <c r="BA930" t="str">
        <f t="shared" si="486"/>
        <v>{"name":"Curriculum &amp; Student Affairs (LAW)","phone":"513-556-0065","location":{"ML":"40","RM":"200C","building":"LAW"},"fax":"513-556-5550","website":"http://www.law.uc.edu/faculty-staff/faculty/nancy-oliver"},</v>
      </c>
    </row>
    <row r="931" spans="1:53" x14ac:dyDescent="0.25">
      <c r="A931" t="s">
        <v>3882</v>
      </c>
      <c r="B931" t="s">
        <v>3883</v>
      </c>
      <c r="C931" t="s">
        <v>5287</v>
      </c>
      <c r="D931" t="s">
        <v>3884</v>
      </c>
      <c r="E931">
        <v>40</v>
      </c>
      <c r="F931">
        <v>200</v>
      </c>
      <c r="G931" t="s">
        <v>79</v>
      </c>
      <c r="H931" t="s">
        <v>3854</v>
      </c>
      <c r="I931" t="s">
        <v>3885</v>
      </c>
      <c r="K931" t="s">
        <v>5264</v>
      </c>
      <c r="L931" t="b">
        <v>1</v>
      </c>
      <c r="M931">
        <f t="shared" ref="M931:M994" si="487">IF(L931, 1,0)</f>
        <v>1</v>
      </c>
      <c r="N931" t="str">
        <f t="shared" si="459"/>
        <v xml:space="preserve"> MPH - DEAN-LAW (Jennifer S. Bard JD PhD)</v>
      </c>
      <c r="O931" t="str">
        <f t="shared" ref="O931:O993" si="488">CONCATENATE(B931," ",C931)</f>
        <v xml:space="preserve"> MPH - DEAN-LAW (Jennifer S. Bard JD PhD)</v>
      </c>
      <c r="P931" t="s">
        <v>5264</v>
      </c>
      <c r="Q931" t="str">
        <f t="shared" si="460"/>
        <v>513-556-0121</v>
      </c>
      <c r="S931" s="3">
        <f t="shared" si="458"/>
        <v>40</v>
      </c>
      <c r="T931" t="b">
        <f t="shared" si="466"/>
        <v>1</v>
      </c>
      <c r="V931" s="3">
        <f t="shared" si="467"/>
        <v>200</v>
      </c>
      <c r="W931" t="b">
        <f t="shared" si="461"/>
        <v>1</v>
      </c>
      <c r="Y931" t="str">
        <f t="shared" si="468"/>
        <v>LAW</v>
      </c>
      <c r="Z931" t="b">
        <f t="shared" si="462"/>
        <v>1</v>
      </c>
      <c r="AB931" t="b">
        <f t="shared" si="469"/>
        <v>1</v>
      </c>
      <c r="AD931" t="str">
        <f t="shared" si="470"/>
        <v>513-556-5550</v>
      </c>
      <c r="AE931" t="b">
        <f t="shared" si="463"/>
        <v>1</v>
      </c>
      <c r="AG931" t="str">
        <f t="shared" si="471"/>
        <v>http://www.law.uc.edu/faculty-staff/staff/jennifer-s-bard</v>
      </c>
      <c r="AH931" t="b">
        <f t="shared" si="464"/>
        <v>1</v>
      </c>
      <c r="AJ931">
        <f t="shared" si="472"/>
        <v>0</v>
      </c>
      <c r="AK931" t="b">
        <f t="shared" si="465"/>
        <v>0</v>
      </c>
      <c r="AM931" s="4" t="str">
        <f t="shared" si="483"/>
        <v>"name":"MPH - DEAN-LAW (Jennifer S. Bard JD PhD)"</v>
      </c>
      <c r="AN931" s="5" t="str">
        <f t="shared" si="473"/>
        <v>,"phone":"513-556-0121"</v>
      </c>
      <c r="AO931" s="5" t="str">
        <f t="shared" si="474"/>
        <v>,"location":{</v>
      </c>
      <c r="AP931" s="5" t="str">
        <f t="shared" si="475"/>
        <v>"ML":"40"</v>
      </c>
      <c r="AQ931" s="5" t="str">
        <f t="shared" si="457"/>
        <v>,"RM":"200"</v>
      </c>
      <c r="AR931" s="5" t="str">
        <f t="shared" si="476"/>
        <v>,"building":"LAW"</v>
      </c>
      <c r="AS931" s="5" t="str">
        <f t="shared" si="485"/>
        <v>}</v>
      </c>
      <c r="AT931" s="5" t="str">
        <f t="shared" si="477"/>
        <v>,"fax":"513-556-5550"</v>
      </c>
      <c r="AU931" s="5" t="str">
        <f t="shared" si="478"/>
        <v>,"website":"http://www.law.uc.edu/faculty-staff/staff/jennifer-s-bard"</v>
      </c>
      <c r="AV931" s="10" t="str">
        <f t="shared" si="479"/>
        <v/>
      </c>
      <c r="AW931" s="6" t="str">
        <f t="shared" si="480"/>
        <v>{"name":"MPH - DEAN-LAW (Jennifer S. Bard JD PhD)","phone":"513-556-0121","location":{"ML":"40","RM":"200","building":"LAW"},"fax":"513-556-5550","website":"http://www.law.uc.edu/faculty-staff/staff/jennifer-s-bard"}</v>
      </c>
      <c r="AX931" t="str">
        <f t="shared" si="481"/>
        <v>db.directory.insert({"name":"MPH - DEAN-LAW (Jennifer S. Bard JD PhD)","phone":"513-556-0121","location":{"ML":"40","RM":"200","building":"LAW"},"fax":"513-556-5550","website":"http://www.law.uc.edu/faculty-staff/staff/jennifer-s-bard"})</v>
      </c>
      <c r="AY931">
        <f t="shared" si="484"/>
        <v>928</v>
      </c>
      <c r="AZ931" t="str">
        <f t="shared" si="482"/>
        <v>928 -  MPH - DEAN-LAW (Jennifer S. Bard JD PhD)</v>
      </c>
      <c r="BA931" t="str">
        <f t="shared" si="486"/>
        <v>{"name":"MPH - DEAN-LAW (Jennifer S. Bard JD PhD)","phone":"513-556-0121","location":{"ML":"40","RM":"200","building":"LAW"},"fax":"513-556-5550","website":"http://www.law.uc.edu/faculty-staff/staff/jennifer-s-bard"},</v>
      </c>
    </row>
    <row r="932" spans="1:53" x14ac:dyDescent="0.25">
      <c r="A932" t="s">
        <v>3886</v>
      </c>
      <c r="B932" t="s">
        <v>3887</v>
      </c>
      <c r="C932" t="s">
        <v>3888</v>
      </c>
      <c r="D932">
        <v>40</v>
      </c>
      <c r="E932" t="s">
        <v>3889</v>
      </c>
      <c r="F932" t="s">
        <v>79</v>
      </c>
      <c r="G932" t="s">
        <v>1244</v>
      </c>
      <c r="H932" t="s">
        <v>3890</v>
      </c>
      <c r="K932" t="s">
        <v>5264</v>
      </c>
      <c r="M932">
        <f t="shared" si="487"/>
        <v>0</v>
      </c>
      <c r="N932" t="str">
        <f t="shared" si="459"/>
        <v>Development (LAW)</v>
      </c>
      <c r="P932" t="s">
        <v>5264</v>
      </c>
      <c r="Q932" t="str">
        <f t="shared" si="460"/>
        <v>513-556-5002</v>
      </c>
      <c r="S932" s="3">
        <f t="shared" si="458"/>
        <v>40</v>
      </c>
      <c r="T932" t="b">
        <f t="shared" si="466"/>
        <v>1</v>
      </c>
      <c r="V932" s="3" t="str">
        <f t="shared" si="467"/>
        <v>201-F</v>
      </c>
      <c r="W932" t="b">
        <f t="shared" si="461"/>
        <v>1</v>
      </c>
      <c r="Y932" t="str">
        <f t="shared" si="468"/>
        <v>LAW</v>
      </c>
      <c r="Z932" t="b">
        <f t="shared" si="462"/>
        <v>1</v>
      </c>
      <c r="AB932" t="b">
        <f t="shared" si="469"/>
        <v>1</v>
      </c>
      <c r="AD932" t="str">
        <f t="shared" si="470"/>
        <v>513-556-2391</v>
      </c>
      <c r="AE932" t="b">
        <f t="shared" si="463"/>
        <v>1</v>
      </c>
      <c r="AG932" t="str">
        <f t="shared" si="471"/>
        <v>http://www.law.uc.edu/faculty-staff/staff/michael-hogan-0</v>
      </c>
      <c r="AH932" t="b">
        <f t="shared" si="464"/>
        <v>1</v>
      </c>
      <c r="AJ932">
        <f t="shared" si="472"/>
        <v>0</v>
      </c>
      <c r="AK932" t="b">
        <f t="shared" si="465"/>
        <v>0</v>
      </c>
      <c r="AM932" s="4" t="str">
        <f t="shared" si="483"/>
        <v>"name":"Development (LAW)"</v>
      </c>
      <c r="AN932" s="5" t="str">
        <f t="shared" si="473"/>
        <v>,"phone":"513-556-5002"</v>
      </c>
      <c r="AO932" s="5" t="str">
        <f t="shared" si="474"/>
        <v>,"location":{</v>
      </c>
      <c r="AP932" s="5" t="str">
        <f t="shared" si="475"/>
        <v>"ML":"40"</v>
      </c>
      <c r="AQ932" s="5" t="str">
        <f t="shared" si="457"/>
        <v>,"RM":"201-F"</v>
      </c>
      <c r="AR932" s="5" t="str">
        <f t="shared" si="476"/>
        <v>,"building":"LAW"</v>
      </c>
      <c r="AS932" s="5" t="str">
        <f t="shared" si="485"/>
        <v>}</v>
      </c>
      <c r="AT932" s="5" t="str">
        <f t="shared" si="477"/>
        <v>,"fax":"513-556-2391"</v>
      </c>
      <c r="AU932" s="5" t="str">
        <f t="shared" si="478"/>
        <v>,"website":"http://www.law.uc.edu/faculty-staff/staff/michael-hogan-0"</v>
      </c>
      <c r="AV932" s="10" t="str">
        <f t="shared" si="479"/>
        <v/>
      </c>
      <c r="AW932" s="6" t="str">
        <f t="shared" si="480"/>
        <v>{"name":"Development (LAW)","phone":"513-556-5002","location":{"ML":"40","RM":"201-F","building":"LAW"},"fax":"513-556-2391","website":"http://www.law.uc.edu/faculty-staff/staff/michael-hogan-0"}</v>
      </c>
      <c r="AX932" t="str">
        <f t="shared" si="481"/>
        <v>db.directory.insert({"name":"Development (LAW)","phone":"513-556-5002","location":{"ML":"40","RM":"201-F","building":"LAW"},"fax":"513-556-2391","website":"http://www.law.uc.edu/faculty-staff/staff/michael-hogan-0"})</v>
      </c>
      <c r="AY932">
        <f t="shared" si="484"/>
        <v>929</v>
      </c>
      <c r="AZ932" t="str">
        <f t="shared" si="482"/>
        <v>929 - Development (LAW)</v>
      </c>
      <c r="BA932" t="str">
        <f t="shared" si="486"/>
        <v>{"name":"Development (LAW)","phone":"513-556-5002","location":{"ML":"40","RM":"201-F","building":"LAW"},"fax":"513-556-2391","website":"http://www.law.uc.edu/faculty-staff/staff/michael-hogan-0"},</v>
      </c>
    </row>
    <row r="933" spans="1:53" x14ac:dyDescent="0.25">
      <c r="A933" t="s">
        <v>3891</v>
      </c>
      <c r="B933" t="s">
        <v>3892</v>
      </c>
      <c r="C933" t="s">
        <v>3893</v>
      </c>
      <c r="D933">
        <v>40</v>
      </c>
      <c r="F933" t="s">
        <v>79</v>
      </c>
      <c r="G933" t="s">
        <v>80</v>
      </c>
      <c r="H933" t="s">
        <v>3894</v>
      </c>
      <c r="K933" t="s">
        <v>5264</v>
      </c>
      <c r="M933">
        <f t="shared" si="487"/>
        <v>0</v>
      </c>
      <c r="N933" t="str">
        <f t="shared" si="459"/>
        <v>Domestic Relations &amp; Civil Protection Order Clinic (LAW)</v>
      </c>
      <c r="P933" t="s">
        <v>5264</v>
      </c>
      <c r="Q933" t="str">
        <f t="shared" si="460"/>
        <v>513-556-0180</v>
      </c>
      <c r="S933" s="3">
        <f t="shared" si="458"/>
        <v>40</v>
      </c>
      <c r="T933" t="b">
        <f t="shared" si="466"/>
        <v>1</v>
      </c>
      <c r="V933" s="3">
        <f t="shared" si="467"/>
        <v>0</v>
      </c>
      <c r="W933" t="b">
        <f t="shared" si="461"/>
        <v>0</v>
      </c>
      <c r="Y933" t="str">
        <f t="shared" si="468"/>
        <v>LAW</v>
      </c>
      <c r="Z933" t="b">
        <f t="shared" si="462"/>
        <v>1</v>
      </c>
      <c r="AB933" t="b">
        <f t="shared" si="469"/>
        <v>1</v>
      </c>
      <c r="AD933" t="str">
        <f t="shared" si="470"/>
        <v>513-556-1236</v>
      </c>
      <c r="AE933" t="b">
        <f t="shared" si="463"/>
        <v>1</v>
      </c>
      <c r="AG933" t="str">
        <f t="shared" si="471"/>
        <v>http://www.law.uc.edu/institutes-centers/rgsj/dvcpoc/about</v>
      </c>
      <c r="AH933" t="b">
        <f t="shared" si="464"/>
        <v>1</v>
      </c>
      <c r="AJ933">
        <f t="shared" si="472"/>
        <v>0</v>
      </c>
      <c r="AK933" t="b">
        <f t="shared" si="465"/>
        <v>0</v>
      </c>
      <c r="AM933" s="4" t="str">
        <f t="shared" si="483"/>
        <v>"name":"Domestic Relations &amp; Civil Protection Order Clinic (LAW)"</v>
      </c>
      <c r="AN933" s="5" t="str">
        <f t="shared" si="473"/>
        <v>,"phone":"513-556-0180"</v>
      </c>
      <c r="AO933" s="5" t="str">
        <f t="shared" si="474"/>
        <v>,"location":{</v>
      </c>
      <c r="AP933" s="5" t="str">
        <f t="shared" si="475"/>
        <v>"ML":"40"</v>
      </c>
      <c r="AQ933" s="5" t="str">
        <f t="shared" si="457"/>
        <v/>
      </c>
      <c r="AR933" s="5" t="str">
        <f t="shared" si="476"/>
        <v>,"building":"LAW"</v>
      </c>
      <c r="AS933" s="5" t="str">
        <f t="shared" si="485"/>
        <v>}</v>
      </c>
      <c r="AT933" s="5" t="str">
        <f t="shared" si="477"/>
        <v>,"fax":"513-556-1236"</v>
      </c>
      <c r="AU933" s="5" t="str">
        <f t="shared" si="478"/>
        <v>,"website":"http://www.law.uc.edu/institutes-centers/rgsj/dvcpoc/about"</v>
      </c>
      <c r="AV933" s="10" t="str">
        <f t="shared" si="479"/>
        <v/>
      </c>
      <c r="AW933" s="6" t="str">
        <f t="shared" si="480"/>
        <v>{"name":"Domestic Relations &amp; Civil Protection Order Clinic (LAW)","phone":"513-556-0180","location":{"ML":"40","building":"LAW"},"fax":"513-556-1236","website":"http://www.law.uc.edu/institutes-centers/rgsj/dvcpoc/about"}</v>
      </c>
      <c r="AX933" t="str">
        <f t="shared" si="481"/>
        <v>db.directory.insert({"name":"Domestic Relations &amp; Civil Protection Order Clinic (LAW)","phone":"513-556-0180","location":{"ML":"40","building":"LAW"},"fax":"513-556-1236","website":"http://www.law.uc.edu/institutes-centers/rgsj/dvcpoc/about"})</v>
      </c>
      <c r="AY933">
        <f t="shared" si="484"/>
        <v>930</v>
      </c>
      <c r="AZ933" t="str">
        <f t="shared" si="482"/>
        <v>930 - Domestic Relations &amp; Civil Protection Order Clinic (LAW)</v>
      </c>
      <c r="BA933" t="str">
        <f t="shared" si="486"/>
        <v>{"name":"Domestic Relations &amp; Civil Protection Order Clinic (LAW)","phone":"513-556-0180","location":{"ML":"40","building":"LAW"},"fax":"513-556-1236","website":"http://www.law.uc.edu/institutes-centers/rgsj/dvcpoc/about"},</v>
      </c>
    </row>
    <row r="934" spans="1:53" x14ac:dyDescent="0.25">
      <c r="A934" t="s">
        <v>3895</v>
      </c>
      <c r="B934" t="s">
        <v>3896</v>
      </c>
      <c r="C934" t="s">
        <v>3897</v>
      </c>
      <c r="D934">
        <v>40</v>
      </c>
      <c r="E934" t="s">
        <v>3898</v>
      </c>
      <c r="F934" t="s">
        <v>79</v>
      </c>
      <c r="H934" t="s">
        <v>3899</v>
      </c>
      <c r="I934" t="s">
        <v>3900</v>
      </c>
      <c r="K934" t="s">
        <v>5264</v>
      </c>
      <c r="M934">
        <f t="shared" si="487"/>
        <v>0</v>
      </c>
      <c r="N934" t="str">
        <f t="shared" si="459"/>
        <v>Entrepreneurship &amp; Community Development Clinic (LAW)</v>
      </c>
      <c r="P934" t="s">
        <v>5264</v>
      </c>
      <c r="Q934" t="str">
        <f t="shared" si="460"/>
        <v>513-556-0280</v>
      </c>
      <c r="S934" s="3">
        <f t="shared" si="458"/>
        <v>40</v>
      </c>
      <c r="T934" t="b">
        <f t="shared" si="466"/>
        <v>1</v>
      </c>
      <c r="V934" s="3" t="str">
        <f t="shared" si="467"/>
        <v>322A</v>
      </c>
      <c r="W934" t="b">
        <f t="shared" si="461"/>
        <v>1</v>
      </c>
      <c r="Y934" t="str">
        <f t="shared" si="468"/>
        <v>LAW</v>
      </c>
      <c r="Z934" t="b">
        <f t="shared" si="462"/>
        <v>1</v>
      </c>
      <c r="AB934" t="b">
        <f t="shared" si="469"/>
        <v>1</v>
      </c>
      <c r="AD934">
        <f t="shared" si="470"/>
        <v>0</v>
      </c>
      <c r="AE934" t="b">
        <f t="shared" si="463"/>
        <v>0</v>
      </c>
      <c r="AG934" t="str">
        <f t="shared" si="471"/>
        <v>http://www.law.uc.edu/institutes-centers/clinics/ecdc</v>
      </c>
      <c r="AH934" t="b">
        <f t="shared" si="464"/>
        <v>1</v>
      </c>
      <c r="AJ934" t="str">
        <f t="shared" si="472"/>
        <v>ecdc@uc.edu</v>
      </c>
      <c r="AK934" t="b">
        <f t="shared" si="465"/>
        <v>1</v>
      </c>
      <c r="AM934" s="4" t="str">
        <f t="shared" si="483"/>
        <v>"name":"Entrepreneurship &amp; Community Development Clinic (LAW)"</v>
      </c>
      <c r="AN934" s="5" t="str">
        <f t="shared" si="473"/>
        <v>,"phone":"513-556-0280"</v>
      </c>
      <c r="AO934" s="5" t="str">
        <f t="shared" si="474"/>
        <v>,"location":{</v>
      </c>
      <c r="AP934" s="5" t="str">
        <f t="shared" si="475"/>
        <v>"ML":"40"</v>
      </c>
      <c r="AQ934" s="5" t="str">
        <f t="shared" si="457"/>
        <v>,"RM":"322A"</v>
      </c>
      <c r="AR934" s="5" t="str">
        <f t="shared" si="476"/>
        <v>,"building":"LAW"</v>
      </c>
      <c r="AS934" s="5" t="str">
        <f t="shared" si="485"/>
        <v>}</v>
      </c>
      <c r="AT934" s="5" t="str">
        <f t="shared" si="477"/>
        <v/>
      </c>
      <c r="AU934" s="5" t="str">
        <f t="shared" si="478"/>
        <v>,"website":"http://www.law.uc.edu/institutes-centers/clinics/ecdc"</v>
      </c>
      <c r="AV934" s="10" t="str">
        <f t="shared" si="479"/>
        <v>,"email":"ecdc@uc.edu"</v>
      </c>
      <c r="AW934" s="6" t="str">
        <f t="shared" si="480"/>
        <v>{"name":"Entrepreneurship &amp; Community Development Clinic (LAW)","phone":"513-556-0280","location":{"ML":"40","RM":"322A","building":"LAW"},"website":"http://www.law.uc.edu/institutes-centers/clinics/ecdc","email":"ecdc@uc.edu"}</v>
      </c>
      <c r="AX934" t="str">
        <f t="shared" si="481"/>
        <v>db.directory.insert({"name":"Entrepreneurship &amp; Community Development Clinic (LAW)","phone":"513-556-0280","location":{"ML":"40","RM":"322A","building":"LAW"},"website":"http://www.law.uc.edu/institutes-centers/clinics/ecdc","email":"ecdc@uc.edu"})</v>
      </c>
      <c r="AY934">
        <f t="shared" si="484"/>
        <v>931</v>
      </c>
      <c r="AZ934" t="str">
        <f t="shared" si="482"/>
        <v>931 - Entrepreneurship &amp; Community Development Clinic (LAW)</v>
      </c>
      <c r="BA934" t="str">
        <f t="shared" si="486"/>
        <v>{"name":"Entrepreneurship &amp; Community Development Clinic (LAW)","phone":"513-556-0280","location":{"ML":"40","RM":"322A","building":"LAW"},"website":"http://www.law.uc.edu/institutes-centers/clinics/ecdc","email":"ecdc@uc.edu"},</v>
      </c>
    </row>
    <row r="935" spans="1:53" x14ac:dyDescent="0.25">
      <c r="A935" t="s">
        <v>3901</v>
      </c>
      <c r="B935" t="s">
        <v>3902</v>
      </c>
      <c r="C935" t="s">
        <v>3903</v>
      </c>
      <c r="D935">
        <v>40</v>
      </c>
      <c r="E935" t="s">
        <v>3904</v>
      </c>
      <c r="F935" t="s">
        <v>79</v>
      </c>
      <c r="G935" t="s">
        <v>1342</v>
      </c>
      <c r="H935" t="s">
        <v>3905</v>
      </c>
      <c r="K935" t="s">
        <v>5264</v>
      </c>
      <c r="M935">
        <f t="shared" si="487"/>
        <v>0</v>
      </c>
      <c r="N935" t="str">
        <f t="shared" si="459"/>
        <v>Freedom Center Journal (LAW)</v>
      </c>
      <c r="P935" t="s">
        <v>5264</v>
      </c>
      <c r="Q935" t="str">
        <f t="shared" si="460"/>
        <v>513-556-6071</v>
      </c>
      <c r="S935" s="3">
        <f t="shared" si="458"/>
        <v>40</v>
      </c>
      <c r="T935" t="b">
        <f t="shared" si="466"/>
        <v>1</v>
      </c>
      <c r="V935" s="3" t="str">
        <f t="shared" si="467"/>
        <v>212D</v>
      </c>
      <c r="W935" t="b">
        <f t="shared" si="461"/>
        <v>1</v>
      </c>
      <c r="Y935" t="str">
        <f t="shared" si="468"/>
        <v>LAW</v>
      </c>
      <c r="Z935" t="b">
        <f t="shared" si="462"/>
        <v>1</v>
      </c>
      <c r="AB935" t="b">
        <f t="shared" si="469"/>
        <v>1</v>
      </c>
      <c r="AD935" t="str">
        <f t="shared" si="470"/>
        <v>513-556-6265</v>
      </c>
      <c r="AE935" t="b">
        <f t="shared" si="463"/>
        <v>1</v>
      </c>
      <c r="AG935" t="str">
        <f t="shared" si="471"/>
        <v>http://www.law.uc.edu/institutes-centers/rgsj/fcj/aboutus</v>
      </c>
      <c r="AH935" t="b">
        <f t="shared" si="464"/>
        <v>1</v>
      </c>
      <c r="AJ935">
        <f t="shared" si="472"/>
        <v>0</v>
      </c>
      <c r="AK935" t="b">
        <f t="shared" si="465"/>
        <v>0</v>
      </c>
      <c r="AM935" s="4" t="str">
        <f t="shared" si="483"/>
        <v>"name":"Freedom Center Journal (LAW)"</v>
      </c>
      <c r="AN935" s="5" t="str">
        <f t="shared" si="473"/>
        <v>,"phone":"513-556-6071"</v>
      </c>
      <c r="AO935" s="5" t="str">
        <f t="shared" si="474"/>
        <v>,"location":{</v>
      </c>
      <c r="AP935" s="5" t="str">
        <f t="shared" si="475"/>
        <v>"ML":"40"</v>
      </c>
      <c r="AQ935" s="5" t="str">
        <f t="shared" si="457"/>
        <v>,"RM":"212D"</v>
      </c>
      <c r="AR935" s="5" t="str">
        <f t="shared" si="476"/>
        <v>,"building":"LAW"</v>
      </c>
      <c r="AS935" s="5" t="str">
        <f t="shared" si="485"/>
        <v>}</v>
      </c>
      <c r="AT935" s="5" t="str">
        <f t="shared" si="477"/>
        <v>,"fax":"513-556-6265"</v>
      </c>
      <c r="AU935" s="5" t="str">
        <f t="shared" si="478"/>
        <v>,"website":"http://www.law.uc.edu/institutes-centers/rgsj/fcj/aboutus"</v>
      </c>
      <c r="AV935" s="10" t="str">
        <f t="shared" si="479"/>
        <v/>
      </c>
      <c r="AW935" s="6" t="str">
        <f t="shared" si="480"/>
        <v>{"name":"Freedom Center Journal (LAW)","phone":"513-556-6071","location":{"ML":"40","RM":"212D","building":"LAW"},"fax":"513-556-6265","website":"http://www.law.uc.edu/institutes-centers/rgsj/fcj/aboutus"}</v>
      </c>
      <c r="AX935" t="str">
        <f t="shared" si="481"/>
        <v>db.directory.insert({"name":"Freedom Center Journal (LAW)","phone":"513-556-6071","location":{"ML":"40","RM":"212D","building":"LAW"},"fax":"513-556-6265","website":"http://www.law.uc.edu/institutes-centers/rgsj/fcj/aboutus"})</v>
      </c>
      <c r="AY935">
        <f t="shared" si="484"/>
        <v>932</v>
      </c>
      <c r="AZ935" t="str">
        <f t="shared" si="482"/>
        <v>932 - Freedom Center Journal (LAW)</v>
      </c>
      <c r="BA935" t="str">
        <f t="shared" si="486"/>
        <v>{"name":"Freedom Center Journal (LAW)","phone":"513-556-6071","location":{"ML":"40","RM":"212D","building":"LAW"},"fax":"513-556-6265","website":"http://www.law.uc.edu/institutes-centers/rgsj/fcj/aboutus"},</v>
      </c>
    </row>
    <row r="936" spans="1:53" x14ac:dyDescent="0.25">
      <c r="A936" t="s">
        <v>3906</v>
      </c>
      <c r="B936" t="s">
        <v>3907</v>
      </c>
      <c r="C936" t="s">
        <v>3908</v>
      </c>
      <c r="D936" t="s">
        <v>1675</v>
      </c>
      <c r="E936">
        <v>40</v>
      </c>
      <c r="F936">
        <v>201</v>
      </c>
      <c r="G936" t="s">
        <v>79</v>
      </c>
      <c r="H936" t="s">
        <v>1244</v>
      </c>
      <c r="I936" t="s">
        <v>3909</v>
      </c>
      <c r="K936" t="s">
        <v>5264</v>
      </c>
      <c r="L936" t="b">
        <v>1</v>
      </c>
      <c r="M936">
        <f t="shared" si="487"/>
        <v>1</v>
      </c>
      <c r="N936" t="str">
        <f t="shared" si="459"/>
        <v xml:space="preserve"> Law - COLLEGE  Colg of (See LAW)</v>
      </c>
      <c r="O936" t="str">
        <f t="shared" si="488"/>
        <v xml:space="preserve"> Law - COLLEGE  Colg of (See LAW)</v>
      </c>
      <c r="P936" t="s">
        <v>5264</v>
      </c>
      <c r="Q936" t="str">
        <f t="shared" si="460"/>
        <v>513-556-6805</v>
      </c>
      <c r="S936" s="3">
        <f t="shared" si="458"/>
        <v>40</v>
      </c>
      <c r="T936" t="b">
        <f t="shared" si="466"/>
        <v>1</v>
      </c>
      <c r="V936" s="3">
        <f t="shared" si="467"/>
        <v>201</v>
      </c>
      <c r="W936" t="b">
        <f t="shared" si="461"/>
        <v>1</v>
      </c>
      <c r="Y936" t="str">
        <f t="shared" si="468"/>
        <v>LAW</v>
      </c>
      <c r="Z936" t="b">
        <f t="shared" si="462"/>
        <v>1</v>
      </c>
      <c r="AB936" t="b">
        <f t="shared" si="469"/>
        <v>1</v>
      </c>
      <c r="AD936" t="str">
        <f t="shared" si="470"/>
        <v>513-556-2391</v>
      </c>
      <c r="AE936" t="b">
        <f t="shared" si="463"/>
        <v>1</v>
      </c>
      <c r="AG936" t="str">
        <f t="shared" si="471"/>
        <v>http://www.law.uc.edu/</v>
      </c>
      <c r="AH936" t="b">
        <f t="shared" si="464"/>
        <v>1</v>
      </c>
      <c r="AJ936">
        <f t="shared" si="472"/>
        <v>0</v>
      </c>
      <c r="AK936" t="b">
        <f t="shared" si="465"/>
        <v>0</v>
      </c>
      <c r="AM936" s="4" t="str">
        <f t="shared" si="483"/>
        <v>"name":"Law - COLLEGE Colg of (See LAW)"</v>
      </c>
      <c r="AN936" s="5" t="str">
        <f t="shared" si="473"/>
        <v>,"phone":"513-556-6805"</v>
      </c>
      <c r="AO936" s="5" t="str">
        <f t="shared" si="474"/>
        <v>,"location":{</v>
      </c>
      <c r="AP936" s="5" t="str">
        <f t="shared" si="475"/>
        <v>"ML":"40"</v>
      </c>
      <c r="AQ936" s="5" t="str">
        <f t="shared" si="457"/>
        <v>,"RM":"201"</v>
      </c>
      <c r="AR936" s="5" t="str">
        <f t="shared" si="476"/>
        <v>,"building":"LAW"</v>
      </c>
      <c r="AS936" s="5" t="str">
        <f t="shared" si="485"/>
        <v>}</v>
      </c>
      <c r="AT936" s="5" t="str">
        <f t="shared" si="477"/>
        <v>,"fax":"513-556-2391"</v>
      </c>
      <c r="AU936" s="5" t="str">
        <f t="shared" si="478"/>
        <v>,"website":"http://www.law.uc.edu/"</v>
      </c>
      <c r="AV936" s="10" t="str">
        <f t="shared" si="479"/>
        <v/>
      </c>
      <c r="AW936" s="6" t="str">
        <f t="shared" si="480"/>
        <v>{"name":"Law - COLLEGE Colg of (See LAW)","phone":"513-556-6805","location":{"ML":"40","RM":"201","building":"LAW"},"fax":"513-556-2391","website":"http://www.law.uc.edu/"}</v>
      </c>
      <c r="AX936" t="str">
        <f t="shared" si="481"/>
        <v>db.directory.insert({"name":"Law - COLLEGE Colg of (See LAW)","phone":"513-556-6805","location":{"ML":"40","RM":"201","building":"LAW"},"fax":"513-556-2391","website":"http://www.law.uc.edu/"})</v>
      </c>
      <c r="AY936">
        <f t="shared" si="484"/>
        <v>933</v>
      </c>
      <c r="AZ936" t="str">
        <f t="shared" si="482"/>
        <v>933 -  Law - COLLEGE  Colg of (See LAW)</v>
      </c>
      <c r="BA936" t="str">
        <f t="shared" si="486"/>
        <v>{"name":"Law - COLLEGE Colg of (See LAW)","phone":"513-556-6805","location":{"ML":"40","RM":"201","building":"LAW"},"fax":"513-556-2391","website":"http://www.law.uc.edu/"},</v>
      </c>
    </row>
    <row r="937" spans="1:53" x14ac:dyDescent="0.25">
      <c r="A937" t="s">
        <v>3910</v>
      </c>
      <c r="B937" t="s">
        <v>3911</v>
      </c>
      <c r="C937" t="s">
        <v>3912</v>
      </c>
      <c r="D937">
        <v>40</v>
      </c>
      <c r="E937">
        <v>405</v>
      </c>
      <c r="F937" t="s">
        <v>79</v>
      </c>
      <c r="G937" t="s">
        <v>80</v>
      </c>
      <c r="H937" t="s">
        <v>3913</v>
      </c>
      <c r="I937" t="s">
        <v>3914</v>
      </c>
      <c r="K937" t="s">
        <v>5264</v>
      </c>
      <c r="M937">
        <f t="shared" si="487"/>
        <v>0</v>
      </c>
      <c r="N937" t="str">
        <f t="shared" si="459"/>
        <v>Institute for the Global Practice of Law (LAW)</v>
      </c>
      <c r="P937" t="s">
        <v>5264</v>
      </c>
      <c r="Q937" t="str">
        <f t="shared" si="460"/>
        <v>513-556-4555</v>
      </c>
      <c r="S937" s="3">
        <f t="shared" si="458"/>
        <v>40</v>
      </c>
      <c r="T937" t="b">
        <f t="shared" si="466"/>
        <v>1</v>
      </c>
      <c r="V937" s="3">
        <f t="shared" si="467"/>
        <v>405</v>
      </c>
      <c r="W937" t="b">
        <f t="shared" si="461"/>
        <v>1</v>
      </c>
      <c r="Y937" t="str">
        <f t="shared" si="468"/>
        <v>LAW</v>
      </c>
      <c r="Z937" t="b">
        <f t="shared" si="462"/>
        <v>1</v>
      </c>
      <c r="AB937" t="b">
        <f t="shared" si="469"/>
        <v>1</v>
      </c>
      <c r="AD937" t="str">
        <f t="shared" si="470"/>
        <v>513-556-1236</v>
      </c>
      <c r="AE937" t="b">
        <f t="shared" si="463"/>
        <v>1</v>
      </c>
      <c r="AG937" t="str">
        <f t="shared" si="471"/>
        <v>http://www.law.uc.edu/institutes-centers/IGPL</v>
      </c>
      <c r="AH937" t="b">
        <f t="shared" si="464"/>
        <v>1</v>
      </c>
      <c r="AJ937" t="str">
        <f t="shared" si="472"/>
        <v>IGPL@law.uc.edu</v>
      </c>
      <c r="AK937" t="b">
        <f t="shared" si="465"/>
        <v>1</v>
      </c>
      <c r="AM937" s="4" t="str">
        <f t="shared" si="483"/>
        <v>"name":"Institute for the Global Practice of Law (LAW)"</v>
      </c>
      <c r="AN937" s="5" t="str">
        <f t="shared" si="473"/>
        <v>,"phone":"513-556-4555"</v>
      </c>
      <c r="AO937" s="5" t="str">
        <f t="shared" si="474"/>
        <v>,"location":{</v>
      </c>
      <c r="AP937" s="5" t="str">
        <f t="shared" si="475"/>
        <v>"ML":"40"</v>
      </c>
      <c r="AQ937" s="5" t="str">
        <f t="shared" si="457"/>
        <v>,"RM":"405"</v>
      </c>
      <c r="AR937" s="5" t="str">
        <f t="shared" si="476"/>
        <v>,"building":"LAW"</v>
      </c>
      <c r="AS937" s="5" t="str">
        <f t="shared" si="485"/>
        <v>}</v>
      </c>
      <c r="AT937" s="5" t="str">
        <f t="shared" si="477"/>
        <v>,"fax":"513-556-1236"</v>
      </c>
      <c r="AU937" s="5" t="str">
        <f t="shared" si="478"/>
        <v>,"website":"http://www.law.uc.edu/institutes-centers/IGPL"</v>
      </c>
      <c r="AV937" s="10" t="str">
        <f t="shared" si="479"/>
        <v>,"email":"IGPL@law.uc.edu"</v>
      </c>
      <c r="AW937" s="6" t="str">
        <f t="shared" si="480"/>
        <v>{"name":"Institute for the Global Practice of Law (LAW)","phone":"513-556-4555","location":{"ML":"40","RM":"405","building":"LAW"},"fax":"513-556-1236","website":"http://www.law.uc.edu/institutes-centers/IGPL","email":"IGPL@law.uc.edu"}</v>
      </c>
      <c r="AX937" t="str">
        <f t="shared" si="481"/>
        <v>db.directory.insert({"name":"Institute for the Global Practice of Law (LAW)","phone":"513-556-4555","location":{"ML":"40","RM":"405","building":"LAW"},"fax":"513-556-1236","website":"http://www.law.uc.edu/institutes-centers/IGPL","email":"IGPL@law.uc.edu"})</v>
      </c>
      <c r="AY937">
        <f t="shared" si="484"/>
        <v>934</v>
      </c>
      <c r="AZ937" t="str">
        <f t="shared" si="482"/>
        <v>934 - Institute for the Global Practice of Law (LAW)</v>
      </c>
      <c r="BA937" t="str">
        <f t="shared" si="486"/>
        <v>{"name":"Institute for the Global Practice of Law (LAW)","phone":"513-556-4555","location":{"ML":"40","RM":"405","building":"LAW"},"fax":"513-556-1236","website":"http://www.law.uc.edu/institutes-centers/IGPL","email":"IGPL@law.uc.edu"},</v>
      </c>
    </row>
    <row r="938" spans="1:53" x14ac:dyDescent="0.25">
      <c r="A938" t="s">
        <v>3915</v>
      </c>
      <c r="B938" t="s">
        <v>3916</v>
      </c>
      <c r="C938" t="s">
        <v>1675</v>
      </c>
      <c r="D938">
        <v>40</v>
      </c>
      <c r="E938" t="s">
        <v>3917</v>
      </c>
      <c r="F938" t="s">
        <v>79</v>
      </c>
      <c r="G938" t="s">
        <v>1342</v>
      </c>
      <c r="H938" t="s">
        <v>3918</v>
      </c>
      <c r="K938" t="s">
        <v>5264</v>
      </c>
      <c r="M938">
        <f t="shared" si="487"/>
        <v>0</v>
      </c>
      <c r="N938" t="str">
        <f t="shared" si="459"/>
        <v>Intellectual Property &amp; Computer Law Journal (LAW)</v>
      </c>
      <c r="P938" t="s">
        <v>5264</v>
      </c>
      <c r="Q938" t="str">
        <f t="shared" si="460"/>
        <v>513-556-6805</v>
      </c>
      <c r="S938" s="3">
        <f t="shared" si="458"/>
        <v>40</v>
      </c>
      <c r="T938" t="b">
        <f t="shared" si="466"/>
        <v>1</v>
      </c>
      <c r="V938" s="3" t="str">
        <f t="shared" si="467"/>
        <v>210A</v>
      </c>
      <c r="W938" t="b">
        <f t="shared" si="461"/>
        <v>1</v>
      </c>
      <c r="Y938" t="str">
        <f t="shared" si="468"/>
        <v>LAW</v>
      </c>
      <c r="Z938" t="b">
        <f t="shared" si="462"/>
        <v>1</v>
      </c>
      <c r="AB938" t="b">
        <f t="shared" si="469"/>
        <v>1</v>
      </c>
      <c r="AD938" t="str">
        <f t="shared" si="470"/>
        <v>513-556-6265</v>
      </c>
      <c r="AE938" t="b">
        <f t="shared" si="463"/>
        <v>1</v>
      </c>
      <c r="AG938" t="str">
        <f t="shared" si="471"/>
        <v>http://www.law.uc.edu/journals/ip-journal</v>
      </c>
      <c r="AH938" t="b">
        <f t="shared" si="464"/>
        <v>1</v>
      </c>
      <c r="AJ938">
        <f t="shared" si="472"/>
        <v>0</v>
      </c>
      <c r="AK938" t="b">
        <f t="shared" si="465"/>
        <v>0</v>
      </c>
      <c r="AM938" s="4" t="str">
        <f t="shared" si="483"/>
        <v>"name":"Intellectual Property &amp; Computer Law Journal (LAW)"</v>
      </c>
      <c r="AN938" s="5" t="str">
        <f t="shared" si="473"/>
        <v>,"phone":"513-556-6805"</v>
      </c>
      <c r="AO938" s="5" t="str">
        <f t="shared" si="474"/>
        <v>,"location":{</v>
      </c>
      <c r="AP938" s="5" t="str">
        <f t="shared" si="475"/>
        <v>"ML":"40"</v>
      </c>
      <c r="AQ938" s="5" t="str">
        <f t="shared" si="457"/>
        <v>,"RM":"210A"</v>
      </c>
      <c r="AR938" s="5" t="str">
        <f t="shared" si="476"/>
        <v>,"building":"LAW"</v>
      </c>
      <c r="AS938" s="5" t="str">
        <f t="shared" si="485"/>
        <v>}</v>
      </c>
      <c r="AT938" s="5" t="str">
        <f t="shared" si="477"/>
        <v>,"fax":"513-556-6265"</v>
      </c>
      <c r="AU938" s="5" t="str">
        <f t="shared" si="478"/>
        <v>,"website":"http://www.law.uc.edu/journals/ip-journal"</v>
      </c>
      <c r="AV938" s="10" t="str">
        <f t="shared" si="479"/>
        <v/>
      </c>
      <c r="AW938" s="6" t="str">
        <f t="shared" si="480"/>
        <v>{"name":"Intellectual Property &amp; Computer Law Journal (LAW)","phone":"513-556-6805","location":{"ML":"40","RM":"210A","building":"LAW"},"fax":"513-556-6265","website":"http://www.law.uc.edu/journals/ip-journal"}</v>
      </c>
      <c r="AX938" t="str">
        <f t="shared" si="481"/>
        <v>db.directory.insert({"name":"Intellectual Property &amp; Computer Law Journal (LAW)","phone":"513-556-6805","location":{"ML":"40","RM":"210A","building":"LAW"},"fax":"513-556-6265","website":"http://www.law.uc.edu/journals/ip-journal"})</v>
      </c>
      <c r="AY938">
        <f t="shared" si="484"/>
        <v>935</v>
      </c>
      <c r="AZ938" t="str">
        <f t="shared" si="482"/>
        <v>935 - Intellectual Property &amp; Computer Law Journal (LAW)</v>
      </c>
      <c r="BA938" t="str">
        <f t="shared" si="486"/>
        <v>{"name":"Intellectual Property &amp; Computer Law Journal (LAW)","phone":"513-556-6805","location":{"ML":"40","RM":"210A","building":"LAW"},"fax":"513-556-6265","website":"http://www.law.uc.edu/journals/ip-journal"},</v>
      </c>
    </row>
    <row r="939" spans="1:53" x14ac:dyDescent="0.25">
      <c r="A939" t="s">
        <v>3919</v>
      </c>
      <c r="B939" t="s">
        <v>3920</v>
      </c>
      <c r="C939" t="s">
        <v>3921</v>
      </c>
      <c r="D939">
        <v>40</v>
      </c>
      <c r="E939" t="s">
        <v>3922</v>
      </c>
      <c r="F939" t="s">
        <v>79</v>
      </c>
      <c r="G939" t="s">
        <v>3854</v>
      </c>
      <c r="H939" t="s">
        <v>3923</v>
      </c>
      <c r="I939" t="s">
        <v>3924</v>
      </c>
      <c r="K939" t="s">
        <v>5264</v>
      </c>
      <c r="M939">
        <f t="shared" si="487"/>
        <v>0</v>
      </c>
      <c r="N939" t="str">
        <f t="shared" si="459"/>
        <v>LLM for International Lawyers (LAW)</v>
      </c>
      <c r="P939" t="s">
        <v>5264</v>
      </c>
      <c r="Q939" t="str">
        <f t="shared" si="460"/>
        <v>513-556-0801</v>
      </c>
      <c r="S939" s="3">
        <f t="shared" si="458"/>
        <v>40</v>
      </c>
      <c r="T939" t="b">
        <f t="shared" si="466"/>
        <v>1</v>
      </c>
      <c r="V939" s="3" t="str">
        <f t="shared" si="467"/>
        <v>321A</v>
      </c>
      <c r="W939" t="b">
        <f t="shared" si="461"/>
        <v>1</v>
      </c>
      <c r="Y939" t="str">
        <f t="shared" si="468"/>
        <v>LAW</v>
      </c>
      <c r="Z939" t="b">
        <f t="shared" si="462"/>
        <v>1</v>
      </c>
      <c r="AB939" t="b">
        <f t="shared" si="469"/>
        <v>1</v>
      </c>
      <c r="AD939" t="str">
        <f t="shared" si="470"/>
        <v>513-556-5550</v>
      </c>
      <c r="AE939" t="b">
        <f t="shared" si="463"/>
        <v>1</v>
      </c>
      <c r="AG939" t="str">
        <f t="shared" si="471"/>
        <v>http://www.law.uc.edu/institutes-centers/llm</v>
      </c>
      <c r="AH939" t="b">
        <f t="shared" si="464"/>
        <v>1</v>
      </c>
      <c r="AJ939" t="str">
        <f t="shared" si="472"/>
        <v>uclawllm@uc.edu</v>
      </c>
      <c r="AK939" t="b">
        <f t="shared" si="465"/>
        <v>1</v>
      </c>
      <c r="AM939" s="4" t="str">
        <f t="shared" si="483"/>
        <v>"name":"LLM for International Lawyers (LAW)"</v>
      </c>
      <c r="AN939" s="5" t="str">
        <f t="shared" si="473"/>
        <v>,"phone":"513-556-0801"</v>
      </c>
      <c r="AO939" s="5" t="str">
        <f t="shared" si="474"/>
        <v>,"location":{</v>
      </c>
      <c r="AP939" s="5" t="str">
        <f t="shared" si="475"/>
        <v>"ML":"40"</v>
      </c>
      <c r="AQ939" s="5" t="str">
        <f t="shared" si="457"/>
        <v>,"RM":"321A"</v>
      </c>
      <c r="AR939" s="5" t="str">
        <f t="shared" si="476"/>
        <v>,"building":"LAW"</v>
      </c>
      <c r="AS939" s="5" t="str">
        <f t="shared" si="485"/>
        <v>}</v>
      </c>
      <c r="AT939" s="5" t="str">
        <f t="shared" si="477"/>
        <v>,"fax":"513-556-5550"</v>
      </c>
      <c r="AU939" s="5" t="str">
        <f t="shared" si="478"/>
        <v>,"website":"http://www.law.uc.edu/institutes-centers/llm"</v>
      </c>
      <c r="AV939" s="10" t="str">
        <f t="shared" si="479"/>
        <v>,"email":"uclawllm@uc.edu"</v>
      </c>
      <c r="AW939" s="6" t="str">
        <f t="shared" si="480"/>
        <v>{"name":"LLM for International Lawyers (LAW)","phone":"513-556-0801","location":{"ML":"40","RM":"321A","building":"LAW"},"fax":"513-556-5550","website":"http://www.law.uc.edu/institutes-centers/llm","email":"uclawllm@uc.edu"}</v>
      </c>
      <c r="AX939" t="str">
        <f t="shared" si="481"/>
        <v>db.directory.insert({"name":"LLM for International Lawyers (LAW)","phone":"513-556-0801","location":{"ML":"40","RM":"321A","building":"LAW"},"fax":"513-556-5550","website":"http://www.law.uc.edu/institutes-centers/llm","email":"uclawllm@uc.edu"})</v>
      </c>
      <c r="AY939">
        <f t="shared" si="484"/>
        <v>936</v>
      </c>
      <c r="AZ939" t="str">
        <f t="shared" si="482"/>
        <v>936 - LLM for International Lawyers (LAW)</v>
      </c>
      <c r="BA939" t="str">
        <f t="shared" si="486"/>
        <v>{"name":"LLM for International Lawyers (LAW)","phone":"513-556-0801","location":{"ML":"40","RM":"321A","building":"LAW"},"fax":"513-556-5550","website":"http://www.law.uc.edu/institutes-centers/llm","email":"uclawllm@uc.edu"},</v>
      </c>
    </row>
    <row r="940" spans="1:53" x14ac:dyDescent="0.25">
      <c r="A940" t="s">
        <v>3925</v>
      </c>
      <c r="B940" t="s">
        <v>3926</v>
      </c>
      <c r="C940" t="s">
        <v>3927</v>
      </c>
      <c r="D940">
        <v>211</v>
      </c>
      <c r="E940">
        <v>302</v>
      </c>
      <c r="F940" t="s">
        <v>1130</v>
      </c>
      <c r="G940" t="s">
        <v>3928</v>
      </c>
      <c r="H940" t="s">
        <v>3929</v>
      </c>
      <c r="K940" t="s">
        <v>5264</v>
      </c>
      <c r="M940">
        <f t="shared" si="487"/>
        <v>0</v>
      </c>
      <c r="N940" t="str">
        <f t="shared" si="459"/>
        <v>Accounting (LCB)</v>
      </c>
      <c r="P940" t="s">
        <v>5264</v>
      </c>
      <c r="Q940" t="str">
        <f t="shared" si="460"/>
        <v>513-556-7040</v>
      </c>
      <c r="S940" s="3">
        <f t="shared" si="458"/>
        <v>211</v>
      </c>
      <c r="T940" t="b">
        <f t="shared" si="466"/>
        <v>1</v>
      </c>
      <c r="V940" s="3">
        <f t="shared" si="467"/>
        <v>302</v>
      </c>
      <c r="W940" t="b">
        <f t="shared" si="461"/>
        <v>1</v>
      </c>
      <c r="Y940" t="str">
        <f t="shared" si="468"/>
        <v>LINDNER</v>
      </c>
      <c r="Z940" t="b">
        <f t="shared" si="462"/>
        <v>1</v>
      </c>
      <c r="AB940" t="b">
        <f t="shared" si="469"/>
        <v>1</v>
      </c>
      <c r="AD940" t="str">
        <f t="shared" si="470"/>
        <v>513-556-6278</v>
      </c>
      <c r="AE940" t="b">
        <f t="shared" si="463"/>
        <v>1</v>
      </c>
      <c r="AG940" t="str">
        <f t="shared" si="471"/>
        <v>http://www.business.uc.edu/departments/accounting</v>
      </c>
      <c r="AH940" t="b">
        <f t="shared" si="464"/>
        <v>1</v>
      </c>
      <c r="AJ940">
        <f t="shared" si="472"/>
        <v>0</v>
      </c>
      <c r="AK940" t="b">
        <f t="shared" si="465"/>
        <v>0</v>
      </c>
      <c r="AM940" s="4" t="str">
        <f t="shared" si="483"/>
        <v>"name":"Accounting (LCB)"</v>
      </c>
      <c r="AN940" s="5" t="str">
        <f t="shared" si="473"/>
        <v>,"phone":"513-556-7040"</v>
      </c>
      <c r="AO940" s="5" t="str">
        <f t="shared" si="474"/>
        <v>,"location":{</v>
      </c>
      <c r="AP940" s="5" t="str">
        <f t="shared" si="475"/>
        <v>"ML":"211"</v>
      </c>
      <c r="AQ940" s="5" t="str">
        <f t="shared" si="457"/>
        <v>,"RM":"302"</v>
      </c>
      <c r="AR940" s="5" t="str">
        <f t="shared" si="476"/>
        <v>,"building":"LINDNER"</v>
      </c>
      <c r="AS940" s="5" t="str">
        <f t="shared" si="485"/>
        <v>}</v>
      </c>
      <c r="AT940" s="5" t="str">
        <f t="shared" si="477"/>
        <v>,"fax":"513-556-6278"</v>
      </c>
      <c r="AU940" s="5" t="str">
        <f t="shared" si="478"/>
        <v>,"website":"http://www.business.uc.edu/departments/accounting"</v>
      </c>
      <c r="AV940" s="10" t="str">
        <f t="shared" si="479"/>
        <v/>
      </c>
      <c r="AW940" s="6" t="str">
        <f t="shared" si="480"/>
        <v>{"name":"Accounting (LCB)","phone":"513-556-7040","location":{"ML":"211","RM":"302","building":"LINDNER"},"fax":"513-556-6278","website":"http://www.business.uc.edu/departments/accounting"}</v>
      </c>
      <c r="AX940" t="str">
        <f t="shared" si="481"/>
        <v>db.directory.insert({"name":"Accounting (LCB)","phone":"513-556-7040","location":{"ML":"211","RM":"302","building":"LINDNER"},"fax":"513-556-6278","website":"http://www.business.uc.edu/departments/accounting"})</v>
      </c>
      <c r="AY940">
        <f t="shared" si="484"/>
        <v>937</v>
      </c>
      <c r="AZ940" t="str">
        <f t="shared" si="482"/>
        <v>937 - Accounting (LCB)</v>
      </c>
      <c r="BA940" t="str">
        <f t="shared" si="486"/>
        <v>{"name":"Accounting (LCB)","phone":"513-556-7040","location":{"ML":"211","RM":"302","building":"LINDNER"},"fax":"513-556-6278","website":"http://www.business.uc.edu/departments/accounting"},</v>
      </c>
    </row>
    <row r="941" spans="1:53" x14ac:dyDescent="0.25">
      <c r="A941" t="s">
        <v>3930</v>
      </c>
      <c r="B941" t="s">
        <v>3931</v>
      </c>
      <c r="C941" t="s">
        <v>1129</v>
      </c>
      <c r="D941">
        <v>20</v>
      </c>
      <c r="E941">
        <v>105</v>
      </c>
      <c r="F941" t="s">
        <v>1130</v>
      </c>
      <c r="G941" t="s">
        <v>1131</v>
      </c>
      <c r="K941" t="s">
        <v>5264</v>
      </c>
      <c r="M941">
        <f t="shared" si="487"/>
        <v>0</v>
      </c>
      <c r="N941" t="str">
        <f t="shared" si="459"/>
        <v>Advising (LCB)</v>
      </c>
      <c r="P941" t="s">
        <v>5264</v>
      </c>
      <c r="Q941" t="str">
        <f t="shared" si="460"/>
        <v>513-556-7030</v>
      </c>
      <c r="S941" s="3">
        <f t="shared" si="458"/>
        <v>20</v>
      </c>
      <c r="T941" t="b">
        <f t="shared" si="466"/>
        <v>1</v>
      </c>
      <c r="V941" s="3">
        <f t="shared" si="467"/>
        <v>105</v>
      </c>
      <c r="W941" t="b">
        <f t="shared" si="461"/>
        <v>1</v>
      </c>
      <c r="Y941" t="str">
        <f t="shared" si="468"/>
        <v>LINDNER</v>
      </c>
      <c r="Z941" t="b">
        <f t="shared" si="462"/>
        <v>1</v>
      </c>
      <c r="AB941" t="b">
        <f t="shared" si="469"/>
        <v>1</v>
      </c>
      <c r="AD941" t="str">
        <f t="shared" si="470"/>
        <v>513-556-7068</v>
      </c>
      <c r="AE941" t="b">
        <f t="shared" si="463"/>
        <v>1</v>
      </c>
      <c r="AG941">
        <f t="shared" si="471"/>
        <v>0</v>
      </c>
      <c r="AH941" t="b">
        <f t="shared" si="464"/>
        <v>0</v>
      </c>
      <c r="AJ941">
        <f t="shared" si="472"/>
        <v>0</v>
      </c>
      <c r="AK941" t="b">
        <f t="shared" si="465"/>
        <v>0</v>
      </c>
      <c r="AM941" s="4" t="str">
        <f t="shared" si="483"/>
        <v>"name":"Advising (LCB)"</v>
      </c>
      <c r="AN941" s="5" t="str">
        <f t="shared" si="473"/>
        <v>,"phone":"513-556-7030"</v>
      </c>
      <c r="AO941" s="5" t="str">
        <f t="shared" si="474"/>
        <v>,"location":{</v>
      </c>
      <c r="AP941" s="5" t="str">
        <f t="shared" si="475"/>
        <v>"ML":"20"</v>
      </c>
      <c r="AQ941" s="5" t="str">
        <f t="shared" si="457"/>
        <v>,"RM":"105"</v>
      </c>
      <c r="AR941" s="5" t="str">
        <f t="shared" si="476"/>
        <v>,"building":"LINDNER"</v>
      </c>
      <c r="AS941" s="5" t="str">
        <f t="shared" si="485"/>
        <v>}</v>
      </c>
      <c r="AT941" s="5" t="str">
        <f t="shared" si="477"/>
        <v>,"fax":"513-556-7068"</v>
      </c>
      <c r="AU941" s="5" t="str">
        <f t="shared" si="478"/>
        <v/>
      </c>
      <c r="AV941" s="10" t="str">
        <f t="shared" si="479"/>
        <v/>
      </c>
      <c r="AW941" s="6" t="str">
        <f t="shared" si="480"/>
        <v>{"name":"Advising (LCB)","phone":"513-556-7030","location":{"ML":"20","RM":"105","building":"LINDNER"},"fax":"513-556-7068"}</v>
      </c>
      <c r="AX941" t="str">
        <f t="shared" si="481"/>
        <v>db.directory.insert({"name":"Advising (LCB)","phone":"513-556-7030","location":{"ML":"20","RM":"105","building":"LINDNER"},"fax":"513-556-7068"})</v>
      </c>
      <c r="AY941">
        <f t="shared" si="484"/>
        <v>938</v>
      </c>
      <c r="AZ941" t="str">
        <f t="shared" si="482"/>
        <v>938 - Advising (LCB)</v>
      </c>
      <c r="BA941" t="str">
        <f t="shared" si="486"/>
        <v>{"name":"Advising (LCB)","phone":"513-556-7030","location":{"ML":"20","RM":"105","building":"LINDNER"},"fax":"513-556-7068"},</v>
      </c>
    </row>
    <row r="942" spans="1:53" x14ac:dyDescent="0.25">
      <c r="A942" t="s">
        <v>3932</v>
      </c>
      <c r="B942" t="s">
        <v>3933</v>
      </c>
      <c r="C942" t="s">
        <v>3934</v>
      </c>
      <c r="D942">
        <v>20</v>
      </c>
      <c r="E942" t="s">
        <v>3935</v>
      </c>
      <c r="F942" t="s">
        <v>1130</v>
      </c>
      <c r="G942" t="s">
        <v>3936</v>
      </c>
      <c r="H942" t="s">
        <v>3937</v>
      </c>
      <c r="I942" t="s">
        <v>3938</v>
      </c>
      <c r="K942" t="s">
        <v>5264</v>
      </c>
      <c r="M942">
        <f t="shared" si="487"/>
        <v>0</v>
      </c>
      <c r="N942" t="str">
        <f t="shared" si="459"/>
        <v>Alumni (LCB)</v>
      </c>
      <c r="P942" t="s">
        <v>5264</v>
      </c>
      <c r="Q942" t="str">
        <f t="shared" si="460"/>
        <v>513-556-7023</v>
      </c>
      <c r="S942" s="3">
        <f t="shared" si="458"/>
        <v>20</v>
      </c>
      <c r="T942" t="b">
        <f t="shared" si="466"/>
        <v>1</v>
      </c>
      <c r="V942" s="3" t="str">
        <f t="shared" si="467"/>
        <v>102G</v>
      </c>
      <c r="W942" t="b">
        <f t="shared" si="461"/>
        <v>1</v>
      </c>
      <c r="Y942" t="str">
        <f t="shared" si="468"/>
        <v>LINDNER</v>
      </c>
      <c r="Z942" t="b">
        <f t="shared" si="462"/>
        <v>1</v>
      </c>
      <c r="AB942" t="b">
        <f t="shared" si="469"/>
        <v>1</v>
      </c>
      <c r="AD942" t="str">
        <f t="shared" si="470"/>
        <v>513-556-4891</v>
      </c>
      <c r="AE942" t="b">
        <f t="shared" si="463"/>
        <v>1</v>
      </c>
      <c r="AG942" t="str">
        <f t="shared" si="471"/>
        <v>http://business.uc.edu/alumni-friends.html</v>
      </c>
      <c r="AH942" t="b">
        <f t="shared" si="464"/>
        <v>1</v>
      </c>
      <c r="AJ942" t="str">
        <f t="shared" si="472"/>
        <v>lauren.jacquot@uc.edu</v>
      </c>
      <c r="AK942" t="b">
        <f t="shared" si="465"/>
        <v>1</v>
      </c>
      <c r="AM942" s="4" t="str">
        <f t="shared" si="483"/>
        <v>"name":"Alumni (LCB)"</v>
      </c>
      <c r="AN942" s="5" t="str">
        <f t="shared" si="473"/>
        <v>,"phone":"513-556-7023"</v>
      </c>
      <c r="AO942" s="5" t="str">
        <f t="shared" si="474"/>
        <v>,"location":{</v>
      </c>
      <c r="AP942" s="5" t="str">
        <f t="shared" si="475"/>
        <v>"ML":"20"</v>
      </c>
      <c r="AQ942" s="5" t="str">
        <f t="shared" si="457"/>
        <v>,"RM":"102G"</v>
      </c>
      <c r="AR942" s="5" t="str">
        <f t="shared" si="476"/>
        <v>,"building":"LINDNER"</v>
      </c>
      <c r="AS942" s="5" t="str">
        <f t="shared" si="485"/>
        <v>}</v>
      </c>
      <c r="AT942" s="5" t="str">
        <f t="shared" si="477"/>
        <v>,"fax":"513-556-4891"</v>
      </c>
      <c r="AU942" s="5" t="str">
        <f t="shared" si="478"/>
        <v>,"website":"http://business.uc.edu/alumni-friends.html"</v>
      </c>
      <c r="AV942" s="10" t="str">
        <f t="shared" si="479"/>
        <v>,"email":"lauren.jacquot@uc.edu"</v>
      </c>
      <c r="AW942" s="6" t="str">
        <f t="shared" si="480"/>
        <v>{"name":"Alumni (LCB)","phone":"513-556-7023","location":{"ML":"20","RM":"102G","building":"LINDNER"},"fax":"513-556-4891","website":"http://business.uc.edu/alumni-friends.html","email":"lauren.jacquot@uc.edu"}</v>
      </c>
      <c r="AX942" t="str">
        <f t="shared" si="481"/>
        <v>db.directory.insert({"name":"Alumni (LCB)","phone":"513-556-7023","location":{"ML":"20","RM":"102G","building":"LINDNER"},"fax":"513-556-4891","website":"http://business.uc.edu/alumni-friends.html","email":"lauren.jacquot@uc.edu"})</v>
      </c>
      <c r="AY942">
        <f t="shared" si="484"/>
        <v>939</v>
      </c>
      <c r="AZ942" t="str">
        <f t="shared" si="482"/>
        <v>939 - Alumni (LCB)</v>
      </c>
      <c r="BA942" t="str">
        <f t="shared" si="486"/>
        <v>{"name":"Alumni (LCB)","phone":"513-556-7023","location":{"ML":"20","RM":"102G","building":"LINDNER"},"fax":"513-556-4891","website":"http://business.uc.edu/alumni-friends.html","email":"lauren.jacquot@uc.edu"},</v>
      </c>
    </row>
    <row r="943" spans="1:53" x14ac:dyDescent="0.25">
      <c r="A943" t="s">
        <v>3939</v>
      </c>
      <c r="B943" t="s">
        <v>3940</v>
      </c>
      <c r="C943" t="s">
        <v>3941</v>
      </c>
      <c r="D943" t="s">
        <v>3942</v>
      </c>
      <c r="E943">
        <v>20</v>
      </c>
      <c r="F943" t="s">
        <v>1280</v>
      </c>
      <c r="G943" t="s">
        <v>1130</v>
      </c>
      <c r="I943" t="s">
        <v>134</v>
      </c>
      <c r="K943" t="s">
        <v>5264</v>
      </c>
      <c r="L943" t="b">
        <v>1</v>
      </c>
      <c r="M943">
        <f t="shared" si="487"/>
        <v>1</v>
      </c>
      <c r="N943" t="str">
        <f t="shared" si="459"/>
        <v>Cafe  Lindner Hall</v>
      </c>
      <c r="O943" t="str">
        <f t="shared" si="488"/>
        <v>Cafe  Lindner Hall</v>
      </c>
      <c r="P943" t="s">
        <v>5264</v>
      </c>
      <c r="Q943" t="str">
        <f t="shared" si="460"/>
        <v>513-556-2518</v>
      </c>
      <c r="S943" s="3">
        <f t="shared" si="458"/>
        <v>20</v>
      </c>
      <c r="T943" t="b">
        <f t="shared" si="466"/>
        <v>1</v>
      </c>
      <c r="V943" s="3" t="str">
        <f t="shared" si="467"/>
        <v>Level2</v>
      </c>
      <c r="W943" t="b">
        <f t="shared" si="461"/>
        <v>1</v>
      </c>
      <c r="Y943" t="str">
        <f t="shared" si="468"/>
        <v>LINDNER</v>
      </c>
      <c r="Z943" t="b">
        <f t="shared" si="462"/>
        <v>1</v>
      </c>
      <c r="AB943" t="b">
        <f t="shared" si="469"/>
        <v>1</v>
      </c>
      <c r="AD943">
        <f t="shared" si="470"/>
        <v>0</v>
      </c>
      <c r="AE943" t="b">
        <f t="shared" si="463"/>
        <v>0</v>
      </c>
      <c r="AG943" t="str">
        <f t="shared" si="471"/>
        <v>http://www.uc.edu/food/</v>
      </c>
      <c r="AH943" t="b">
        <f t="shared" si="464"/>
        <v>1</v>
      </c>
      <c r="AJ943">
        <f t="shared" si="472"/>
        <v>0</v>
      </c>
      <c r="AK943" t="b">
        <f t="shared" si="465"/>
        <v>0</v>
      </c>
      <c r="AM943" s="4" t="str">
        <f t="shared" si="483"/>
        <v>"name":"Cafe Lindner Hall"</v>
      </c>
      <c r="AN943" s="5" t="str">
        <f t="shared" si="473"/>
        <v>,"phone":"513-556-2518"</v>
      </c>
      <c r="AO943" s="5" t="str">
        <f t="shared" si="474"/>
        <v>,"location":{</v>
      </c>
      <c r="AP943" s="5" t="str">
        <f t="shared" si="475"/>
        <v>"ML":"20"</v>
      </c>
      <c r="AQ943" s="5" t="str">
        <f t="shared" si="457"/>
        <v>,"RM":"Level2"</v>
      </c>
      <c r="AR943" s="5" t="str">
        <f t="shared" si="476"/>
        <v>,"building":"LINDNER"</v>
      </c>
      <c r="AS943" s="5" t="str">
        <f t="shared" si="485"/>
        <v>}</v>
      </c>
      <c r="AT943" s="5" t="str">
        <f t="shared" si="477"/>
        <v/>
      </c>
      <c r="AU943" s="5" t="str">
        <f t="shared" si="478"/>
        <v>,"website":"http://www.uc.edu/food/"</v>
      </c>
      <c r="AV943" s="10" t="str">
        <f t="shared" si="479"/>
        <v/>
      </c>
      <c r="AW943" s="6" t="str">
        <f t="shared" si="480"/>
        <v>{"name":"Cafe Lindner Hall","phone":"513-556-2518","location":{"ML":"20","RM":"Level2","building":"LINDNER"},"website":"http://www.uc.edu/food/"}</v>
      </c>
      <c r="AX943" t="str">
        <f t="shared" si="481"/>
        <v>db.directory.insert({"name":"Cafe Lindner Hall","phone":"513-556-2518","location":{"ML":"20","RM":"Level2","building":"LINDNER"},"website":"http://www.uc.edu/food/"})</v>
      </c>
      <c r="AY943">
        <f t="shared" si="484"/>
        <v>940</v>
      </c>
      <c r="AZ943" t="str">
        <f t="shared" si="482"/>
        <v>940 - Cafe  Lindner Hall</v>
      </c>
      <c r="BA943" t="str">
        <f t="shared" si="486"/>
        <v>{"name":"Cafe Lindner Hall","phone":"513-556-2518","location":{"ML":"20","RM":"Level2","building":"LINDNER"},"website":"http://www.uc.edu/food/"},</v>
      </c>
    </row>
    <row r="944" spans="1:53" x14ac:dyDescent="0.25">
      <c r="A944" t="s">
        <v>3943</v>
      </c>
      <c r="B944" t="s">
        <v>3944</v>
      </c>
      <c r="C944" t="s">
        <v>3945</v>
      </c>
      <c r="D944">
        <v>300</v>
      </c>
      <c r="E944">
        <v>607</v>
      </c>
      <c r="F944" t="s">
        <v>1130</v>
      </c>
      <c r="G944" t="s">
        <v>3946</v>
      </c>
      <c r="H944" t="s">
        <v>3947</v>
      </c>
      <c r="K944" t="s">
        <v>5264</v>
      </c>
      <c r="M944">
        <f t="shared" si="487"/>
        <v>0</v>
      </c>
      <c r="N944" t="str">
        <f t="shared" si="459"/>
        <v>Career Services (LCB)</v>
      </c>
      <c r="P944" t="s">
        <v>5264</v>
      </c>
      <c r="Q944" t="str">
        <f t="shared" si="460"/>
        <v>513-556-5147</v>
      </c>
      <c r="S944" s="3">
        <f t="shared" si="458"/>
        <v>300</v>
      </c>
      <c r="T944" t="b">
        <f t="shared" si="466"/>
        <v>1</v>
      </c>
      <c r="V944" s="3">
        <f t="shared" si="467"/>
        <v>607</v>
      </c>
      <c r="W944" t="b">
        <f t="shared" si="461"/>
        <v>1</v>
      </c>
      <c r="Y944" t="str">
        <f t="shared" si="468"/>
        <v>LINDNER</v>
      </c>
      <c r="Z944" t="b">
        <f t="shared" si="462"/>
        <v>1</v>
      </c>
      <c r="AB944" t="b">
        <f t="shared" si="469"/>
        <v>1</v>
      </c>
      <c r="AD944" t="str">
        <f t="shared" si="470"/>
        <v>513-556-7006</v>
      </c>
      <c r="AE944" t="b">
        <f t="shared" si="463"/>
        <v>1</v>
      </c>
      <c r="AG944" t="str">
        <f t="shared" si="471"/>
        <v>http://business.uc.edu/career.html</v>
      </c>
      <c r="AH944" t="b">
        <f t="shared" si="464"/>
        <v>1</v>
      </c>
      <c r="AJ944">
        <f t="shared" si="472"/>
        <v>0</v>
      </c>
      <c r="AK944" t="b">
        <f t="shared" si="465"/>
        <v>0</v>
      </c>
      <c r="AM944" s="4" t="str">
        <f t="shared" si="483"/>
        <v>"name":"Career Services (LCB)"</v>
      </c>
      <c r="AN944" s="5" t="str">
        <f t="shared" si="473"/>
        <v>,"phone":"513-556-5147"</v>
      </c>
      <c r="AO944" s="5" t="str">
        <f t="shared" si="474"/>
        <v>,"location":{</v>
      </c>
      <c r="AP944" s="5" t="str">
        <f t="shared" si="475"/>
        <v>"ML":"300"</v>
      </c>
      <c r="AQ944" s="5" t="str">
        <f t="shared" si="457"/>
        <v>,"RM":"607"</v>
      </c>
      <c r="AR944" s="5" t="str">
        <f t="shared" si="476"/>
        <v>,"building":"LINDNER"</v>
      </c>
      <c r="AS944" s="5" t="str">
        <f t="shared" si="485"/>
        <v>}</v>
      </c>
      <c r="AT944" s="5" t="str">
        <f t="shared" si="477"/>
        <v>,"fax":"513-556-7006"</v>
      </c>
      <c r="AU944" s="5" t="str">
        <f t="shared" si="478"/>
        <v>,"website":"http://business.uc.edu/career.html"</v>
      </c>
      <c r="AV944" s="10" t="str">
        <f t="shared" si="479"/>
        <v/>
      </c>
      <c r="AW944" s="6" t="str">
        <f t="shared" si="480"/>
        <v>{"name":"Career Services (LCB)","phone":"513-556-5147","location":{"ML":"300","RM":"607","building":"LINDNER"},"fax":"513-556-7006","website":"http://business.uc.edu/career.html"}</v>
      </c>
      <c r="AX944" t="str">
        <f t="shared" si="481"/>
        <v>db.directory.insert({"name":"Career Services (LCB)","phone":"513-556-5147","location":{"ML":"300","RM":"607","building":"LINDNER"},"fax":"513-556-7006","website":"http://business.uc.edu/career.html"})</v>
      </c>
      <c r="AY944">
        <f t="shared" si="484"/>
        <v>941</v>
      </c>
      <c r="AZ944" t="str">
        <f t="shared" si="482"/>
        <v>941 - Career Services (LCB)</v>
      </c>
      <c r="BA944" t="str">
        <f t="shared" si="486"/>
        <v>{"name":"Career Services (LCB)","phone":"513-556-5147","location":{"ML":"300","RM":"607","building":"LINDNER"},"fax":"513-556-7006","website":"http://business.uc.edu/career.html"},</v>
      </c>
    </row>
    <row r="945" spans="1:53" x14ac:dyDescent="0.25">
      <c r="A945" t="s">
        <v>3948</v>
      </c>
      <c r="B945" t="s">
        <v>3949</v>
      </c>
      <c r="C945" t="s">
        <v>3950</v>
      </c>
      <c r="D945" t="s">
        <v>3951</v>
      </c>
      <c r="E945">
        <v>20</v>
      </c>
      <c r="F945">
        <v>102</v>
      </c>
      <c r="G945" t="s">
        <v>1130</v>
      </c>
      <c r="H945" t="s">
        <v>3952</v>
      </c>
      <c r="I945" t="s">
        <v>3953</v>
      </c>
      <c r="K945" t="s">
        <v>5264</v>
      </c>
      <c r="L945" t="b">
        <v>1</v>
      </c>
      <c r="M945">
        <f t="shared" si="487"/>
        <v>1</v>
      </c>
      <c r="N945" t="str">
        <f t="shared" si="459"/>
        <v xml:space="preserve"> Business - COLLEGE  Carl H. Lindner Colg of (See LCB)</v>
      </c>
      <c r="O945" t="str">
        <f t="shared" si="488"/>
        <v xml:space="preserve"> Business - COLLEGE  Carl H. Lindner Colg of (See LCB)</v>
      </c>
      <c r="P945" t="s">
        <v>5264</v>
      </c>
      <c r="Q945" t="str">
        <f t="shared" si="460"/>
        <v>513-556-7001</v>
      </c>
      <c r="S945" s="3">
        <f t="shared" si="458"/>
        <v>20</v>
      </c>
      <c r="T945" t="b">
        <f t="shared" si="466"/>
        <v>1</v>
      </c>
      <c r="V945" s="3">
        <f t="shared" si="467"/>
        <v>102</v>
      </c>
      <c r="W945" t="b">
        <f t="shared" si="461"/>
        <v>1</v>
      </c>
      <c r="Y945" t="str">
        <f t="shared" si="468"/>
        <v>LINDNER</v>
      </c>
      <c r="Z945" t="b">
        <f t="shared" si="462"/>
        <v>1</v>
      </c>
      <c r="AB945" t="b">
        <f t="shared" si="469"/>
        <v>1</v>
      </c>
      <c r="AD945" t="str">
        <f t="shared" si="470"/>
        <v>513-558-4891</v>
      </c>
      <c r="AE945" t="b">
        <f t="shared" si="463"/>
        <v>1</v>
      </c>
      <c r="AG945" t="str">
        <f t="shared" si="471"/>
        <v>http://www.business.uc.edu/</v>
      </c>
      <c r="AH945" t="b">
        <f t="shared" si="464"/>
        <v>1</v>
      </c>
      <c r="AJ945">
        <f t="shared" si="472"/>
        <v>0</v>
      </c>
      <c r="AK945" t="b">
        <f t="shared" si="465"/>
        <v>0</v>
      </c>
      <c r="AM945" s="4" t="str">
        <f t="shared" si="483"/>
        <v>"name":"Business - COLLEGE Carl H. Lindner Colg of (See LCB)"</v>
      </c>
      <c r="AN945" s="5" t="str">
        <f t="shared" si="473"/>
        <v>,"phone":"513-556-7001"</v>
      </c>
      <c r="AO945" s="5" t="str">
        <f t="shared" si="474"/>
        <v>,"location":{</v>
      </c>
      <c r="AP945" s="5" t="str">
        <f t="shared" si="475"/>
        <v>"ML":"20"</v>
      </c>
      <c r="AQ945" s="5" t="str">
        <f t="shared" ref="AQ945:AQ1008" si="489">IF(AND(W945=TRUE,T945=TRUE),CONCATENATE(",""RM"":""",TRIM(V945),""""),IF(AND(W945=FALSE, T945=FALSE),CONCATENATE("""RM"":""",TRIM(V945),""""),""))</f>
        <v>,"RM":"102"</v>
      </c>
      <c r="AR945" s="5" t="str">
        <f t="shared" si="476"/>
        <v>,"building":"LINDNER"</v>
      </c>
      <c r="AS945" s="5" t="str">
        <f t="shared" si="485"/>
        <v>}</v>
      </c>
      <c r="AT945" s="5" t="str">
        <f t="shared" si="477"/>
        <v>,"fax":"513-558-4891"</v>
      </c>
      <c r="AU945" s="5" t="str">
        <f t="shared" si="478"/>
        <v>,"website":"http://www.business.uc.edu/"</v>
      </c>
      <c r="AV945" s="10" t="str">
        <f t="shared" si="479"/>
        <v/>
      </c>
      <c r="AW945" s="6" t="str">
        <f t="shared" si="480"/>
        <v>{"name":"Business - COLLEGE Carl H. Lindner Colg of (See LCB)","phone":"513-556-7001","location":{"ML":"20","RM":"102","building":"LINDNER"},"fax":"513-558-4891","website":"http://www.business.uc.edu/"}</v>
      </c>
      <c r="AX945" t="str">
        <f t="shared" si="481"/>
        <v>db.directory.insert({"name":"Business - COLLEGE Carl H. Lindner Colg of (See LCB)","phone":"513-556-7001","location":{"ML":"20","RM":"102","building":"LINDNER"},"fax":"513-558-4891","website":"http://www.business.uc.edu/"})</v>
      </c>
      <c r="AY945">
        <f t="shared" si="484"/>
        <v>942</v>
      </c>
      <c r="AZ945" t="str">
        <f t="shared" si="482"/>
        <v>942 -  Business - COLLEGE  Carl H. Lindner Colg of (See LCB)</v>
      </c>
      <c r="BA945" t="str">
        <f t="shared" si="486"/>
        <v>{"name":"Business - COLLEGE Carl H. Lindner Colg of (See LCB)","phone":"513-556-7001","location":{"ML":"20","RM":"102","building":"LINDNER"},"fax":"513-558-4891","website":"http://www.business.uc.edu/"},</v>
      </c>
    </row>
    <row r="946" spans="1:53" x14ac:dyDescent="0.25">
      <c r="A946" t="s">
        <v>3954</v>
      </c>
      <c r="B946" t="s">
        <v>3955</v>
      </c>
      <c r="C946" t="s">
        <v>3956</v>
      </c>
      <c r="D946">
        <v>130</v>
      </c>
      <c r="E946">
        <v>300</v>
      </c>
      <c r="F946" t="s">
        <v>467</v>
      </c>
      <c r="G946" t="s">
        <v>3128</v>
      </c>
      <c r="H946" t="s">
        <v>3957</v>
      </c>
      <c r="I946" t="s">
        <v>3958</v>
      </c>
      <c r="K946" t="s">
        <v>5264</v>
      </c>
      <c r="M946">
        <f t="shared" si="487"/>
        <v>0</v>
      </c>
      <c r="N946" t="str">
        <f t="shared" si="459"/>
        <v>Center for Business Analytics (LCB)</v>
      </c>
      <c r="P946" t="s">
        <v>5264</v>
      </c>
      <c r="Q946" t="str">
        <f t="shared" si="460"/>
        <v>513-556-4742</v>
      </c>
      <c r="S946" s="3">
        <f t="shared" si="458"/>
        <v>130</v>
      </c>
      <c r="T946" t="b">
        <f t="shared" si="466"/>
        <v>1</v>
      </c>
      <c r="V946" s="3">
        <f t="shared" si="467"/>
        <v>300</v>
      </c>
      <c r="W946" t="b">
        <f t="shared" si="461"/>
        <v>1</v>
      </c>
      <c r="Y946" t="str">
        <f t="shared" si="468"/>
        <v>USQUARE</v>
      </c>
      <c r="Z946" t="b">
        <f t="shared" si="462"/>
        <v>1</v>
      </c>
      <c r="AB946" t="b">
        <f t="shared" si="469"/>
        <v>1</v>
      </c>
      <c r="AD946" t="str">
        <f t="shared" si="470"/>
        <v>513-556-5499</v>
      </c>
      <c r="AE946" t="b">
        <f t="shared" si="463"/>
        <v>1</v>
      </c>
      <c r="AG946" t="str">
        <f t="shared" si="471"/>
        <v>http://business.uc.edu/centers/analytics-center.html</v>
      </c>
      <c r="AH946" t="b">
        <f t="shared" si="464"/>
        <v>1</v>
      </c>
      <c r="AJ946" t="str">
        <f t="shared" si="472"/>
        <v>porterlc@ucmail.uc.edu</v>
      </c>
      <c r="AK946" t="b">
        <f t="shared" si="465"/>
        <v>1</v>
      </c>
      <c r="AM946" s="4" t="str">
        <f t="shared" si="483"/>
        <v>"name":"Center for Business Analytics (LCB)"</v>
      </c>
      <c r="AN946" s="5" t="str">
        <f t="shared" si="473"/>
        <v>,"phone":"513-556-4742"</v>
      </c>
      <c r="AO946" s="5" t="str">
        <f t="shared" si="474"/>
        <v>,"location":{</v>
      </c>
      <c r="AP946" s="5" t="str">
        <f t="shared" si="475"/>
        <v>"ML":"130"</v>
      </c>
      <c r="AQ946" s="5" t="str">
        <f t="shared" si="489"/>
        <v>,"RM":"300"</v>
      </c>
      <c r="AR946" s="5" t="str">
        <f t="shared" si="476"/>
        <v>,"building":"USQUARE"</v>
      </c>
      <c r="AS946" s="5" t="str">
        <f t="shared" si="485"/>
        <v>}</v>
      </c>
      <c r="AT946" s="5" t="str">
        <f t="shared" si="477"/>
        <v>,"fax":"513-556-5499"</v>
      </c>
      <c r="AU946" s="5" t="str">
        <f t="shared" si="478"/>
        <v>,"website":"http://business.uc.edu/centers/analytics-center.html"</v>
      </c>
      <c r="AV946" s="10" t="str">
        <f t="shared" si="479"/>
        <v>,"email":"porterlc@ucmail.uc.edu"</v>
      </c>
      <c r="AW946" s="6" t="str">
        <f t="shared" si="480"/>
        <v>{"name":"Center for Business Analytics (LCB)","phone":"513-556-4742","location":{"ML":"130","RM":"300","building":"USQUARE"},"fax":"513-556-5499","website":"http://business.uc.edu/centers/analytics-center.html","email":"porterlc@ucmail.uc.edu"}</v>
      </c>
      <c r="AX946" t="str">
        <f t="shared" si="481"/>
        <v>db.directory.insert({"name":"Center for Business Analytics (LCB)","phone":"513-556-4742","location":{"ML":"130","RM":"300","building":"USQUARE"},"fax":"513-556-5499","website":"http://business.uc.edu/centers/analytics-center.html","email":"porterlc@ucmail.uc.edu"})</v>
      </c>
      <c r="AY946">
        <f t="shared" si="484"/>
        <v>943</v>
      </c>
      <c r="AZ946" t="str">
        <f t="shared" si="482"/>
        <v>943 - Center for Business Analytics (LCB)</v>
      </c>
      <c r="BA946" t="str">
        <f t="shared" si="486"/>
        <v>{"name":"Center for Business Analytics (LCB)","phone":"513-556-4742","location":{"ML":"130","RM":"300","building":"USQUARE"},"fax":"513-556-5499","website":"http://business.uc.edu/centers/analytics-center.html","email":"porterlc@ucmail.uc.edu"},</v>
      </c>
    </row>
    <row r="947" spans="1:53" x14ac:dyDescent="0.25">
      <c r="A947" t="s">
        <v>3959</v>
      </c>
      <c r="B947" t="s">
        <v>3960</v>
      </c>
      <c r="C947" t="s">
        <v>3961</v>
      </c>
      <c r="D947">
        <v>20</v>
      </c>
      <c r="E947">
        <v>10</v>
      </c>
      <c r="F947" t="s">
        <v>1130</v>
      </c>
      <c r="G947" t="s">
        <v>3936</v>
      </c>
      <c r="H947" t="s">
        <v>3962</v>
      </c>
      <c r="K947" t="s">
        <v>5264</v>
      </c>
      <c r="M947">
        <f t="shared" si="487"/>
        <v>0</v>
      </c>
      <c r="N947" t="str">
        <f t="shared" si="459"/>
        <v>Computer Lab (LCB)</v>
      </c>
      <c r="P947" t="s">
        <v>5264</v>
      </c>
      <c r="Q947" t="str">
        <f t="shared" si="460"/>
        <v>513-556-7159</v>
      </c>
      <c r="S947" s="3">
        <f t="shared" si="458"/>
        <v>20</v>
      </c>
      <c r="T947" t="b">
        <f t="shared" si="466"/>
        <v>1</v>
      </c>
      <c r="V947" s="3">
        <f t="shared" si="467"/>
        <v>10</v>
      </c>
      <c r="W947" t="b">
        <f t="shared" si="461"/>
        <v>1</v>
      </c>
      <c r="Y947" t="str">
        <f t="shared" si="468"/>
        <v>LINDNER</v>
      </c>
      <c r="Z947" t="b">
        <f t="shared" si="462"/>
        <v>1</v>
      </c>
      <c r="AB947" t="b">
        <f t="shared" si="469"/>
        <v>1</v>
      </c>
      <c r="AD947" t="str">
        <f t="shared" si="470"/>
        <v>513-556-4891</v>
      </c>
      <c r="AE947" t="b">
        <f t="shared" si="463"/>
        <v>1</v>
      </c>
      <c r="AG947" t="str">
        <f t="shared" si="471"/>
        <v>http://www.business.uc.edu/technology/support</v>
      </c>
      <c r="AH947" t="b">
        <f t="shared" si="464"/>
        <v>1</v>
      </c>
      <c r="AJ947">
        <f t="shared" si="472"/>
        <v>0</v>
      </c>
      <c r="AK947" t="b">
        <f t="shared" si="465"/>
        <v>0</v>
      </c>
      <c r="AM947" s="4" t="str">
        <f t="shared" si="483"/>
        <v>"name":"Computer Lab (LCB)"</v>
      </c>
      <c r="AN947" s="5" t="str">
        <f t="shared" si="473"/>
        <v>,"phone":"513-556-7159"</v>
      </c>
      <c r="AO947" s="5" t="str">
        <f t="shared" si="474"/>
        <v>,"location":{</v>
      </c>
      <c r="AP947" s="5" t="str">
        <f t="shared" si="475"/>
        <v>"ML":"20"</v>
      </c>
      <c r="AQ947" s="5" t="str">
        <f t="shared" si="489"/>
        <v>,"RM":"10"</v>
      </c>
      <c r="AR947" s="5" t="str">
        <f t="shared" si="476"/>
        <v>,"building":"LINDNER"</v>
      </c>
      <c r="AS947" s="5" t="str">
        <f t="shared" si="485"/>
        <v>}</v>
      </c>
      <c r="AT947" s="5" t="str">
        <f t="shared" si="477"/>
        <v>,"fax":"513-556-4891"</v>
      </c>
      <c r="AU947" s="5" t="str">
        <f t="shared" si="478"/>
        <v>,"website":"http://www.business.uc.edu/technology/support"</v>
      </c>
      <c r="AV947" s="10" t="str">
        <f t="shared" si="479"/>
        <v/>
      </c>
      <c r="AW947" s="6" t="str">
        <f t="shared" si="480"/>
        <v>{"name":"Computer Lab (LCB)","phone":"513-556-7159","location":{"ML":"20","RM":"10","building":"LINDNER"},"fax":"513-556-4891","website":"http://www.business.uc.edu/technology/support"}</v>
      </c>
      <c r="AX947" t="str">
        <f t="shared" si="481"/>
        <v>db.directory.insert({"name":"Computer Lab (LCB)","phone":"513-556-7159","location":{"ML":"20","RM":"10","building":"LINDNER"},"fax":"513-556-4891","website":"http://www.business.uc.edu/technology/support"})</v>
      </c>
      <c r="AY947">
        <f t="shared" si="484"/>
        <v>944</v>
      </c>
      <c r="AZ947" t="str">
        <f t="shared" si="482"/>
        <v>944 - Computer Lab (LCB)</v>
      </c>
      <c r="BA947" t="str">
        <f t="shared" si="486"/>
        <v>{"name":"Computer Lab (LCB)","phone":"513-556-7159","location":{"ML":"20","RM":"10","building":"LINDNER"},"fax":"513-556-4891","website":"http://www.business.uc.edu/technology/support"},</v>
      </c>
    </row>
    <row r="948" spans="1:53" x14ac:dyDescent="0.25">
      <c r="A948" t="s">
        <v>3963</v>
      </c>
      <c r="B948" t="s">
        <v>3964</v>
      </c>
      <c r="C948" t="s">
        <v>720</v>
      </c>
      <c r="D948" t="s">
        <v>3951</v>
      </c>
      <c r="E948">
        <v>20</v>
      </c>
      <c r="F948">
        <v>102</v>
      </c>
      <c r="G948" t="s">
        <v>1130</v>
      </c>
      <c r="H948" t="s">
        <v>3965</v>
      </c>
      <c r="I948" t="s">
        <v>3966</v>
      </c>
      <c r="K948" t="s">
        <v>5264</v>
      </c>
      <c r="L948" t="b">
        <v>1</v>
      </c>
      <c r="M948">
        <f t="shared" si="487"/>
        <v>1</v>
      </c>
      <c r="N948" t="str">
        <f t="shared" si="459"/>
        <v>DEAN-LCB (David M. Szymanski  PhD)</v>
      </c>
      <c r="O948" t="str">
        <f t="shared" si="488"/>
        <v>DEAN-LCB (David M. Szymanski  PhD)</v>
      </c>
      <c r="P948" t="s">
        <v>5264</v>
      </c>
      <c r="Q948" t="str">
        <f t="shared" si="460"/>
        <v>513-556-7001</v>
      </c>
      <c r="S948" s="3">
        <f t="shared" si="458"/>
        <v>20</v>
      </c>
      <c r="T948" t="b">
        <f t="shared" si="466"/>
        <v>1</v>
      </c>
      <c r="V948" s="3">
        <f t="shared" si="467"/>
        <v>102</v>
      </c>
      <c r="W948" t="b">
        <f t="shared" si="461"/>
        <v>1</v>
      </c>
      <c r="Y948" t="str">
        <f t="shared" si="468"/>
        <v>LINDNER</v>
      </c>
      <c r="Z948" t="b">
        <f t="shared" si="462"/>
        <v>1</v>
      </c>
      <c r="AB948" t="b">
        <f t="shared" si="469"/>
        <v>1</v>
      </c>
      <c r="AD948" t="str">
        <f t="shared" si="470"/>
        <v>513-556-7069</v>
      </c>
      <c r="AE948" t="b">
        <f t="shared" si="463"/>
        <v>1</v>
      </c>
      <c r="AG948" t="str">
        <f t="shared" si="471"/>
        <v>http://www.business.uc.edu/aboutus/deansoffice</v>
      </c>
      <c r="AH948" t="b">
        <f t="shared" si="464"/>
        <v>1</v>
      </c>
      <c r="AJ948">
        <f t="shared" si="472"/>
        <v>0</v>
      </c>
      <c r="AK948" t="b">
        <f t="shared" si="465"/>
        <v>0</v>
      </c>
      <c r="AM948" s="4" t="str">
        <f t="shared" si="483"/>
        <v>"name":"DEAN-LCB (David M. Szymanski PhD)"</v>
      </c>
      <c r="AN948" s="5" t="str">
        <f t="shared" si="473"/>
        <v>,"phone":"513-556-7001"</v>
      </c>
      <c r="AO948" s="5" t="str">
        <f t="shared" si="474"/>
        <v>,"location":{</v>
      </c>
      <c r="AP948" s="5" t="str">
        <f t="shared" si="475"/>
        <v>"ML":"20"</v>
      </c>
      <c r="AQ948" s="5" t="str">
        <f t="shared" si="489"/>
        <v>,"RM":"102"</v>
      </c>
      <c r="AR948" s="5" t="str">
        <f t="shared" si="476"/>
        <v>,"building":"LINDNER"</v>
      </c>
      <c r="AS948" s="5" t="str">
        <f t="shared" si="485"/>
        <v>}</v>
      </c>
      <c r="AT948" s="5" t="str">
        <f t="shared" si="477"/>
        <v>,"fax":"513-556-7069"</v>
      </c>
      <c r="AU948" s="5" t="str">
        <f t="shared" si="478"/>
        <v>,"website":"http://www.business.uc.edu/aboutus/deansoffice"</v>
      </c>
      <c r="AV948" s="10" t="str">
        <f t="shared" si="479"/>
        <v/>
      </c>
      <c r="AW948" s="6" t="str">
        <f t="shared" si="480"/>
        <v>{"name":"DEAN-LCB (David M. Szymanski PhD)","phone":"513-556-7001","location":{"ML":"20","RM":"102","building":"LINDNER"},"fax":"513-556-7069","website":"http://www.business.uc.edu/aboutus/deansoffice"}</v>
      </c>
      <c r="AX948" t="str">
        <f t="shared" si="481"/>
        <v>db.directory.insert({"name":"DEAN-LCB (David M. Szymanski PhD)","phone":"513-556-7001","location":{"ML":"20","RM":"102","building":"LINDNER"},"fax":"513-556-7069","website":"http://www.business.uc.edu/aboutus/deansoffice"})</v>
      </c>
      <c r="AY948">
        <f t="shared" si="484"/>
        <v>945</v>
      </c>
      <c r="AZ948" t="str">
        <f t="shared" si="482"/>
        <v>945 - DEAN-LCB (David M. Szymanski  PhD)</v>
      </c>
      <c r="BA948" t="str">
        <f t="shared" si="486"/>
        <v>{"name":"DEAN-LCB (David M. Szymanski PhD)","phone":"513-556-7001","location":{"ML":"20","RM":"102","building":"LINDNER"},"fax":"513-556-7069","website":"http://www.business.uc.edu/aboutus/deansoffice"},</v>
      </c>
    </row>
    <row r="949" spans="1:53" x14ac:dyDescent="0.25">
      <c r="A949" t="s">
        <v>3967</v>
      </c>
      <c r="B949" t="s">
        <v>3968</v>
      </c>
      <c r="C949" t="s">
        <v>3448</v>
      </c>
      <c r="D949">
        <v>145</v>
      </c>
      <c r="E949">
        <v>402</v>
      </c>
      <c r="F949" t="s">
        <v>1130</v>
      </c>
      <c r="H949" t="s">
        <v>3969</v>
      </c>
      <c r="K949" t="s">
        <v>5264</v>
      </c>
      <c r="M949">
        <f t="shared" si="487"/>
        <v>0</v>
      </c>
      <c r="N949" t="str">
        <f t="shared" si="459"/>
        <v>Direct Marketing Policy Center (LCB)</v>
      </c>
      <c r="P949" t="s">
        <v>5264</v>
      </c>
      <c r="Q949" t="str">
        <f t="shared" si="460"/>
        <v>513-556-7100</v>
      </c>
      <c r="S949" s="3">
        <f t="shared" si="458"/>
        <v>145</v>
      </c>
      <c r="T949" t="b">
        <f t="shared" si="466"/>
        <v>1</v>
      </c>
      <c r="V949" s="3">
        <f t="shared" si="467"/>
        <v>402</v>
      </c>
      <c r="W949" t="b">
        <f t="shared" si="461"/>
        <v>1</v>
      </c>
      <c r="Y949" t="str">
        <f t="shared" si="468"/>
        <v>LINDNER</v>
      </c>
      <c r="Z949" t="b">
        <f t="shared" si="462"/>
        <v>1</v>
      </c>
      <c r="AB949" t="b">
        <f t="shared" si="469"/>
        <v>1</v>
      </c>
      <c r="AD949">
        <f t="shared" si="470"/>
        <v>0</v>
      </c>
      <c r="AE949" t="b">
        <f t="shared" si="463"/>
        <v>0</v>
      </c>
      <c r="AG949" t="str">
        <f t="shared" si="471"/>
        <v>http://business.uc.edu/centers/direct-marketing.html</v>
      </c>
      <c r="AH949" t="b">
        <f t="shared" si="464"/>
        <v>1</v>
      </c>
      <c r="AJ949">
        <f t="shared" si="472"/>
        <v>0</v>
      </c>
      <c r="AK949" t="b">
        <f t="shared" si="465"/>
        <v>0</v>
      </c>
      <c r="AM949" s="4" t="str">
        <f t="shared" si="483"/>
        <v>"name":"Direct Marketing Policy Center (LCB)"</v>
      </c>
      <c r="AN949" s="5" t="str">
        <f t="shared" si="473"/>
        <v>,"phone":"513-556-7100"</v>
      </c>
      <c r="AO949" s="5" t="str">
        <f t="shared" si="474"/>
        <v>,"location":{</v>
      </c>
      <c r="AP949" s="5" t="str">
        <f t="shared" si="475"/>
        <v>"ML":"145"</v>
      </c>
      <c r="AQ949" s="5" t="str">
        <f t="shared" si="489"/>
        <v>,"RM":"402"</v>
      </c>
      <c r="AR949" s="5" t="str">
        <f t="shared" si="476"/>
        <v>,"building":"LINDNER"</v>
      </c>
      <c r="AS949" s="5" t="str">
        <f t="shared" si="485"/>
        <v>}</v>
      </c>
      <c r="AT949" s="5" t="str">
        <f t="shared" si="477"/>
        <v/>
      </c>
      <c r="AU949" s="5" t="str">
        <f t="shared" si="478"/>
        <v>,"website":"http://business.uc.edu/centers/direct-marketing.html"</v>
      </c>
      <c r="AV949" s="10" t="str">
        <f t="shared" si="479"/>
        <v/>
      </c>
      <c r="AW949" s="6" t="str">
        <f t="shared" si="480"/>
        <v>{"name":"Direct Marketing Policy Center (LCB)","phone":"513-556-7100","location":{"ML":"145","RM":"402","building":"LINDNER"},"website":"http://business.uc.edu/centers/direct-marketing.html"}</v>
      </c>
      <c r="AX949" t="str">
        <f t="shared" si="481"/>
        <v>db.directory.insert({"name":"Direct Marketing Policy Center (LCB)","phone":"513-556-7100","location":{"ML":"145","RM":"402","building":"LINDNER"},"website":"http://business.uc.edu/centers/direct-marketing.html"})</v>
      </c>
      <c r="AY949">
        <f t="shared" si="484"/>
        <v>946</v>
      </c>
      <c r="AZ949" t="str">
        <f t="shared" si="482"/>
        <v>946 - Direct Marketing Policy Center (LCB)</v>
      </c>
      <c r="BA949" t="str">
        <f t="shared" si="486"/>
        <v>{"name":"Direct Marketing Policy Center (LCB)","phone":"513-556-7100","location":{"ML":"145","RM":"402","building":"LINDNER"},"website":"http://business.uc.edu/centers/direct-marketing.html"},</v>
      </c>
    </row>
    <row r="950" spans="1:53" x14ac:dyDescent="0.25">
      <c r="A950" t="s">
        <v>3970</v>
      </c>
      <c r="B950" t="s">
        <v>3971</v>
      </c>
      <c r="C950" t="s">
        <v>3972</v>
      </c>
      <c r="D950">
        <v>371</v>
      </c>
      <c r="E950">
        <v>302</v>
      </c>
      <c r="F950" t="s">
        <v>1130</v>
      </c>
      <c r="G950" t="s">
        <v>3973</v>
      </c>
      <c r="H950" t="s">
        <v>3974</v>
      </c>
      <c r="K950" t="s">
        <v>5264</v>
      </c>
      <c r="M950">
        <f t="shared" si="487"/>
        <v>0</v>
      </c>
      <c r="N950" t="str">
        <f t="shared" si="459"/>
        <v>Economics (LCB)</v>
      </c>
      <c r="P950" t="s">
        <v>5264</v>
      </c>
      <c r="Q950" t="str">
        <f t="shared" si="460"/>
        <v>513-556-2600</v>
      </c>
      <c r="S950" s="3">
        <f t="shared" si="458"/>
        <v>371</v>
      </c>
      <c r="T950" t="b">
        <f t="shared" si="466"/>
        <v>1</v>
      </c>
      <c r="V950" s="3">
        <f t="shared" si="467"/>
        <v>302</v>
      </c>
      <c r="W950" t="b">
        <f t="shared" si="461"/>
        <v>1</v>
      </c>
      <c r="Y950" t="str">
        <f t="shared" si="468"/>
        <v>LINDNER</v>
      </c>
      <c r="Z950" t="b">
        <f t="shared" si="462"/>
        <v>1</v>
      </c>
      <c r="AB950" t="b">
        <f t="shared" si="469"/>
        <v>1</v>
      </c>
      <c r="AD950" t="str">
        <f t="shared" si="470"/>
        <v>513-556-2669</v>
      </c>
      <c r="AE950" t="b">
        <f t="shared" si="463"/>
        <v>1</v>
      </c>
      <c r="AG950" t="str">
        <f t="shared" si="471"/>
        <v>http://business.uc.edu/departments/economics.html</v>
      </c>
      <c r="AH950" t="b">
        <f t="shared" si="464"/>
        <v>1</v>
      </c>
      <c r="AJ950">
        <f t="shared" si="472"/>
        <v>0</v>
      </c>
      <c r="AK950" t="b">
        <f t="shared" si="465"/>
        <v>0</v>
      </c>
      <c r="AM950" s="4" t="str">
        <f t="shared" si="483"/>
        <v>"name":"Economics (LCB)"</v>
      </c>
      <c r="AN950" s="5" t="str">
        <f t="shared" si="473"/>
        <v>,"phone":"513-556-2600"</v>
      </c>
      <c r="AO950" s="5" t="str">
        <f t="shared" si="474"/>
        <v>,"location":{</v>
      </c>
      <c r="AP950" s="5" t="str">
        <f t="shared" si="475"/>
        <v>"ML":"371"</v>
      </c>
      <c r="AQ950" s="5" t="str">
        <f t="shared" si="489"/>
        <v>,"RM":"302"</v>
      </c>
      <c r="AR950" s="5" t="str">
        <f t="shared" si="476"/>
        <v>,"building":"LINDNER"</v>
      </c>
      <c r="AS950" s="5" t="str">
        <f t="shared" si="485"/>
        <v>}</v>
      </c>
      <c r="AT950" s="5" t="str">
        <f t="shared" si="477"/>
        <v>,"fax":"513-556-2669"</v>
      </c>
      <c r="AU950" s="5" t="str">
        <f t="shared" si="478"/>
        <v>,"website":"http://business.uc.edu/departments/economics.html"</v>
      </c>
      <c r="AV950" s="10" t="str">
        <f t="shared" si="479"/>
        <v/>
      </c>
      <c r="AW950" s="6" t="str">
        <f t="shared" si="480"/>
        <v>{"name":"Economics (LCB)","phone":"513-556-2600","location":{"ML":"371","RM":"302","building":"LINDNER"},"fax":"513-556-2669","website":"http://business.uc.edu/departments/economics.html"}</v>
      </c>
      <c r="AX950" t="str">
        <f t="shared" si="481"/>
        <v>db.directory.insert({"name":"Economics (LCB)","phone":"513-556-2600","location":{"ML":"371","RM":"302","building":"LINDNER"},"fax":"513-556-2669","website":"http://business.uc.edu/departments/economics.html"})</v>
      </c>
      <c r="AY950">
        <f t="shared" si="484"/>
        <v>947</v>
      </c>
      <c r="AZ950" t="str">
        <f t="shared" si="482"/>
        <v>947 - Economics (LCB)</v>
      </c>
      <c r="BA950" t="str">
        <f t="shared" si="486"/>
        <v>{"name":"Economics (LCB)","phone":"513-556-2600","location":{"ML":"371","RM":"302","building":"LINDNER"},"fax":"513-556-2669","website":"http://business.uc.edu/departments/economics.html"},</v>
      </c>
    </row>
    <row r="951" spans="1:53" x14ac:dyDescent="0.25">
      <c r="A951" t="s">
        <v>3975</v>
      </c>
      <c r="B951" t="s">
        <v>3976</v>
      </c>
      <c r="C951" t="s">
        <v>3977</v>
      </c>
      <c r="D951" t="s">
        <v>3978</v>
      </c>
      <c r="E951">
        <v>165</v>
      </c>
      <c r="F951">
        <v>300</v>
      </c>
      <c r="G951" t="s">
        <v>467</v>
      </c>
      <c r="H951" t="s">
        <v>3128</v>
      </c>
      <c r="I951" t="s">
        <v>3979</v>
      </c>
      <c r="K951" t="s">
        <v>5264</v>
      </c>
      <c r="L951" t="b">
        <v>1</v>
      </c>
      <c r="M951">
        <f t="shared" si="487"/>
        <v>1</v>
      </c>
      <c r="N951" t="str">
        <f t="shared" si="459"/>
        <v>Entrepreneurship Educ &amp; Research  Ctr for (LCB)</v>
      </c>
      <c r="O951" t="str">
        <f t="shared" si="488"/>
        <v>Entrepreneurship Educ &amp; Research  Ctr for (LCB)</v>
      </c>
      <c r="P951" t="s">
        <v>5264</v>
      </c>
      <c r="Q951" t="str">
        <f t="shared" si="460"/>
        <v>513-556-7176</v>
      </c>
      <c r="S951" s="3">
        <f t="shared" si="458"/>
        <v>165</v>
      </c>
      <c r="T951" t="b">
        <f t="shared" si="466"/>
        <v>1</v>
      </c>
      <c r="V951" s="3">
        <f t="shared" si="467"/>
        <v>300</v>
      </c>
      <c r="W951" t="b">
        <f t="shared" si="461"/>
        <v>1</v>
      </c>
      <c r="Y951" t="str">
        <f t="shared" si="468"/>
        <v>USQUARE</v>
      </c>
      <c r="Z951" t="b">
        <f t="shared" si="462"/>
        <v>1</v>
      </c>
      <c r="AB951" t="b">
        <f t="shared" si="469"/>
        <v>1</v>
      </c>
      <c r="AD951" t="str">
        <f t="shared" si="470"/>
        <v>513-556-5499</v>
      </c>
      <c r="AE951" t="b">
        <f t="shared" si="463"/>
        <v>1</v>
      </c>
      <c r="AG951" t="str">
        <f t="shared" si="471"/>
        <v>http://business.uc.edu/centers/entrepreneurship.html</v>
      </c>
      <c r="AH951" t="b">
        <f t="shared" si="464"/>
        <v>1</v>
      </c>
      <c r="AJ951">
        <f t="shared" si="472"/>
        <v>0</v>
      </c>
      <c r="AK951" t="b">
        <f t="shared" si="465"/>
        <v>0</v>
      </c>
      <c r="AM951" s="4" t="str">
        <f t="shared" si="483"/>
        <v>"name":"Entrepreneurship Educ &amp; Research Ctr for (LCB)"</v>
      </c>
      <c r="AN951" s="5" t="str">
        <f t="shared" si="473"/>
        <v>,"phone":"513-556-7176"</v>
      </c>
      <c r="AO951" s="5" t="str">
        <f t="shared" si="474"/>
        <v>,"location":{</v>
      </c>
      <c r="AP951" s="5" t="str">
        <f t="shared" si="475"/>
        <v>"ML":"165"</v>
      </c>
      <c r="AQ951" s="5" t="str">
        <f t="shared" si="489"/>
        <v>,"RM":"300"</v>
      </c>
      <c r="AR951" s="5" t="str">
        <f t="shared" si="476"/>
        <v>,"building":"USQUARE"</v>
      </c>
      <c r="AS951" s="5" t="str">
        <f t="shared" si="485"/>
        <v>}</v>
      </c>
      <c r="AT951" s="5" t="str">
        <f t="shared" si="477"/>
        <v>,"fax":"513-556-5499"</v>
      </c>
      <c r="AU951" s="5" t="str">
        <f t="shared" si="478"/>
        <v>,"website":"http://business.uc.edu/centers/entrepreneurship.html"</v>
      </c>
      <c r="AV951" s="10" t="str">
        <f t="shared" si="479"/>
        <v/>
      </c>
      <c r="AW951" s="6" t="str">
        <f t="shared" si="480"/>
        <v>{"name":"Entrepreneurship Educ &amp; Research Ctr for (LCB)","phone":"513-556-7176","location":{"ML":"165","RM":"300","building":"USQUARE"},"fax":"513-556-5499","website":"http://business.uc.edu/centers/entrepreneurship.html"}</v>
      </c>
      <c r="AX951" t="str">
        <f t="shared" si="481"/>
        <v>db.directory.insert({"name":"Entrepreneurship Educ &amp; Research Ctr for (LCB)","phone":"513-556-7176","location":{"ML":"165","RM":"300","building":"USQUARE"},"fax":"513-556-5499","website":"http://business.uc.edu/centers/entrepreneurship.html"})</v>
      </c>
      <c r="AY951">
        <f t="shared" si="484"/>
        <v>948</v>
      </c>
      <c r="AZ951" t="str">
        <f t="shared" si="482"/>
        <v>948 - Entrepreneurship Educ &amp; Research  Ctr for (LCB)</v>
      </c>
      <c r="BA951" t="str">
        <f t="shared" si="486"/>
        <v>{"name":"Entrepreneurship Educ &amp; Research Ctr for (LCB)","phone":"513-556-7176","location":{"ML":"165","RM":"300","building":"USQUARE"},"fax":"513-556-5499","website":"http://business.uc.edu/centers/entrepreneurship.html"},</v>
      </c>
    </row>
    <row r="952" spans="1:53" x14ac:dyDescent="0.25">
      <c r="A952" t="s">
        <v>3980</v>
      </c>
      <c r="B952" t="s">
        <v>3981</v>
      </c>
      <c r="C952" t="s">
        <v>3982</v>
      </c>
      <c r="D952">
        <v>195</v>
      </c>
      <c r="E952">
        <v>402</v>
      </c>
      <c r="F952" t="s">
        <v>1130</v>
      </c>
      <c r="G952" t="s">
        <v>3449</v>
      </c>
      <c r="H952" t="s">
        <v>3983</v>
      </c>
      <c r="K952" t="s">
        <v>5264</v>
      </c>
      <c r="M952">
        <f t="shared" si="487"/>
        <v>0</v>
      </c>
      <c r="N952" t="str">
        <f t="shared" si="459"/>
        <v>Finance (LCB)</v>
      </c>
      <c r="P952" t="s">
        <v>5264</v>
      </c>
      <c r="Q952" t="str">
        <f t="shared" si="460"/>
        <v>513-556-7070</v>
      </c>
      <c r="S952" s="3">
        <f t="shared" si="458"/>
        <v>195</v>
      </c>
      <c r="T952" t="b">
        <f t="shared" si="466"/>
        <v>1</v>
      </c>
      <c r="V952" s="3">
        <f t="shared" si="467"/>
        <v>402</v>
      </c>
      <c r="W952" t="b">
        <f t="shared" si="461"/>
        <v>1</v>
      </c>
      <c r="Y952" t="str">
        <f t="shared" si="468"/>
        <v>LINDNER</v>
      </c>
      <c r="Z952" t="b">
        <f t="shared" si="462"/>
        <v>1</v>
      </c>
      <c r="AB952" t="b">
        <f t="shared" si="469"/>
        <v>1</v>
      </c>
      <c r="AD952" t="str">
        <f t="shared" si="470"/>
        <v>513-556-0979</v>
      </c>
      <c r="AE952" t="b">
        <f t="shared" si="463"/>
        <v>1</v>
      </c>
      <c r="AG952" t="str">
        <f t="shared" si="471"/>
        <v>http://www.business.uc.edu/departments/finance</v>
      </c>
      <c r="AH952" t="b">
        <f t="shared" si="464"/>
        <v>1</v>
      </c>
      <c r="AJ952">
        <f t="shared" si="472"/>
        <v>0</v>
      </c>
      <c r="AK952" t="b">
        <f t="shared" si="465"/>
        <v>0</v>
      </c>
      <c r="AM952" s="4" t="str">
        <f t="shared" si="483"/>
        <v>"name":"Finance (LCB)"</v>
      </c>
      <c r="AN952" s="5" t="str">
        <f t="shared" si="473"/>
        <v>,"phone":"513-556-7070"</v>
      </c>
      <c r="AO952" s="5" t="str">
        <f t="shared" si="474"/>
        <v>,"location":{</v>
      </c>
      <c r="AP952" s="5" t="str">
        <f t="shared" si="475"/>
        <v>"ML":"195"</v>
      </c>
      <c r="AQ952" s="5" t="str">
        <f t="shared" si="489"/>
        <v>,"RM":"402"</v>
      </c>
      <c r="AR952" s="5" t="str">
        <f t="shared" si="476"/>
        <v>,"building":"LINDNER"</v>
      </c>
      <c r="AS952" s="5" t="str">
        <f t="shared" si="485"/>
        <v>}</v>
      </c>
      <c r="AT952" s="5" t="str">
        <f t="shared" si="477"/>
        <v>,"fax":"513-556-0979"</v>
      </c>
      <c r="AU952" s="5" t="str">
        <f t="shared" si="478"/>
        <v>,"website":"http://www.business.uc.edu/departments/finance"</v>
      </c>
      <c r="AV952" s="10" t="str">
        <f t="shared" si="479"/>
        <v/>
      </c>
      <c r="AW952" s="6" t="str">
        <f t="shared" si="480"/>
        <v>{"name":"Finance (LCB)","phone":"513-556-7070","location":{"ML":"195","RM":"402","building":"LINDNER"},"fax":"513-556-0979","website":"http://www.business.uc.edu/departments/finance"}</v>
      </c>
      <c r="AX952" t="str">
        <f t="shared" si="481"/>
        <v>db.directory.insert({"name":"Finance (LCB)","phone":"513-556-7070","location":{"ML":"195","RM":"402","building":"LINDNER"},"fax":"513-556-0979","website":"http://www.business.uc.edu/departments/finance"})</v>
      </c>
      <c r="AY952">
        <f t="shared" si="484"/>
        <v>949</v>
      </c>
      <c r="AZ952" t="str">
        <f t="shared" si="482"/>
        <v>949 - Finance (LCB)</v>
      </c>
      <c r="BA952" t="str">
        <f t="shared" si="486"/>
        <v>{"name":"Finance (LCB)","phone":"513-556-7070","location":{"ML":"195","RM":"402","building":"LINDNER"},"fax":"513-556-0979","website":"http://www.business.uc.edu/departments/finance"},</v>
      </c>
    </row>
    <row r="953" spans="1:53" x14ac:dyDescent="0.25">
      <c r="A953" t="s">
        <v>3984</v>
      </c>
      <c r="B953" t="s">
        <v>3985</v>
      </c>
      <c r="C953" t="s">
        <v>3986</v>
      </c>
      <c r="D953">
        <v>228</v>
      </c>
      <c r="E953">
        <v>360</v>
      </c>
      <c r="F953" t="s">
        <v>467</v>
      </c>
      <c r="G953" t="s">
        <v>3987</v>
      </c>
      <c r="H953" t="s">
        <v>3988</v>
      </c>
      <c r="I953" t="s">
        <v>3989</v>
      </c>
      <c r="K953" t="s">
        <v>5264</v>
      </c>
      <c r="M953">
        <f t="shared" si="487"/>
        <v>0</v>
      </c>
      <c r="N953" t="str">
        <f t="shared" si="459"/>
        <v>Goering Center for Family and Private Business (LCB)</v>
      </c>
      <c r="P953" t="s">
        <v>5264</v>
      </c>
      <c r="Q953" t="str">
        <f t="shared" si="460"/>
        <v>513-556-7185</v>
      </c>
      <c r="S953" s="3">
        <f t="shared" si="458"/>
        <v>228</v>
      </c>
      <c r="T953" t="b">
        <f t="shared" si="466"/>
        <v>1</v>
      </c>
      <c r="V953" s="3">
        <f t="shared" si="467"/>
        <v>360</v>
      </c>
      <c r="W953" t="b">
        <f t="shared" si="461"/>
        <v>1</v>
      </c>
      <c r="Y953" t="str">
        <f t="shared" si="468"/>
        <v>USQUARE</v>
      </c>
      <c r="Z953" t="b">
        <f t="shared" si="462"/>
        <v>1</v>
      </c>
      <c r="AB953" t="b">
        <f t="shared" si="469"/>
        <v>1</v>
      </c>
      <c r="AD953" t="str">
        <f t="shared" si="470"/>
        <v>513-556-7090</v>
      </c>
      <c r="AE953" t="b">
        <f t="shared" si="463"/>
        <v>1</v>
      </c>
      <c r="AG953" t="str">
        <f t="shared" si="471"/>
        <v>http://www.business.uc.edu/goering</v>
      </c>
      <c r="AH953" t="b">
        <f t="shared" si="464"/>
        <v>1</v>
      </c>
      <c r="AJ953" t="str">
        <f t="shared" si="472"/>
        <v>goering@uc.edu</v>
      </c>
      <c r="AK953" t="b">
        <f t="shared" si="465"/>
        <v>1</v>
      </c>
      <c r="AM953" s="4" t="str">
        <f t="shared" si="483"/>
        <v>"name":"Goering Center for Family and Private Business (LCB)"</v>
      </c>
      <c r="AN953" s="5" t="str">
        <f t="shared" si="473"/>
        <v>,"phone":"513-556-7185"</v>
      </c>
      <c r="AO953" s="5" t="str">
        <f t="shared" si="474"/>
        <v>,"location":{</v>
      </c>
      <c r="AP953" s="5" t="str">
        <f t="shared" si="475"/>
        <v>"ML":"228"</v>
      </c>
      <c r="AQ953" s="5" t="str">
        <f t="shared" si="489"/>
        <v>,"RM":"360"</v>
      </c>
      <c r="AR953" s="5" t="str">
        <f t="shared" si="476"/>
        <v>,"building":"USQUARE"</v>
      </c>
      <c r="AS953" s="5" t="str">
        <f t="shared" si="485"/>
        <v>}</v>
      </c>
      <c r="AT953" s="5" t="str">
        <f t="shared" si="477"/>
        <v>,"fax":"513-556-7090"</v>
      </c>
      <c r="AU953" s="5" t="str">
        <f t="shared" si="478"/>
        <v>,"website":"http://www.business.uc.edu/goering"</v>
      </c>
      <c r="AV953" s="10" t="str">
        <f t="shared" si="479"/>
        <v>,"email":"goering@uc.edu"</v>
      </c>
      <c r="AW953" s="6" t="str">
        <f t="shared" si="480"/>
        <v>{"name":"Goering Center for Family and Private Business (LCB)","phone":"513-556-7185","location":{"ML":"228","RM":"360","building":"USQUARE"},"fax":"513-556-7090","website":"http://www.business.uc.edu/goering","email":"goering@uc.edu"}</v>
      </c>
      <c r="AX953" t="str">
        <f t="shared" si="481"/>
        <v>db.directory.insert({"name":"Goering Center for Family and Private Business (LCB)","phone":"513-556-7185","location":{"ML":"228","RM":"360","building":"USQUARE"},"fax":"513-556-7090","website":"http://www.business.uc.edu/goering","email":"goering@uc.edu"})</v>
      </c>
      <c r="AY953">
        <f t="shared" si="484"/>
        <v>950</v>
      </c>
      <c r="AZ953" t="str">
        <f t="shared" si="482"/>
        <v>950 - Goering Center for Family and Private Business (LCB)</v>
      </c>
      <c r="BA953" t="str">
        <f t="shared" si="486"/>
        <v>{"name":"Goering Center for Family and Private Business (LCB)","phone":"513-556-7185","location":{"ML":"228","RM":"360","building":"USQUARE"},"fax":"513-556-7090","website":"http://www.business.uc.edu/goering","email":"goering@uc.edu"},</v>
      </c>
    </row>
    <row r="954" spans="1:53" x14ac:dyDescent="0.25">
      <c r="A954" t="s">
        <v>3990</v>
      </c>
      <c r="B954" t="s">
        <v>3991</v>
      </c>
      <c r="C954" t="s">
        <v>3475</v>
      </c>
      <c r="D954">
        <v>20</v>
      </c>
      <c r="E954">
        <v>606</v>
      </c>
      <c r="F954" t="s">
        <v>1130</v>
      </c>
      <c r="G954" t="s">
        <v>3476</v>
      </c>
      <c r="H954" t="s">
        <v>3992</v>
      </c>
      <c r="K954" t="s">
        <v>5264</v>
      </c>
      <c r="M954">
        <f t="shared" si="487"/>
        <v>0</v>
      </c>
      <c r="N954" t="str">
        <f t="shared" si="459"/>
        <v>Graduate Programs (LCB)</v>
      </c>
      <c r="P954" t="s">
        <v>5264</v>
      </c>
      <c r="Q954" t="str">
        <f t="shared" si="460"/>
        <v>513-556-7020</v>
      </c>
      <c r="S954" s="3">
        <f t="shared" si="458"/>
        <v>20</v>
      </c>
      <c r="T954" t="b">
        <f t="shared" si="466"/>
        <v>1</v>
      </c>
      <c r="V954" s="3">
        <f t="shared" si="467"/>
        <v>606</v>
      </c>
      <c r="W954" t="b">
        <f t="shared" si="461"/>
        <v>1</v>
      </c>
      <c r="Y954" t="str">
        <f t="shared" si="468"/>
        <v>LINDNER</v>
      </c>
      <c r="Z954" t="b">
        <f t="shared" si="462"/>
        <v>1</v>
      </c>
      <c r="AB954" t="b">
        <f t="shared" si="469"/>
        <v>1</v>
      </c>
      <c r="AD954" t="str">
        <f t="shared" si="470"/>
        <v>513-558-7006</v>
      </c>
      <c r="AE954" t="b">
        <f t="shared" si="463"/>
        <v>1</v>
      </c>
      <c r="AG954" t="str">
        <f t="shared" si="471"/>
        <v>http://www.business.uc.edu/graduate</v>
      </c>
      <c r="AH954" t="b">
        <f t="shared" si="464"/>
        <v>1</v>
      </c>
      <c r="AJ954">
        <f t="shared" si="472"/>
        <v>0</v>
      </c>
      <c r="AK954" t="b">
        <f t="shared" si="465"/>
        <v>0</v>
      </c>
      <c r="AM954" s="4" t="str">
        <f t="shared" si="483"/>
        <v>"name":"Graduate Programs (LCB)"</v>
      </c>
      <c r="AN954" s="5" t="str">
        <f t="shared" si="473"/>
        <v>,"phone":"513-556-7020"</v>
      </c>
      <c r="AO954" s="5" t="str">
        <f t="shared" si="474"/>
        <v>,"location":{</v>
      </c>
      <c r="AP954" s="5" t="str">
        <f t="shared" si="475"/>
        <v>"ML":"20"</v>
      </c>
      <c r="AQ954" s="5" t="str">
        <f t="shared" si="489"/>
        <v>,"RM":"606"</v>
      </c>
      <c r="AR954" s="5" t="str">
        <f t="shared" si="476"/>
        <v>,"building":"LINDNER"</v>
      </c>
      <c r="AS954" s="5" t="str">
        <f t="shared" si="485"/>
        <v>}</v>
      </c>
      <c r="AT954" s="5" t="str">
        <f t="shared" si="477"/>
        <v>,"fax":"513-558-7006"</v>
      </c>
      <c r="AU954" s="5" t="str">
        <f t="shared" si="478"/>
        <v>,"website":"http://www.business.uc.edu/graduate"</v>
      </c>
      <c r="AV954" s="10" t="str">
        <f t="shared" si="479"/>
        <v/>
      </c>
      <c r="AW954" s="6" t="str">
        <f t="shared" si="480"/>
        <v>{"name":"Graduate Programs (LCB)","phone":"513-556-7020","location":{"ML":"20","RM":"606","building":"LINDNER"},"fax":"513-558-7006","website":"http://www.business.uc.edu/graduate"}</v>
      </c>
      <c r="AX954" t="str">
        <f t="shared" si="481"/>
        <v>db.directory.insert({"name":"Graduate Programs (LCB)","phone":"513-556-7020","location":{"ML":"20","RM":"606","building":"LINDNER"},"fax":"513-558-7006","website":"http://www.business.uc.edu/graduate"})</v>
      </c>
      <c r="AY954">
        <f t="shared" si="484"/>
        <v>951</v>
      </c>
      <c r="AZ954" t="str">
        <f t="shared" si="482"/>
        <v>951 - Graduate Programs (LCB)</v>
      </c>
      <c r="BA954" t="str">
        <f t="shared" si="486"/>
        <v>{"name":"Graduate Programs (LCB)","phone":"513-556-7020","location":{"ML":"20","RM":"606","building":"LINDNER"},"fax":"513-558-7006","website":"http://www.business.uc.edu/graduate"},</v>
      </c>
    </row>
    <row r="955" spans="1:53" x14ac:dyDescent="0.25">
      <c r="A955" t="s">
        <v>3993</v>
      </c>
      <c r="B955" t="s">
        <v>3994</v>
      </c>
      <c r="C955" t="s">
        <v>3995</v>
      </c>
      <c r="D955">
        <v>20</v>
      </c>
      <c r="E955">
        <v>103</v>
      </c>
      <c r="F955" t="s">
        <v>1130</v>
      </c>
      <c r="G955" t="s">
        <v>3936</v>
      </c>
      <c r="H955" t="s">
        <v>3996</v>
      </c>
      <c r="K955" t="s">
        <v>5264</v>
      </c>
      <c r="M955">
        <f t="shared" si="487"/>
        <v>0</v>
      </c>
      <c r="N955" t="str">
        <f t="shared" si="459"/>
        <v>Lindner Honors-PLUS Program (LCB)</v>
      </c>
      <c r="P955" t="s">
        <v>5264</v>
      </c>
      <c r="Q955" t="str">
        <f t="shared" si="460"/>
        <v>513-556-7099</v>
      </c>
      <c r="S955" s="3">
        <f t="shared" si="458"/>
        <v>20</v>
      </c>
      <c r="T955" t="b">
        <f t="shared" si="466"/>
        <v>1</v>
      </c>
      <c r="V955" s="3">
        <f t="shared" si="467"/>
        <v>103</v>
      </c>
      <c r="W955" t="b">
        <f t="shared" si="461"/>
        <v>1</v>
      </c>
      <c r="Y955" t="str">
        <f t="shared" si="468"/>
        <v>LINDNER</v>
      </c>
      <c r="Z955" t="b">
        <f t="shared" si="462"/>
        <v>1</v>
      </c>
      <c r="AB955" t="b">
        <f t="shared" si="469"/>
        <v>1</v>
      </c>
      <c r="AD955" t="str">
        <f t="shared" si="470"/>
        <v>513-556-4891</v>
      </c>
      <c r="AE955" t="b">
        <f t="shared" si="463"/>
        <v>1</v>
      </c>
      <c r="AG955" t="str">
        <f t="shared" si="471"/>
        <v>http://business.uc.edu/undergraduate/business-honors/lindner-honors.html</v>
      </c>
      <c r="AH955" t="b">
        <f t="shared" si="464"/>
        <v>1</v>
      </c>
      <c r="AJ955">
        <f t="shared" si="472"/>
        <v>0</v>
      </c>
      <c r="AK955" t="b">
        <f t="shared" si="465"/>
        <v>0</v>
      </c>
      <c r="AM955" s="4" t="str">
        <f t="shared" si="483"/>
        <v>"name":"Lindner Honors-PLUS Program (LCB)"</v>
      </c>
      <c r="AN955" s="5" t="str">
        <f t="shared" si="473"/>
        <v>,"phone":"513-556-7099"</v>
      </c>
      <c r="AO955" s="5" t="str">
        <f t="shared" si="474"/>
        <v>,"location":{</v>
      </c>
      <c r="AP955" s="5" t="str">
        <f t="shared" si="475"/>
        <v>"ML":"20"</v>
      </c>
      <c r="AQ955" s="5" t="str">
        <f t="shared" si="489"/>
        <v>,"RM":"103"</v>
      </c>
      <c r="AR955" s="5" t="str">
        <f t="shared" si="476"/>
        <v>,"building":"LINDNER"</v>
      </c>
      <c r="AS955" s="5" t="str">
        <f t="shared" si="485"/>
        <v>}</v>
      </c>
      <c r="AT955" s="5" t="str">
        <f t="shared" si="477"/>
        <v>,"fax":"513-556-4891"</v>
      </c>
      <c r="AU955" s="5" t="str">
        <f t="shared" si="478"/>
        <v>,"website":"http://business.uc.edu/undergraduate/business-honors/lindner-honors.html"</v>
      </c>
      <c r="AV955" s="10" t="str">
        <f t="shared" si="479"/>
        <v/>
      </c>
      <c r="AW955" s="6" t="str">
        <f t="shared" si="480"/>
        <v>{"name":"Lindner Honors-PLUS Program (LCB)","phone":"513-556-7099","location":{"ML":"20","RM":"103","building":"LINDNER"},"fax":"513-556-4891","website":"http://business.uc.edu/undergraduate/business-honors/lindner-honors.html"}</v>
      </c>
      <c r="AX955" t="str">
        <f t="shared" si="481"/>
        <v>db.directory.insert({"name":"Lindner Honors-PLUS Program (LCB)","phone":"513-556-7099","location":{"ML":"20","RM":"103","building":"LINDNER"},"fax":"513-556-4891","website":"http://business.uc.edu/undergraduate/business-honors/lindner-honors.html"})</v>
      </c>
      <c r="AY955">
        <f t="shared" si="484"/>
        <v>952</v>
      </c>
      <c r="AZ955" t="str">
        <f t="shared" si="482"/>
        <v>952 - Lindner Honors-PLUS Program (LCB)</v>
      </c>
      <c r="BA955" t="str">
        <f t="shared" si="486"/>
        <v>{"name":"Lindner Honors-PLUS Program (LCB)","phone":"513-556-7099","location":{"ML":"20","RM":"103","building":"LINDNER"},"fax":"513-556-4891","website":"http://business.uc.edu/undergraduate/business-honors/lindner-honors.html"},</v>
      </c>
    </row>
    <row r="956" spans="1:53" x14ac:dyDescent="0.25">
      <c r="A956" t="s">
        <v>3997</v>
      </c>
      <c r="B956" t="s">
        <v>3998</v>
      </c>
      <c r="C956" t="s">
        <v>3999</v>
      </c>
      <c r="D956">
        <v>162</v>
      </c>
      <c r="E956">
        <v>100</v>
      </c>
      <c r="F956" t="s">
        <v>4000</v>
      </c>
      <c r="G956" t="s">
        <v>4001</v>
      </c>
      <c r="H956" t="s">
        <v>4002</v>
      </c>
      <c r="K956" t="s">
        <v>5264</v>
      </c>
      <c r="M956">
        <f t="shared" si="487"/>
        <v>0</v>
      </c>
      <c r="N956" t="str">
        <f t="shared" si="459"/>
        <v>Learning Center (CLER)</v>
      </c>
      <c r="P956" t="s">
        <v>5264</v>
      </c>
      <c r="Q956" t="str">
        <f t="shared" si="460"/>
        <v>513-732-5228</v>
      </c>
      <c r="S956" s="3">
        <f t="shared" si="458"/>
        <v>162</v>
      </c>
      <c r="T956" t="b">
        <f t="shared" si="466"/>
        <v>1</v>
      </c>
      <c r="V956" s="3">
        <f t="shared" si="467"/>
        <v>100</v>
      </c>
      <c r="W956" t="b">
        <f t="shared" si="461"/>
        <v>1</v>
      </c>
      <c r="Y956" t="str">
        <f t="shared" si="468"/>
        <v>CLERMCDONH</v>
      </c>
      <c r="Z956" t="b">
        <f t="shared" si="462"/>
        <v>1</v>
      </c>
      <c r="AB956" t="b">
        <f t="shared" si="469"/>
        <v>1</v>
      </c>
      <c r="AD956" t="str">
        <f t="shared" si="470"/>
        <v>513-732-5325</v>
      </c>
      <c r="AE956" t="b">
        <f t="shared" si="463"/>
        <v>1</v>
      </c>
      <c r="AG956" t="str">
        <f t="shared" si="471"/>
        <v>http://www.ucclermont.edu/students/tlc.html</v>
      </c>
      <c r="AH956" t="b">
        <f t="shared" si="464"/>
        <v>1</v>
      </c>
      <c r="AJ956">
        <f t="shared" si="472"/>
        <v>0</v>
      </c>
      <c r="AK956" t="b">
        <f t="shared" si="465"/>
        <v>0</v>
      </c>
      <c r="AM956" s="4" t="str">
        <f t="shared" si="483"/>
        <v>"name":"Learning Center (CLER)"</v>
      </c>
      <c r="AN956" s="5" t="str">
        <f t="shared" si="473"/>
        <v>,"phone":"513-732-5228"</v>
      </c>
      <c r="AO956" s="5" t="str">
        <f t="shared" si="474"/>
        <v>,"location":{</v>
      </c>
      <c r="AP956" s="5" t="str">
        <f t="shared" si="475"/>
        <v>"ML":"162"</v>
      </c>
      <c r="AQ956" s="5" t="str">
        <f t="shared" si="489"/>
        <v>,"RM":"100"</v>
      </c>
      <c r="AR956" s="5" t="str">
        <f t="shared" si="476"/>
        <v>,"building":"CLERMCDONH"</v>
      </c>
      <c r="AS956" s="5" t="str">
        <f t="shared" si="485"/>
        <v>}</v>
      </c>
      <c r="AT956" s="5" t="str">
        <f t="shared" si="477"/>
        <v>,"fax":"513-732-5325"</v>
      </c>
      <c r="AU956" s="5" t="str">
        <f t="shared" si="478"/>
        <v>,"website":"http://www.ucclermont.edu/students/tlc.html"</v>
      </c>
      <c r="AV956" s="10" t="str">
        <f t="shared" si="479"/>
        <v/>
      </c>
      <c r="AW956" s="6" t="str">
        <f t="shared" si="480"/>
        <v>{"name":"Learning Center (CLER)","phone":"513-732-5228","location":{"ML":"162","RM":"100","building":"CLERMCDONH"},"fax":"513-732-5325","website":"http://www.ucclermont.edu/students/tlc.html"}</v>
      </c>
      <c r="AX956" t="str">
        <f t="shared" si="481"/>
        <v>db.directory.insert({"name":"Learning Center (CLER)","phone":"513-732-5228","location":{"ML":"162","RM":"100","building":"CLERMCDONH"},"fax":"513-732-5325","website":"http://www.ucclermont.edu/students/tlc.html"})</v>
      </c>
      <c r="AY956">
        <f t="shared" si="484"/>
        <v>953</v>
      </c>
      <c r="AZ956" t="str">
        <f t="shared" si="482"/>
        <v>953 - Learning Center (CLER)</v>
      </c>
      <c r="BA956" t="str">
        <f t="shared" si="486"/>
        <v>{"name":"Learning Center (CLER)","phone":"513-732-5228","location":{"ML":"162","RM":"100","building":"CLERMCDONH"},"fax":"513-732-5325","website":"http://www.ucclermont.edu/students/tlc.html"},</v>
      </c>
    </row>
    <row r="957" spans="1:53" x14ac:dyDescent="0.25">
      <c r="A957" t="s">
        <v>4003</v>
      </c>
      <c r="B957" t="s">
        <v>4004</v>
      </c>
      <c r="C957" t="s">
        <v>4005</v>
      </c>
      <c r="D957">
        <v>154</v>
      </c>
      <c r="G957" t="s">
        <v>4006</v>
      </c>
      <c r="H957" t="s">
        <v>4007</v>
      </c>
      <c r="I957" t="s">
        <v>4008</v>
      </c>
      <c r="K957" t="s">
        <v>5264</v>
      </c>
      <c r="M957">
        <f t="shared" si="487"/>
        <v>0</v>
      </c>
      <c r="N957" t="str">
        <f t="shared" si="459"/>
        <v>Center for First Year Experience</v>
      </c>
      <c r="P957" t="s">
        <v>5264</v>
      </c>
      <c r="Q957" t="str">
        <f t="shared" si="460"/>
        <v>513-556-4949</v>
      </c>
      <c r="S957" s="3">
        <f t="shared" si="458"/>
        <v>154</v>
      </c>
      <c r="T957" t="b">
        <f t="shared" si="466"/>
        <v>1</v>
      </c>
      <c r="V957" s="3">
        <f t="shared" si="467"/>
        <v>0</v>
      </c>
      <c r="W957" t="b">
        <f t="shared" si="461"/>
        <v>0</v>
      </c>
      <c r="Y957">
        <f t="shared" si="468"/>
        <v>0</v>
      </c>
      <c r="Z957" t="b">
        <f t="shared" si="462"/>
        <v>0</v>
      </c>
      <c r="AB957" t="b">
        <f t="shared" si="469"/>
        <v>1</v>
      </c>
      <c r="AD957" t="str">
        <f t="shared" si="470"/>
        <v>513-556-0594</v>
      </c>
      <c r="AE957" t="b">
        <f t="shared" si="463"/>
        <v>1</v>
      </c>
      <c r="AG957" t="str">
        <f t="shared" si="471"/>
        <v>http://www.uc.edu/fye/</v>
      </c>
      <c r="AH957" t="b">
        <f t="shared" si="464"/>
        <v>1</v>
      </c>
      <c r="AJ957" t="str">
        <f t="shared" si="472"/>
        <v>fye@uc.edu</v>
      </c>
      <c r="AK957" t="b">
        <f t="shared" si="465"/>
        <v>1</v>
      </c>
      <c r="AM957" s="4" t="str">
        <f t="shared" si="483"/>
        <v>"name":"Center for First Year Experience"</v>
      </c>
      <c r="AN957" s="5" t="str">
        <f t="shared" si="473"/>
        <v>,"phone":"513-556-4949"</v>
      </c>
      <c r="AO957" s="5" t="str">
        <f t="shared" si="474"/>
        <v>,"location":{</v>
      </c>
      <c r="AP957" s="5" t="str">
        <f t="shared" si="475"/>
        <v>"ML":"154"</v>
      </c>
      <c r="AQ957" s="5" t="str">
        <f t="shared" si="489"/>
        <v/>
      </c>
      <c r="AR957" s="5" t="str">
        <f t="shared" si="476"/>
        <v/>
      </c>
      <c r="AS957" s="5" t="str">
        <f t="shared" si="485"/>
        <v>}</v>
      </c>
      <c r="AT957" s="5" t="str">
        <f t="shared" si="477"/>
        <v>,"fax":"513-556-0594"</v>
      </c>
      <c r="AU957" s="5" t="str">
        <f t="shared" si="478"/>
        <v>,"website":"http://www.uc.edu/fye/"</v>
      </c>
      <c r="AV957" s="10" t="str">
        <f t="shared" si="479"/>
        <v>,"email":"fye@uc.edu"</v>
      </c>
      <c r="AW957" s="6" t="str">
        <f t="shared" si="480"/>
        <v>{"name":"Center for First Year Experience","phone":"513-556-4949","location":{"ML":"154"},"fax":"513-556-0594","website":"http://www.uc.edu/fye/","email":"fye@uc.edu"}</v>
      </c>
      <c r="AX957" t="str">
        <f t="shared" si="481"/>
        <v>db.directory.insert({"name":"Center for First Year Experience","phone":"513-556-4949","location":{"ML":"154"},"fax":"513-556-0594","website":"http://www.uc.edu/fye/","email":"fye@uc.edu"})</v>
      </c>
      <c r="AY957">
        <f t="shared" si="484"/>
        <v>954</v>
      </c>
      <c r="AZ957" t="str">
        <f t="shared" si="482"/>
        <v>954 - Center for First Year Experience</v>
      </c>
      <c r="BA957" t="str">
        <f t="shared" si="486"/>
        <v>{"name":"Center for First Year Experience","phone":"513-556-4949","location":{"ML":"154"},"fax":"513-556-0594","website":"http://www.uc.edu/fye/","email":"fye@uc.edu"},</v>
      </c>
    </row>
    <row r="958" spans="1:53" x14ac:dyDescent="0.25">
      <c r="A958" t="s">
        <v>4009</v>
      </c>
      <c r="B958" t="s">
        <v>4010</v>
      </c>
      <c r="C958" t="s">
        <v>3158</v>
      </c>
      <c r="D958">
        <v>623</v>
      </c>
      <c r="E958">
        <v>650</v>
      </c>
      <c r="F958" t="s">
        <v>23</v>
      </c>
      <c r="G958" t="s">
        <v>3159</v>
      </c>
      <c r="H958" t="s">
        <v>3062</v>
      </c>
      <c r="K958" t="s">
        <v>5264</v>
      </c>
      <c r="M958">
        <f t="shared" si="487"/>
        <v>0</v>
      </c>
      <c r="N958" t="str">
        <f t="shared" si="459"/>
        <v>Legal Services (University Related)</v>
      </c>
      <c r="P958" t="s">
        <v>5264</v>
      </c>
      <c r="Q958" t="str">
        <f t="shared" si="460"/>
        <v>513-556-3483</v>
      </c>
      <c r="S958" s="3">
        <f t="shared" si="458"/>
        <v>623</v>
      </c>
      <c r="T958" t="b">
        <f t="shared" si="466"/>
        <v>1</v>
      </c>
      <c r="V958" s="3">
        <f t="shared" si="467"/>
        <v>650</v>
      </c>
      <c r="W958" t="b">
        <f t="shared" si="461"/>
        <v>1</v>
      </c>
      <c r="Y958" t="str">
        <f t="shared" si="468"/>
        <v>UNIVPAV</v>
      </c>
      <c r="Z958" t="b">
        <f t="shared" si="462"/>
        <v>1</v>
      </c>
      <c r="AB958" t="b">
        <f t="shared" si="469"/>
        <v>1</v>
      </c>
      <c r="AD958" t="str">
        <f t="shared" si="470"/>
        <v>513-556-3232</v>
      </c>
      <c r="AE958" t="b">
        <f t="shared" si="463"/>
        <v>1</v>
      </c>
      <c r="AG958" t="str">
        <f t="shared" si="471"/>
        <v>http://www.uc.edu/gencounsel.html</v>
      </c>
      <c r="AH958" t="b">
        <f t="shared" si="464"/>
        <v>1</v>
      </c>
      <c r="AJ958">
        <f t="shared" si="472"/>
        <v>0</v>
      </c>
      <c r="AK958" t="b">
        <f t="shared" si="465"/>
        <v>0</v>
      </c>
      <c r="AM958" s="4" t="str">
        <f t="shared" si="483"/>
        <v>"name":"Legal Services (University Related)"</v>
      </c>
      <c r="AN958" s="5" t="str">
        <f t="shared" si="473"/>
        <v>,"phone":"513-556-3483"</v>
      </c>
      <c r="AO958" s="5" t="str">
        <f t="shared" si="474"/>
        <v>,"location":{</v>
      </c>
      <c r="AP958" s="5" t="str">
        <f t="shared" si="475"/>
        <v>"ML":"623"</v>
      </c>
      <c r="AQ958" s="5" t="str">
        <f t="shared" si="489"/>
        <v>,"RM":"650"</v>
      </c>
      <c r="AR958" s="5" t="str">
        <f t="shared" si="476"/>
        <v>,"building":"UNIVPAV"</v>
      </c>
      <c r="AS958" s="5" t="str">
        <f t="shared" si="485"/>
        <v>}</v>
      </c>
      <c r="AT958" s="5" t="str">
        <f t="shared" si="477"/>
        <v>,"fax":"513-556-3232"</v>
      </c>
      <c r="AU958" s="5" t="str">
        <f t="shared" si="478"/>
        <v>,"website":"http://www.uc.edu/gencounsel.html"</v>
      </c>
      <c r="AV958" s="10" t="str">
        <f t="shared" si="479"/>
        <v/>
      </c>
      <c r="AW958" s="6" t="str">
        <f t="shared" si="480"/>
        <v>{"name":"Legal Services (University Related)","phone":"513-556-3483","location":{"ML":"623","RM":"650","building":"UNIVPAV"},"fax":"513-556-3232","website":"http://www.uc.edu/gencounsel.html"}</v>
      </c>
      <c r="AX958" t="str">
        <f t="shared" si="481"/>
        <v>db.directory.insert({"name":"Legal Services (University Related)","phone":"513-556-3483","location":{"ML":"623","RM":"650","building":"UNIVPAV"},"fax":"513-556-3232","website":"http://www.uc.edu/gencounsel.html"})</v>
      </c>
      <c r="AY958">
        <f t="shared" si="484"/>
        <v>955</v>
      </c>
      <c r="AZ958" t="str">
        <f t="shared" si="482"/>
        <v>955 - Legal Services (University Related)</v>
      </c>
      <c r="BA958" t="str">
        <f t="shared" si="486"/>
        <v>{"name":"Legal Services (University Related)","phone":"513-556-3483","location":{"ML":"623","RM":"650","building":"UNIVPAV"},"fax":"513-556-3232","website":"http://www.uc.edu/gencounsel.html"},</v>
      </c>
    </row>
    <row r="959" spans="1:53" x14ac:dyDescent="0.25">
      <c r="A959" t="s">
        <v>4011</v>
      </c>
      <c r="B959" t="s">
        <v>4012</v>
      </c>
      <c r="C959" t="s">
        <v>4013</v>
      </c>
      <c r="D959" t="s">
        <v>4014</v>
      </c>
      <c r="E959">
        <v>219</v>
      </c>
      <c r="F959">
        <v>400</v>
      </c>
      <c r="G959" t="s">
        <v>1232</v>
      </c>
      <c r="H959" t="s">
        <v>4015</v>
      </c>
      <c r="I959" t="s">
        <v>4016</v>
      </c>
      <c r="K959" t="s">
        <v>5264</v>
      </c>
      <c r="L959" t="b">
        <v>1</v>
      </c>
      <c r="M959">
        <f t="shared" si="487"/>
        <v>1</v>
      </c>
      <c r="N959" t="str">
        <f t="shared" si="459"/>
        <v>CECH  Library</v>
      </c>
      <c r="O959" t="str">
        <f t="shared" si="488"/>
        <v>CECH  Library</v>
      </c>
      <c r="P959" t="s">
        <v>5264</v>
      </c>
      <c r="Q959" t="str">
        <f t="shared" si="460"/>
        <v>513-556-1430</v>
      </c>
      <c r="S959" s="3">
        <f t="shared" si="458"/>
        <v>219</v>
      </c>
      <c r="T959" t="b">
        <f t="shared" si="466"/>
        <v>1</v>
      </c>
      <c r="V959" s="3">
        <f t="shared" si="467"/>
        <v>400</v>
      </c>
      <c r="W959" t="b">
        <f t="shared" si="461"/>
        <v>1</v>
      </c>
      <c r="Y959" t="str">
        <f t="shared" si="468"/>
        <v>TEACHERS</v>
      </c>
      <c r="Z959" t="b">
        <f t="shared" si="462"/>
        <v>1</v>
      </c>
      <c r="AB959" t="b">
        <f t="shared" si="469"/>
        <v>1</v>
      </c>
      <c r="AD959" t="str">
        <f t="shared" si="470"/>
        <v>513-556-2122</v>
      </c>
      <c r="AE959" t="b">
        <f t="shared" si="463"/>
        <v>1</v>
      </c>
      <c r="AG959" t="str">
        <f t="shared" si="471"/>
        <v>http://www.libraries.uc.edu/cech/</v>
      </c>
      <c r="AH959" t="b">
        <f t="shared" si="464"/>
        <v>1</v>
      </c>
      <c r="AJ959">
        <f t="shared" si="472"/>
        <v>0</v>
      </c>
      <c r="AK959" t="b">
        <f t="shared" si="465"/>
        <v>0</v>
      </c>
      <c r="AM959" s="4" t="str">
        <f t="shared" si="483"/>
        <v>"name":"CECH Library"</v>
      </c>
      <c r="AN959" s="5" t="str">
        <f t="shared" si="473"/>
        <v>,"phone":"513-556-1430"</v>
      </c>
      <c r="AO959" s="5" t="str">
        <f t="shared" si="474"/>
        <v>,"location":{</v>
      </c>
      <c r="AP959" s="5" t="str">
        <f t="shared" si="475"/>
        <v>"ML":"219"</v>
      </c>
      <c r="AQ959" s="5" t="str">
        <f t="shared" si="489"/>
        <v>,"RM":"400"</v>
      </c>
      <c r="AR959" s="5" t="str">
        <f t="shared" si="476"/>
        <v>,"building":"TEACHERS"</v>
      </c>
      <c r="AS959" s="5" t="str">
        <f t="shared" si="485"/>
        <v>}</v>
      </c>
      <c r="AT959" s="5" t="str">
        <f t="shared" si="477"/>
        <v>,"fax":"513-556-2122"</v>
      </c>
      <c r="AU959" s="5" t="str">
        <f t="shared" si="478"/>
        <v>,"website":"http://www.libraries.uc.edu/cech/"</v>
      </c>
      <c r="AV959" s="10" t="str">
        <f t="shared" si="479"/>
        <v/>
      </c>
      <c r="AW959" s="6" t="str">
        <f t="shared" si="480"/>
        <v>{"name":"CECH Library","phone":"513-556-1430","location":{"ML":"219","RM":"400","building":"TEACHERS"},"fax":"513-556-2122","website":"http://www.libraries.uc.edu/cech/"}</v>
      </c>
      <c r="AX959" t="str">
        <f t="shared" si="481"/>
        <v>db.directory.insert({"name":"CECH Library","phone":"513-556-1430","location":{"ML":"219","RM":"400","building":"TEACHERS"},"fax":"513-556-2122","website":"http://www.libraries.uc.edu/cech/"})</v>
      </c>
      <c r="AY959">
        <f t="shared" si="484"/>
        <v>956</v>
      </c>
      <c r="AZ959" t="str">
        <f t="shared" si="482"/>
        <v>956 - CECH  Library</v>
      </c>
      <c r="BA959" t="str">
        <f t="shared" si="486"/>
        <v>{"name":"CECH Library","phone":"513-556-1430","location":{"ML":"219","RM":"400","building":"TEACHERS"},"fax":"513-556-2122","website":"http://www.libraries.uc.edu/cech/"},</v>
      </c>
    </row>
    <row r="960" spans="1:53" x14ac:dyDescent="0.25">
      <c r="A960" t="s">
        <v>4017</v>
      </c>
      <c r="B960" t="s">
        <v>777</v>
      </c>
      <c r="C960" t="s">
        <v>1615</v>
      </c>
      <c r="D960" t="s">
        <v>4018</v>
      </c>
      <c r="E960">
        <v>162</v>
      </c>
      <c r="F960">
        <v>120</v>
      </c>
      <c r="G960" t="s">
        <v>37</v>
      </c>
      <c r="H960" t="s">
        <v>4019</v>
      </c>
      <c r="I960" t="s">
        <v>4020</v>
      </c>
      <c r="K960" t="s">
        <v>5264</v>
      </c>
      <c r="L960" t="b">
        <v>1</v>
      </c>
      <c r="M960">
        <f t="shared" si="487"/>
        <v>1</v>
      </c>
      <c r="N960" t="str">
        <f t="shared" si="459"/>
        <v>Library  Clermont</v>
      </c>
      <c r="O960" t="str">
        <f t="shared" si="488"/>
        <v>Library  Clermont</v>
      </c>
      <c r="P960" t="s">
        <v>5264</v>
      </c>
      <c r="Q960" t="str">
        <f t="shared" si="460"/>
        <v>513-732-5233</v>
      </c>
      <c r="S960" s="3">
        <f t="shared" si="458"/>
        <v>162</v>
      </c>
      <c r="T960" t="b">
        <f t="shared" si="466"/>
        <v>1</v>
      </c>
      <c r="V960" s="3">
        <f t="shared" si="467"/>
        <v>120</v>
      </c>
      <c r="W960" t="b">
        <f t="shared" si="461"/>
        <v>1</v>
      </c>
      <c r="Y960" t="str">
        <f t="shared" si="468"/>
        <v>CLERJONES</v>
      </c>
      <c r="Z960" t="b">
        <f t="shared" si="462"/>
        <v>1</v>
      </c>
      <c r="AB960" t="b">
        <f t="shared" si="469"/>
        <v>1</v>
      </c>
      <c r="AD960" t="str">
        <f t="shared" si="470"/>
        <v>513-732-5237</v>
      </c>
      <c r="AE960" t="b">
        <f t="shared" si="463"/>
        <v>1</v>
      </c>
      <c r="AG960" t="str">
        <f t="shared" si="471"/>
        <v>http://www.ucclermont.edu/library/</v>
      </c>
      <c r="AH960" t="b">
        <f t="shared" si="464"/>
        <v>1</v>
      </c>
      <c r="AJ960">
        <f t="shared" si="472"/>
        <v>0</v>
      </c>
      <c r="AK960" t="b">
        <f t="shared" si="465"/>
        <v>0</v>
      </c>
      <c r="AM960" s="4" t="str">
        <f t="shared" si="483"/>
        <v>"name":"Library Clermont"</v>
      </c>
      <c r="AN960" s="5" t="str">
        <f t="shared" si="473"/>
        <v>,"phone":"513-732-5233"</v>
      </c>
      <c r="AO960" s="5" t="str">
        <f t="shared" si="474"/>
        <v>,"location":{</v>
      </c>
      <c r="AP960" s="5" t="str">
        <f t="shared" si="475"/>
        <v>"ML":"162"</v>
      </c>
      <c r="AQ960" s="5" t="str">
        <f t="shared" si="489"/>
        <v>,"RM":"120"</v>
      </c>
      <c r="AR960" s="5" t="str">
        <f t="shared" si="476"/>
        <v>,"building":"CLERJONES"</v>
      </c>
      <c r="AS960" s="5" t="str">
        <f t="shared" si="485"/>
        <v>}</v>
      </c>
      <c r="AT960" s="5" t="str">
        <f t="shared" si="477"/>
        <v>,"fax":"513-732-5237"</v>
      </c>
      <c r="AU960" s="5" t="str">
        <f t="shared" si="478"/>
        <v>,"website":"http://www.ucclermont.edu/library/"</v>
      </c>
      <c r="AV960" s="10" t="str">
        <f t="shared" si="479"/>
        <v/>
      </c>
      <c r="AW960" s="6" t="str">
        <f t="shared" si="480"/>
        <v>{"name":"Library Clermont","phone":"513-732-5233","location":{"ML":"162","RM":"120","building":"CLERJONES"},"fax":"513-732-5237","website":"http://www.ucclermont.edu/library/"}</v>
      </c>
      <c r="AX960" t="str">
        <f t="shared" si="481"/>
        <v>db.directory.insert({"name":"Library Clermont","phone":"513-732-5233","location":{"ML":"162","RM":"120","building":"CLERJONES"},"fax":"513-732-5237","website":"http://www.ucclermont.edu/library/"})</v>
      </c>
      <c r="AY960">
        <f t="shared" si="484"/>
        <v>957</v>
      </c>
      <c r="AZ960" t="str">
        <f t="shared" si="482"/>
        <v>957 - Library  Clermont</v>
      </c>
      <c r="BA960" t="str">
        <f t="shared" si="486"/>
        <v>{"name":"Library Clermont","phone":"513-732-5233","location":{"ML":"162","RM":"120","building":"CLERJONES"},"fax":"513-732-5237","website":"http://www.ucclermont.edu/library/"},</v>
      </c>
    </row>
    <row r="961" spans="1:53" x14ac:dyDescent="0.25">
      <c r="A961" t="s">
        <v>4021</v>
      </c>
      <c r="B961" t="s">
        <v>4022</v>
      </c>
      <c r="C961" t="s">
        <v>4023</v>
      </c>
      <c r="D961">
        <v>33</v>
      </c>
      <c r="F961" t="s">
        <v>868</v>
      </c>
      <c r="G961" t="s">
        <v>4015</v>
      </c>
      <c r="H961" t="s">
        <v>4024</v>
      </c>
      <c r="K961" t="s">
        <v>5264</v>
      </c>
      <c r="M961">
        <f t="shared" si="487"/>
        <v>0</v>
      </c>
      <c r="N961" t="str">
        <f t="shared" si="459"/>
        <v>Business and Economics Internet Library</v>
      </c>
      <c r="P961" t="s">
        <v>5264</v>
      </c>
      <c r="Q961" t="str">
        <f t="shared" si="460"/>
        <v>513-556-1866</v>
      </c>
      <c r="S961" s="3">
        <f t="shared" si="458"/>
        <v>33</v>
      </c>
      <c r="T961" t="b">
        <f t="shared" si="466"/>
        <v>1</v>
      </c>
      <c r="V961" s="3">
        <f t="shared" si="467"/>
        <v>0</v>
      </c>
      <c r="W961" t="b">
        <f t="shared" si="461"/>
        <v>0</v>
      </c>
      <c r="Y961" t="str">
        <f t="shared" si="468"/>
        <v>LANGSAM</v>
      </c>
      <c r="Z961" t="b">
        <f t="shared" si="462"/>
        <v>1</v>
      </c>
      <c r="AB961" t="b">
        <f t="shared" si="469"/>
        <v>1</v>
      </c>
      <c r="AD961" t="str">
        <f t="shared" si="470"/>
        <v>513-556-2122</v>
      </c>
      <c r="AE961" t="b">
        <f t="shared" si="463"/>
        <v>1</v>
      </c>
      <c r="AG961" t="str">
        <f t="shared" si="471"/>
        <v>http://www.libraries.uc.edu/business</v>
      </c>
      <c r="AH961" t="b">
        <f t="shared" si="464"/>
        <v>1</v>
      </c>
      <c r="AJ961">
        <f t="shared" si="472"/>
        <v>0</v>
      </c>
      <c r="AK961" t="b">
        <f t="shared" si="465"/>
        <v>0</v>
      </c>
      <c r="AM961" s="4" t="str">
        <f t="shared" si="483"/>
        <v>"name":"Business and Economics Internet Library"</v>
      </c>
      <c r="AN961" s="5" t="str">
        <f t="shared" si="473"/>
        <v>,"phone":"513-556-1866"</v>
      </c>
      <c r="AO961" s="5" t="str">
        <f t="shared" si="474"/>
        <v>,"location":{</v>
      </c>
      <c r="AP961" s="5" t="str">
        <f t="shared" si="475"/>
        <v>"ML":"33"</v>
      </c>
      <c r="AQ961" s="5" t="str">
        <f t="shared" si="489"/>
        <v/>
      </c>
      <c r="AR961" s="5" t="str">
        <f t="shared" si="476"/>
        <v>,"building":"LANGSAM"</v>
      </c>
      <c r="AS961" s="5" t="str">
        <f t="shared" si="485"/>
        <v>}</v>
      </c>
      <c r="AT961" s="5" t="str">
        <f t="shared" si="477"/>
        <v>,"fax":"513-556-2122"</v>
      </c>
      <c r="AU961" s="5" t="str">
        <f t="shared" si="478"/>
        <v>,"website":"http://www.libraries.uc.edu/business"</v>
      </c>
      <c r="AV961" s="10" t="str">
        <f t="shared" si="479"/>
        <v/>
      </c>
      <c r="AW961" s="6" t="str">
        <f t="shared" si="480"/>
        <v>{"name":"Business and Economics Internet Library","phone":"513-556-1866","location":{"ML":"33","building":"LANGSAM"},"fax":"513-556-2122","website":"http://www.libraries.uc.edu/business"}</v>
      </c>
      <c r="AX961" t="str">
        <f t="shared" si="481"/>
        <v>db.directory.insert({"name":"Business and Economics Internet Library","phone":"513-556-1866","location":{"ML":"33","building":"LANGSAM"},"fax":"513-556-2122","website":"http://www.libraries.uc.edu/business"})</v>
      </c>
      <c r="AY961">
        <f t="shared" si="484"/>
        <v>958</v>
      </c>
      <c r="AZ961" t="str">
        <f t="shared" si="482"/>
        <v>958 - Business and Economics Internet Library</v>
      </c>
      <c r="BA961" t="str">
        <f t="shared" si="486"/>
        <v>{"name":"Business and Economics Internet Library","phone":"513-556-1866","location":{"ML":"33","building":"LANGSAM"},"fax":"513-556-2122","website":"http://www.libraries.uc.edu/business"},</v>
      </c>
    </row>
    <row r="962" spans="1:53" x14ac:dyDescent="0.25">
      <c r="A962" t="s">
        <v>4025</v>
      </c>
      <c r="B962" t="s">
        <v>4026</v>
      </c>
      <c r="C962" t="s">
        <v>4027</v>
      </c>
      <c r="D962">
        <v>18</v>
      </c>
      <c r="E962">
        <v>850</v>
      </c>
      <c r="F962" t="s">
        <v>1512</v>
      </c>
      <c r="H962" t="s">
        <v>4028</v>
      </c>
      <c r="I962" t="s">
        <v>4029</v>
      </c>
      <c r="K962" t="s">
        <v>5264</v>
      </c>
      <c r="M962">
        <f t="shared" si="487"/>
        <v>0</v>
      </c>
      <c r="N962" t="str">
        <f t="shared" si="459"/>
        <v xml:space="preserve"> Engineering &amp; Applied Science - Library</v>
      </c>
      <c r="P962" t="s">
        <v>5264</v>
      </c>
      <c r="Q962" t="str">
        <f t="shared" si="460"/>
        <v>513-556-1550</v>
      </c>
      <c r="S962" s="3">
        <f t="shared" si="458"/>
        <v>18</v>
      </c>
      <c r="T962" t="b">
        <f t="shared" si="466"/>
        <v>1</v>
      </c>
      <c r="V962" s="3">
        <f t="shared" si="467"/>
        <v>850</v>
      </c>
      <c r="W962" t="b">
        <f t="shared" si="461"/>
        <v>1</v>
      </c>
      <c r="Y962" t="str">
        <f t="shared" si="468"/>
        <v>BALDWIN</v>
      </c>
      <c r="Z962" t="b">
        <f t="shared" si="462"/>
        <v>1</v>
      </c>
      <c r="AB962" t="b">
        <f t="shared" si="469"/>
        <v>1</v>
      </c>
      <c r="AD962">
        <f t="shared" si="470"/>
        <v>0</v>
      </c>
      <c r="AE962" t="b">
        <f t="shared" si="463"/>
        <v>0</v>
      </c>
      <c r="AG962" t="str">
        <f t="shared" si="471"/>
        <v>http://libraries.uc.edu/ceas</v>
      </c>
      <c r="AH962" t="b">
        <f t="shared" si="464"/>
        <v>1</v>
      </c>
      <c r="AJ962" t="str">
        <f t="shared" si="472"/>
        <v>Ted.Baldwin@uc.edu</v>
      </c>
      <c r="AK962" t="b">
        <f t="shared" si="465"/>
        <v>1</v>
      </c>
      <c r="AM962" s="4" t="str">
        <f t="shared" si="483"/>
        <v>"name":"Engineering &amp; Applied Science - Library"</v>
      </c>
      <c r="AN962" s="5" t="str">
        <f t="shared" si="473"/>
        <v>,"phone":"513-556-1550"</v>
      </c>
      <c r="AO962" s="5" t="str">
        <f t="shared" si="474"/>
        <v>,"location":{</v>
      </c>
      <c r="AP962" s="5" t="str">
        <f t="shared" si="475"/>
        <v>"ML":"18"</v>
      </c>
      <c r="AQ962" s="5" t="str">
        <f t="shared" si="489"/>
        <v>,"RM":"850"</v>
      </c>
      <c r="AR962" s="5" t="str">
        <f t="shared" si="476"/>
        <v>,"building":"BALDWIN"</v>
      </c>
      <c r="AS962" s="5" t="str">
        <f t="shared" si="485"/>
        <v>}</v>
      </c>
      <c r="AT962" s="5" t="str">
        <f t="shared" si="477"/>
        <v/>
      </c>
      <c r="AU962" s="5" t="str">
        <f t="shared" si="478"/>
        <v>,"website":"http://libraries.uc.edu/ceas"</v>
      </c>
      <c r="AV962" s="10" t="str">
        <f t="shared" si="479"/>
        <v>,"email":"Ted.Baldwin@uc.edu"</v>
      </c>
      <c r="AW962" s="6" t="str">
        <f t="shared" si="480"/>
        <v>{"name":"Engineering &amp; Applied Science - Library","phone":"513-556-1550","location":{"ML":"18","RM":"850","building":"BALDWIN"},"website":"http://libraries.uc.edu/ceas","email":"Ted.Baldwin@uc.edu"}</v>
      </c>
      <c r="AX962" t="str">
        <f t="shared" si="481"/>
        <v>db.directory.insert({"name":"Engineering &amp; Applied Science - Library","phone":"513-556-1550","location":{"ML":"18","RM":"850","building":"BALDWIN"},"website":"http://libraries.uc.edu/ceas","email":"Ted.Baldwin@uc.edu"})</v>
      </c>
      <c r="AY962">
        <f t="shared" si="484"/>
        <v>959</v>
      </c>
      <c r="AZ962" t="str">
        <f t="shared" si="482"/>
        <v>959 -  Engineering &amp; Applied Science - Library</v>
      </c>
      <c r="BA962" t="str">
        <f t="shared" si="486"/>
        <v>{"name":"Engineering &amp; Applied Science - Library","phone":"513-556-1550","location":{"ML":"18","RM":"850","building":"BALDWIN"},"website":"http://libraries.uc.edu/ceas","email":"Ted.Baldwin@uc.edu"},</v>
      </c>
    </row>
    <row r="963" spans="1:53" x14ac:dyDescent="0.25">
      <c r="A963" t="s">
        <v>4030</v>
      </c>
      <c r="B963" t="s">
        <v>4031</v>
      </c>
      <c r="C963" t="s">
        <v>3788</v>
      </c>
      <c r="D963">
        <v>33</v>
      </c>
      <c r="E963" t="s">
        <v>4032</v>
      </c>
      <c r="F963" t="s">
        <v>868</v>
      </c>
      <c r="G963" t="s">
        <v>2760</v>
      </c>
      <c r="H963" t="s">
        <v>4033</v>
      </c>
      <c r="K963" t="s">
        <v>5264</v>
      </c>
      <c r="M963">
        <f t="shared" si="487"/>
        <v>0</v>
      </c>
      <c r="N963" t="str">
        <f t="shared" si="459"/>
        <v>DEAN-UNIVERSITY OF CINCINNATI LIBRARIES (Xuemao Wang)</v>
      </c>
      <c r="P963" t="s">
        <v>5264</v>
      </c>
      <c r="Q963" t="str">
        <f t="shared" si="460"/>
        <v>513-556-1515</v>
      </c>
      <c r="S963" s="3">
        <f t="shared" ref="S963:S1026" si="490">IF(L963,E963,D963)</f>
        <v>33</v>
      </c>
      <c r="T963" t="b">
        <f t="shared" si="466"/>
        <v>1</v>
      </c>
      <c r="V963" s="3" t="str">
        <f t="shared" si="467"/>
        <v>640-G</v>
      </c>
      <c r="W963" t="b">
        <f t="shared" si="461"/>
        <v>1</v>
      </c>
      <c r="Y963" t="str">
        <f t="shared" si="468"/>
        <v>LANGSAM</v>
      </c>
      <c r="Z963" t="b">
        <f t="shared" si="462"/>
        <v>1</v>
      </c>
      <c r="AB963" t="b">
        <f t="shared" si="469"/>
        <v>1</v>
      </c>
      <c r="AD963" t="str">
        <f t="shared" si="470"/>
        <v>513-556-0325</v>
      </c>
      <c r="AE963" t="b">
        <f t="shared" si="463"/>
        <v>1</v>
      </c>
      <c r="AG963" t="str">
        <f t="shared" si="471"/>
        <v>http://libraries.uc.edu/about/deans-welcome</v>
      </c>
      <c r="AH963" t="b">
        <f t="shared" si="464"/>
        <v>1</v>
      </c>
      <c r="AJ963">
        <f t="shared" si="472"/>
        <v>0</v>
      </c>
      <c r="AK963" t="b">
        <f t="shared" si="465"/>
        <v>0</v>
      </c>
      <c r="AM963" s="4" t="str">
        <f t="shared" si="483"/>
        <v>"name":"DEAN-UNIVERSITY OF CINCINNATI LIBRARIES (Xuemao Wang)"</v>
      </c>
      <c r="AN963" s="5" t="str">
        <f t="shared" si="473"/>
        <v>,"phone":"513-556-1515"</v>
      </c>
      <c r="AO963" s="5" t="str">
        <f t="shared" si="474"/>
        <v>,"location":{</v>
      </c>
      <c r="AP963" s="5" t="str">
        <f t="shared" si="475"/>
        <v>"ML":"33"</v>
      </c>
      <c r="AQ963" s="5" t="str">
        <f t="shared" si="489"/>
        <v>,"RM":"640-G"</v>
      </c>
      <c r="AR963" s="5" t="str">
        <f t="shared" si="476"/>
        <v>,"building":"LANGSAM"</v>
      </c>
      <c r="AS963" s="5" t="str">
        <f t="shared" si="485"/>
        <v>}</v>
      </c>
      <c r="AT963" s="5" t="str">
        <f t="shared" si="477"/>
        <v>,"fax":"513-556-0325"</v>
      </c>
      <c r="AU963" s="5" t="str">
        <f t="shared" si="478"/>
        <v>,"website":"http://libraries.uc.edu/about/deans-welcome"</v>
      </c>
      <c r="AV963" s="10" t="str">
        <f t="shared" si="479"/>
        <v/>
      </c>
      <c r="AW963" s="6" t="str">
        <f t="shared" si="480"/>
        <v>{"name":"DEAN-UNIVERSITY OF CINCINNATI LIBRARIES (Xuemao Wang)","phone":"513-556-1515","location":{"ML":"33","RM":"640-G","building":"LANGSAM"},"fax":"513-556-0325","website":"http://libraries.uc.edu/about/deans-welcome"}</v>
      </c>
      <c r="AX963" t="str">
        <f t="shared" si="481"/>
        <v>db.directory.insert({"name":"DEAN-UNIVERSITY OF CINCINNATI LIBRARIES (Xuemao Wang)","phone":"513-556-1515","location":{"ML":"33","RM":"640-G","building":"LANGSAM"},"fax":"513-556-0325","website":"http://libraries.uc.edu/about/deans-welcome"})</v>
      </c>
      <c r="AY963">
        <f t="shared" si="484"/>
        <v>960</v>
      </c>
      <c r="AZ963" t="str">
        <f t="shared" si="482"/>
        <v>960 - DEAN-UNIVERSITY OF CINCINNATI LIBRARIES (Xuemao Wang)</v>
      </c>
      <c r="BA963" t="str">
        <f t="shared" si="486"/>
        <v>{"name":"DEAN-UNIVERSITY OF CINCINNATI LIBRARIES (Xuemao Wang)","phone":"513-556-1515","location":{"ML":"33","RM":"640-G","building":"LANGSAM"},"fax":"513-556-0325","website":"http://libraries.uc.edu/about/deans-welcome"},</v>
      </c>
    </row>
    <row r="964" spans="1:53" x14ac:dyDescent="0.25">
      <c r="A964" t="s">
        <v>4034</v>
      </c>
      <c r="B964" t="s">
        <v>4035</v>
      </c>
      <c r="C964" t="s">
        <v>4036</v>
      </c>
      <c r="D964">
        <v>33</v>
      </c>
      <c r="E964">
        <v>640</v>
      </c>
      <c r="F964" t="s">
        <v>868</v>
      </c>
      <c r="G964" t="s">
        <v>2760</v>
      </c>
      <c r="H964" t="s">
        <v>4037</v>
      </c>
      <c r="I964" t="s">
        <v>4038</v>
      </c>
      <c r="K964" t="s">
        <v>5264</v>
      </c>
      <c r="M964">
        <f t="shared" si="487"/>
        <v>0</v>
      </c>
      <c r="N964" t="str">
        <f t="shared" ref="N964:N1027" si="491">IF(L964,O964,B964)</f>
        <v>Friends/Donors of UC Libraries</v>
      </c>
      <c r="P964" t="s">
        <v>5264</v>
      </c>
      <c r="Q964" t="str">
        <f t="shared" ref="Q964:Q1027" si="492">IF(L964,D964,C964)</f>
        <v>513-556-0055</v>
      </c>
      <c r="S964" s="3">
        <f t="shared" si="490"/>
        <v>33</v>
      </c>
      <c r="T964" t="b">
        <f t="shared" si="466"/>
        <v>1</v>
      </c>
      <c r="V964" s="3">
        <f t="shared" si="467"/>
        <v>640</v>
      </c>
      <c r="W964" t="b">
        <f t="shared" ref="W964:W1027" si="493">IF(V964=0,FALSE,TRUE)</f>
        <v>1</v>
      </c>
      <c r="Y964" t="str">
        <f t="shared" si="468"/>
        <v>LANGSAM</v>
      </c>
      <c r="Z964" t="b">
        <f t="shared" ref="Z964:Z1027" si="494">IF(Y964=0,FALSE,TRUE)</f>
        <v>1</v>
      </c>
      <c r="AB964" t="b">
        <f t="shared" si="469"/>
        <v>1</v>
      </c>
      <c r="AD964" t="str">
        <f t="shared" si="470"/>
        <v>513-556-0325</v>
      </c>
      <c r="AE964" t="b">
        <f t="shared" ref="AE964:AE1027" si="495">IF(AD964=0,FALSE,TRUE)</f>
        <v>1</v>
      </c>
      <c r="AG964" t="str">
        <f t="shared" si="471"/>
        <v>http://libraries.uc.edu/about/giving</v>
      </c>
      <c r="AH964" t="b">
        <f t="shared" ref="AH964:AH1027" si="496">IF(AG964=0,FALSE,TRUE)</f>
        <v>1</v>
      </c>
      <c r="AJ964" t="str">
        <f t="shared" si="472"/>
        <v>christa.bernardo@uc.edu</v>
      </c>
      <c r="AK964" t="b">
        <f t="shared" ref="AK964:AK1027" si="497">IF(AJ964=0,FALSE,TRUE)</f>
        <v>1</v>
      </c>
      <c r="AM964" s="4" t="str">
        <f t="shared" si="483"/>
        <v>"name":"Friends/Donors of UC Libraries"</v>
      </c>
      <c r="AN964" s="5" t="str">
        <f t="shared" si="473"/>
        <v>,"phone":"513-556-0055"</v>
      </c>
      <c r="AO964" s="5" t="str">
        <f t="shared" si="474"/>
        <v>,"location":{</v>
      </c>
      <c r="AP964" s="5" t="str">
        <f t="shared" si="475"/>
        <v>"ML":"33"</v>
      </c>
      <c r="AQ964" s="5" t="str">
        <f t="shared" si="489"/>
        <v>,"RM":"640"</v>
      </c>
      <c r="AR964" s="5" t="str">
        <f t="shared" si="476"/>
        <v>,"building":"LANGSAM"</v>
      </c>
      <c r="AS964" s="5" t="str">
        <f t="shared" si="485"/>
        <v>}</v>
      </c>
      <c r="AT964" s="5" t="str">
        <f t="shared" si="477"/>
        <v>,"fax":"513-556-0325"</v>
      </c>
      <c r="AU964" s="5" t="str">
        <f t="shared" si="478"/>
        <v>,"website":"http://libraries.uc.edu/about/giving"</v>
      </c>
      <c r="AV964" s="10" t="str">
        <f t="shared" si="479"/>
        <v>,"email":"christa.bernardo@uc.edu"</v>
      </c>
      <c r="AW964" s="6" t="str">
        <f t="shared" si="480"/>
        <v>{"name":"Friends/Donors of UC Libraries","phone":"513-556-0055","location":{"ML":"33","RM":"640","building":"LANGSAM"},"fax":"513-556-0325","website":"http://libraries.uc.edu/about/giving","email":"christa.bernardo@uc.edu"}</v>
      </c>
      <c r="AX964" t="str">
        <f t="shared" si="481"/>
        <v>db.directory.insert({"name":"Friends/Donors of UC Libraries","phone":"513-556-0055","location":{"ML":"33","RM":"640","building":"LANGSAM"},"fax":"513-556-0325","website":"http://libraries.uc.edu/about/giving","email":"christa.bernardo@uc.edu"})</v>
      </c>
      <c r="AY964">
        <f t="shared" si="484"/>
        <v>961</v>
      </c>
      <c r="AZ964" t="str">
        <f t="shared" si="482"/>
        <v>961 - Friends/Donors of UC Libraries</v>
      </c>
      <c r="BA964" t="str">
        <f t="shared" si="486"/>
        <v>{"name":"Friends/Donors of UC Libraries","phone":"513-556-0055","location":{"ML":"33","RM":"640","building":"LANGSAM"},"fax":"513-556-0325","website":"http://libraries.uc.edu/about/giving","email":"christa.bernardo@uc.edu"},</v>
      </c>
    </row>
    <row r="965" spans="1:53" x14ac:dyDescent="0.25">
      <c r="A965" t="s">
        <v>4039</v>
      </c>
      <c r="B965" t="s">
        <v>777</v>
      </c>
      <c r="C965" t="s">
        <v>4040</v>
      </c>
      <c r="D965" t="s">
        <v>4036</v>
      </c>
      <c r="E965">
        <v>33</v>
      </c>
      <c r="F965">
        <v>640</v>
      </c>
      <c r="G965" t="s">
        <v>868</v>
      </c>
      <c r="H965" t="s">
        <v>2760</v>
      </c>
      <c r="I965" t="s">
        <v>4041</v>
      </c>
      <c r="K965" t="s">
        <v>5264</v>
      </c>
      <c r="L965" t="b">
        <v>1</v>
      </c>
      <c r="M965">
        <f t="shared" si="487"/>
        <v>1</v>
      </c>
      <c r="N965" t="str">
        <f t="shared" si="491"/>
        <v>Library  Gifts</v>
      </c>
      <c r="O965" t="str">
        <f t="shared" si="488"/>
        <v>Library  Gifts</v>
      </c>
      <c r="P965" t="s">
        <v>5264</v>
      </c>
      <c r="Q965" t="str">
        <f t="shared" si="492"/>
        <v>513-556-0055</v>
      </c>
      <c r="S965" s="3">
        <f t="shared" si="490"/>
        <v>33</v>
      </c>
      <c r="T965" t="b">
        <f t="shared" ref="T965:T1028" si="498">IF(S965=0,FALSE,TRUE)</f>
        <v>1</v>
      </c>
      <c r="V965" s="3">
        <f t="shared" ref="V965:V1028" si="499">IF(L965,F965,E965)</f>
        <v>640</v>
      </c>
      <c r="W965" t="b">
        <f t="shared" si="493"/>
        <v>1</v>
      </c>
      <c r="Y965" t="str">
        <f t="shared" ref="Y965:Y1028" si="500">IF(L965,G965,F965)</f>
        <v>LANGSAM</v>
      </c>
      <c r="Z965" t="b">
        <f t="shared" si="494"/>
        <v>1</v>
      </c>
      <c r="AB965" t="b">
        <f t="shared" ref="AB965:AB1028" si="501">IF(AND(AND(T965=FALSE,W965=FALSE),Z965=FALSE),FALSE,TRUE)</f>
        <v>1</v>
      </c>
      <c r="AD965" t="str">
        <f t="shared" ref="AD965:AD1028" si="502">IF(L965,H965,G965)</f>
        <v>513-556-0325</v>
      </c>
      <c r="AE965" t="b">
        <f t="shared" si="495"/>
        <v>1</v>
      </c>
      <c r="AG965" t="str">
        <f t="shared" ref="AG965:AG1028" si="503">IF(L965,I965,H965)</f>
        <v>http://www.libraries.uc.edu/about/giving</v>
      </c>
      <c r="AH965" t="b">
        <f t="shared" si="496"/>
        <v>1</v>
      </c>
      <c r="AJ965">
        <f t="shared" ref="AJ965:AJ1028" si="504">IF(L965,J965,I965)</f>
        <v>0</v>
      </c>
      <c r="AK965" t="b">
        <f t="shared" si="497"/>
        <v>0</v>
      </c>
      <c r="AM965" s="4" t="str">
        <f t="shared" si="483"/>
        <v>"name":"Library Gifts"</v>
      </c>
      <c r="AN965" s="5" t="str">
        <f t="shared" ref="AN965:AN1028" si="505">CONCATENATE(",""phone"":""",TRIM(Q965),"""")</f>
        <v>,"phone":"513-556-0055"</v>
      </c>
      <c r="AO965" s="5" t="str">
        <f t="shared" ref="AO965:AO1028" si="506">IF(AB965,",""location"":{","")</f>
        <v>,"location":{</v>
      </c>
      <c r="AP965" s="5" t="str">
        <f t="shared" ref="AP965:AP1028" si="507">IF(T965,CONCATENATE("""ML"":""",TRIM(S965),""""),"")</f>
        <v>"ML":"33"</v>
      </c>
      <c r="AQ965" s="5" t="str">
        <f t="shared" si="489"/>
        <v>,"RM":"640"</v>
      </c>
      <c r="AR965" s="5" t="str">
        <f t="shared" ref="AR965:AR1028" si="508">IF(Z965,CONCATENATE(",""building"":""",TRIM(Y965),""""),"")</f>
        <v>,"building":"LANGSAM"</v>
      </c>
      <c r="AS965" s="5" t="str">
        <f t="shared" si="485"/>
        <v>}</v>
      </c>
      <c r="AT965" s="5" t="str">
        <f t="shared" ref="AT965:AT1028" si="509">IF(AE965,CONCATENATE(",""fax"":""",TRIM(AD965),""""),"")</f>
        <v>,"fax":"513-556-0325"</v>
      </c>
      <c r="AU965" s="5" t="str">
        <f t="shared" ref="AU965:AU1028" si="510">IF(AH965,CONCATENATE(",""website"":""",TRIM(AG965),""""),"")</f>
        <v>,"website":"http://www.libraries.uc.edu/about/giving"</v>
      </c>
      <c r="AV965" s="10" t="str">
        <f t="shared" ref="AV965:AV1028" si="511">IF(AK965,CONCATENATE(",""email"":""",TRIM(AJ965),""""),"")</f>
        <v/>
      </c>
      <c r="AW965" s="6" t="str">
        <f t="shared" ref="AW965:AW1028" si="512">CONCATENATE("{",AM965,AN965,AO965,AP965,AQ965,AR965,AS965,AT965,AU965,AV965,"}")</f>
        <v>{"name":"Library Gifts","phone":"513-556-0055","location":{"ML":"33","RM":"640","building":"LANGSAM"},"fax":"513-556-0325","website":"http://www.libraries.uc.edu/about/giving"}</v>
      </c>
      <c r="AX965" t="str">
        <f t="shared" ref="AX965:AX1028" si="513">CONCATENATE("db.directory.insert(",AW965,")")</f>
        <v>db.directory.insert({"name":"Library Gifts","phone":"513-556-0055","location":{"ML":"33","RM":"640","building":"LANGSAM"},"fax":"513-556-0325","website":"http://www.libraries.uc.edu/about/giving"})</v>
      </c>
      <c r="AY965">
        <f t="shared" si="484"/>
        <v>962</v>
      </c>
      <c r="AZ965" t="str">
        <f t="shared" ref="AZ965:AZ1028" si="514">CONCATENATE(AY965," - ",N965)</f>
        <v>962 - Library  Gifts</v>
      </c>
      <c r="BA965" t="str">
        <f t="shared" si="486"/>
        <v>{"name":"Library Gifts","phone":"513-556-0055","location":{"ML":"33","RM":"640","building":"LANGSAM"},"fax":"513-556-0325","website":"http://www.libraries.uc.edu/about/giving"},</v>
      </c>
    </row>
    <row r="966" spans="1:53" x14ac:dyDescent="0.25">
      <c r="A966" t="s">
        <v>4042</v>
      </c>
      <c r="B966" t="s">
        <v>2412</v>
      </c>
      <c r="C966" t="s">
        <v>4043</v>
      </c>
      <c r="D966" t="s">
        <v>4044</v>
      </c>
      <c r="E966">
        <v>574</v>
      </c>
      <c r="F966" t="s">
        <v>4045</v>
      </c>
      <c r="G966" t="s">
        <v>140</v>
      </c>
      <c r="H966" t="s">
        <v>141</v>
      </c>
      <c r="I966" t="s">
        <v>2910</v>
      </c>
      <c r="K966" t="s">
        <v>5264</v>
      </c>
      <c r="L966" t="b">
        <v>1</v>
      </c>
      <c r="M966">
        <f t="shared" si="487"/>
        <v>1</v>
      </c>
      <c r="N966" t="str">
        <f t="shared" si="491"/>
        <v>Health Sciences Library  Circulation</v>
      </c>
      <c r="O966" t="str">
        <f t="shared" si="488"/>
        <v>Health Sciences Library  Circulation</v>
      </c>
      <c r="P966" t="s">
        <v>5264</v>
      </c>
      <c r="Q966" t="str">
        <f t="shared" si="492"/>
        <v>513-558-0127</v>
      </c>
      <c r="S966" s="3">
        <f t="shared" si="490"/>
        <v>574</v>
      </c>
      <c r="T966" t="b">
        <f t="shared" si="498"/>
        <v>1</v>
      </c>
      <c r="V966" s="3" t="str">
        <f t="shared" si="499"/>
        <v>E005A</v>
      </c>
      <c r="W966" t="b">
        <f t="shared" si="493"/>
        <v>1</v>
      </c>
      <c r="Y966" t="str">
        <f t="shared" si="500"/>
        <v>MSB</v>
      </c>
      <c r="Z966" t="b">
        <f t="shared" si="494"/>
        <v>1</v>
      </c>
      <c r="AB966" t="b">
        <f t="shared" si="501"/>
        <v>1</v>
      </c>
      <c r="AD966" t="str">
        <f t="shared" si="502"/>
        <v>513-558-2199</v>
      </c>
      <c r="AE966" t="b">
        <f t="shared" si="495"/>
        <v>1</v>
      </c>
      <c r="AG966" t="str">
        <f t="shared" si="503"/>
        <v>http://www.libraries.uc.edu/hsl/</v>
      </c>
      <c r="AH966" t="b">
        <f t="shared" si="496"/>
        <v>1</v>
      </c>
      <c r="AJ966">
        <f t="shared" si="504"/>
        <v>0</v>
      </c>
      <c r="AK966" t="b">
        <f t="shared" si="497"/>
        <v>0</v>
      </c>
      <c r="AM966" s="4" t="str">
        <f t="shared" ref="AM966:AM1029" si="515">CONCATENATE("""name"":""",TRIM(N966),"""")</f>
        <v>"name":"Health Sciences Library Circulation"</v>
      </c>
      <c r="AN966" s="5" t="str">
        <f t="shared" si="505"/>
        <v>,"phone":"513-558-0127"</v>
      </c>
      <c r="AO966" s="5" t="str">
        <f t="shared" si="506"/>
        <v>,"location":{</v>
      </c>
      <c r="AP966" s="5" t="str">
        <f t="shared" si="507"/>
        <v>"ML":"574"</v>
      </c>
      <c r="AQ966" s="5" t="str">
        <f t="shared" si="489"/>
        <v>,"RM":"E005A"</v>
      </c>
      <c r="AR966" s="5" t="str">
        <f t="shared" si="508"/>
        <v>,"building":"MSB"</v>
      </c>
      <c r="AS966" s="5" t="str">
        <f t="shared" si="485"/>
        <v>}</v>
      </c>
      <c r="AT966" s="5" t="str">
        <f t="shared" si="509"/>
        <v>,"fax":"513-558-2199"</v>
      </c>
      <c r="AU966" s="5" t="str">
        <f t="shared" si="510"/>
        <v>,"website":"http://www.libraries.uc.edu/hsl/"</v>
      </c>
      <c r="AV966" s="10" t="str">
        <f t="shared" si="511"/>
        <v/>
      </c>
      <c r="AW966" s="6" t="str">
        <f t="shared" si="512"/>
        <v>{"name":"Health Sciences Library Circulation","phone":"513-558-0127","location":{"ML":"574","RM":"E005A","building":"MSB"},"fax":"513-558-2199","website":"http://www.libraries.uc.edu/hsl/"}</v>
      </c>
      <c r="AX966" t="str">
        <f t="shared" si="513"/>
        <v>db.directory.insert({"name":"Health Sciences Library Circulation","phone":"513-558-0127","location":{"ML":"574","RM":"E005A","building":"MSB"},"fax":"513-558-2199","website":"http://www.libraries.uc.edu/hsl/"})</v>
      </c>
      <c r="AY966">
        <f t="shared" ref="AY966:AY1029" si="516">AY965+1</f>
        <v>963</v>
      </c>
      <c r="AZ966" t="str">
        <f t="shared" si="514"/>
        <v>963 - Health Sciences Library  Circulation</v>
      </c>
      <c r="BA966" t="str">
        <f t="shared" si="486"/>
        <v>{"name":"Health Sciences Library Circulation","phone":"513-558-0127","location":{"ML":"574","RM":"E005A","building":"MSB"},"fax":"513-558-2199","website":"http://www.libraries.uc.edu/hsl/"},</v>
      </c>
    </row>
    <row r="967" spans="1:53" x14ac:dyDescent="0.25">
      <c r="A967" t="s">
        <v>4046</v>
      </c>
      <c r="B967" t="s">
        <v>2412</v>
      </c>
      <c r="C967" t="s">
        <v>3795</v>
      </c>
      <c r="D967" t="s">
        <v>4047</v>
      </c>
      <c r="E967">
        <v>574</v>
      </c>
      <c r="F967" t="s">
        <v>4045</v>
      </c>
      <c r="G967" t="s">
        <v>140</v>
      </c>
      <c r="I967" t="s">
        <v>4048</v>
      </c>
      <c r="K967" t="s">
        <v>5264</v>
      </c>
      <c r="L967" t="b">
        <v>1</v>
      </c>
      <c r="M967">
        <f t="shared" si="487"/>
        <v>1</v>
      </c>
      <c r="N967" t="str">
        <f t="shared" si="491"/>
        <v>Health Sciences Library  Hours</v>
      </c>
      <c r="O967" t="str">
        <f t="shared" si="488"/>
        <v>Health Sciences Library  Hours</v>
      </c>
      <c r="P967" t="s">
        <v>5264</v>
      </c>
      <c r="Q967" t="str">
        <f t="shared" si="492"/>
        <v>513-558-5627</v>
      </c>
      <c r="S967" s="3">
        <f t="shared" si="490"/>
        <v>574</v>
      </c>
      <c r="T967" t="b">
        <f t="shared" si="498"/>
        <v>1</v>
      </c>
      <c r="V967" s="3" t="str">
        <f t="shared" si="499"/>
        <v>E005A</v>
      </c>
      <c r="W967" t="b">
        <f t="shared" si="493"/>
        <v>1</v>
      </c>
      <c r="Y967" t="str">
        <f t="shared" si="500"/>
        <v>MSB</v>
      </c>
      <c r="Z967" t="b">
        <f t="shared" si="494"/>
        <v>1</v>
      </c>
      <c r="AB967" t="b">
        <f t="shared" si="501"/>
        <v>1</v>
      </c>
      <c r="AD967">
        <f t="shared" si="502"/>
        <v>0</v>
      </c>
      <c r="AE967" t="b">
        <f t="shared" si="495"/>
        <v>0</v>
      </c>
      <c r="AG967" t="str">
        <f t="shared" si="503"/>
        <v>http://www.libraries.uc.edu/about/hours</v>
      </c>
      <c r="AH967" t="b">
        <f t="shared" si="496"/>
        <v>1</v>
      </c>
      <c r="AJ967">
        <f t="shared" si="504"/>
        <v>0</v>
      </c>
      <c r="AK967" t="b">
        <f t="shared" si="497"/>
        <v>0</v>
      </c>
      <c r="AM967" s="4" t="str">
        <f t="shared" si="515"/>
        <v>"name":"Health Sciences Library Hours"</v>
      </c>
      <c r="AN967" s="5" t="str">
        <f t="shared" si="505"/>
        <v>,"phone":"513-558-5627"</v>
      </c>
      <c r="AO967" s="5" t="str">
        <f t="shared" si="506"/>
        <v>,"location":{</v>
      </c>
      <c r="AP967" s="5" t="str">
        <f t="shared" si="507"/>
        <v>"ML":"574"</v>
      </c>
      <c r="AQ967" s="5" t="str">
        <f t="shared" si="489"/>
        <v>,"RM":"E005A"</v>
      </c>
      <c r="AR967" s="5" t="str">
        <f t="shared" si="508"/>
        <v>,"building":"MSB"</v>
      </c>
      <c r="AS967" s="5" t="str">
        <f t="shared" si="485"/>
        <v>}</v>
      </c>
      <c r="AT967" s="5" t="str">
        <f t="shared" si="509"/>
        <v/>
      </c>
      <c r="AU967" s="5" t="str">
        <f t="shared" si="510"/>
        <v>,"website":"http://www.libraries.uc.edu/about/hours"</v>
      </c>
      <c r="AV967" s="10" t="str">
        <f t="shared" si="511"/>
        <v/>
      </c>
      <c r="AW967" s="6" t="str">
        <f t="shared" si="512"/>
        <v>{"name":"Health Sciences Library Hours","phone":"513-558-5627","location":{"ML":"574","RM":"E005A","building":"MSB"},"website":"http://www.libraries.uc.edu/about/hours"}</v>
      </c>
      <c r="AX967" t="str">
        <f t="shared" si="513"/>
        <v>db.directory.insert({"name":"Health Sciences Library Hours","phone":"513-558-5627","location":{"ML":"574","RM":"E005A","building":"MSB"},"website":"http://www.libraries.uc.edu/about/hours"})</v>
      </c>
      <c r="AY967">
        <f t="shared" si="516"/>
        <v>964</v>
      </c>
      <c r="AZ967" t="str">
        <f t="shared" si="514"/>
        <v>964 - Health Sciences Library  Hours</v>
      </c>
      <c r="BA967" t="str">
        <f t="shared" si="486"/>
        <v>{"name":"Health Sciences Library Hours","phone":"513-558-5627","location":{"ML":"574","RM":"E005A","building":"MSB"},"website":"http://www.libraries.uc.edu/about/hours"},</v>
      </c>
    </row>
    <row r="968" spans="1:53" x14ac:dyDescent="0.25">
      <c r="A968" t="s">
        <v>4049</v>
      </c>
      <c r="B968" t="s">
        <v>2412</v>
      </c>
      <c r="C968" t="s">
        <v>4050</v>
      </c>
      <c r="D968" t="s">
        <v>4051</v>
      </c>
      <c r="E968">
        <v>574</v>
      </c>
      <c r="F968" t="s">
        <v>4052</v>
      </c>
      <c r="G968" t="s">
        <v>140</v>
      </c>
      <c r="H968" t="s">
        <v>4053</v>
      </c>
      <c r="I968" t="s">
        <v>2416</v>
      </c>
      <c r="K968" t="s">
        <v>5264</v>
      </c>
      <c r="L968" t="b">
        <v>1</v>
      </c>
      <c r="M968">
        <f t="shared" si="487"/>
        <v>1</v>
      </c>
      <c r="N968" t="str">
        <f t="shared" si="491"/>
        <v>Health Sciences Library  Interlibrary Loan</v>
      </c>
      <c r="O968" t="str">
        <f t="shared" si="488"/>
        <v>Health Sciences Library  Interlibrary Loan</v>
      </c>
      <c r="P968" t="s">
        <v>5264</v>
      </c>
      <c r="Q968" t="str">
        <f t="shared" si="492"/>
        <v>513-558-0173</v>
      </c>
      <c r="S968" s="3">
        <f t="shared" si="490"/>
        <v>574</v>
      </c>
      <c r="T968" t="b">
        <f t="shared" si="498"/>
        <v>1</v>
      </c>
      <c r="V968" s="3" t="str">
        <f t="shared" si="499"/>
        <v>R005BC</v>
      </c>
      <c r="W968" t="b">
        <f t="shared" si="493"/>
        <v>1</v>
      </c>
      <c r="Y968" t="str">
        <f t="shared" si="500"/>
        <v>MSB</v>
      </c>
      <c r="Z968" t="b">
        <f t="shared" si="494"/>
        <v>1</v>
      </c>
      <c r="AB968" t="b">
        <f t="shared" si="501"/>
        <v>1</v>
      </c>
      <c r="AD968" t="str">
        <f t="shared" si="502"/>
        <v>513-558-4899</v>
      </c>
      <c r="AE968" t="b">
        <f t="shared" si="495"/>
        <v>1</v>
      </c>
      <c r="AG968" t="str">
        <f t="shared" si="503"/>
        <v>http://www.libraries.uc.edu/hsl</v>
      </c>
      <c r="AH968" t="b">
        <f t="shared" si="496"/>
        <v>1</v>
      </c>
      <c r="AJ968">
        <f t="shared" si="504"/>
        <v>0</v>
      </c>
      <c r="AK968" t="b">
        <f t="shared" si="497"/>
        <v>0</v>
      </c>
      <c r="AM968" s="4" t="str">
        <f t="shared" si="515"/>
        <v>"name":"Health Sciences Library Interlibrary Loan"</v>
      </c>
      <c r="AN968" s="5" t="str">
        <f t="shared" si="505"/>
        <v>,"phone":"513-558-0173"</v>
      </c>
      <c r="AO968" s="5" t="str">
        <f t="shared" si="506"/>
        <v>,"location":{</v>
      </c>
      <c r="AP968" s="5" t="str">
        <f t="shared" si="507"/>
        <v>"ML":"574"</v>
      </c>
      <c r="AQ968" s="5" t="str">
        <f t="shared" si="489"/>
        <v>,"RM":"R005BC"</v>
      </c>
      <c r="AR968" s="5" t="str">
        <f t="shared" si="508"/>
        <v>,"building":"MSB"</v>
      </c>
      <c r="AS968" s="5" t="str">
        <f t="shared" si="485"/>
        <v>}</v>
      </c>
      <c r="AT968" s="5" t="str">
        <f t="shared" si="509"/>
        <v>,"fax":"513-558-4899"</v>
      </c>
      <c r="AU968" s="5" t="str">
        <f t="shared" si="510"/>
        <v>,"website":"http://www.libraries.uc.edu/hsl"</v>
      </c>
      <c r="AV968" s="10" t="str">
        <f t="shared" si="511"/>
        <v/>
      </c>
      <c r="AW968" s="6" t="str">
        <f t="shared" si="512"/>
        <v>{"name":"Health Sciences Library Interlibrary Loan","phone":"513-558-0173","location":{"ML":"574","RM":"R005BC","building":"MSB"},"fax":"513-558-4899","website":"http://www.libraries.uc.edu/hsl"}</v>
      </c>
      <c r="AX968" t="str">
        <f t="shared" si="513"/>
        <v>db.directory.insert({"name":"Health Sciences Library Interlibrary Loan","phone":"513-558-0173","location":{"ML":"574","RM":"R005BC","building":"MSB"},"fax":"513-558-4899","website":"http://www.libraries.uc.edu/hsl"})</v>
      </c>
      <c r="AY968">
        <f t="shared" si="516"/>
        <v>965</v>
      </c>
      <c r="AZ968" t="str">
        <f t="shared" si="514"/>
        <v>965 - Health Sciences Library  Interlibrary Loan</v>
      </c>
      <c r="BA968" t="str">
        <f t="shared" si="486"/>
        <v>{"name":"Health Sciences Library Interlibrary Loan","phone":"513-558-0173","location":{"ML":"574","RM":"R005BC","building":"MSB"},"fax":"513-558-4899","website":"http://www.libraries.uc.edu/hsl"},</v>
      </c>
    </row>
    <row r="969" spans="1:53" x14ac:dyDescent="0.25">
      <c r="A969" t="s">
        <v>4054</v>
      </c>
      <c r="B969" t="s">
        <v>2412</v>
      </c>
      <c r="C969" t="s">
        <v>4055</v>
      </c>
      <c r="D969" t="s">
        <v>4056</v>
      </c>
      <c r="E969">
        <v>574</v>
      </c>
      <c r="F969" t="s">
        <v>4057</v>
      </c>
      <c r="G969" t="s">
        <v>140</v>
      </c>
      <c r="I969" t="s">
        <v>2910</v>
      </c>
      <c r="K969" t="s">
        <v>5264</v>
      </c>
      <c r="L969" t="b">
        <v>1</v>
      </c>
      <c r="M969">
        <f t="shared" si="487"/>
        <v>1</v>
      </c>
      <c r="N969" t="str">
        <f t="shared" si="491"/>
        <v>Health Sciences Library  Journals/Serials</v>
      </c>
      <c r="O969" t="str">
        <f t="shared" si="488"/>
        <v>Health Sciences Library  Journals/Serials</v>
      </c>
      <c r="P969" t="s">
        <v>5264</v>
      </c>
      <c r="Q969" t="str">
        <f t="shared" si="492"/>
        <v>513-558-0179</v>
      </c>
      <c r="S969" s="3">
        <f t="shared" si="490"/>
        <v>574</v>
      </c>
      <c r="T969" t="b">
        <f t="shared" si="498"/>
        <v>1</v>
      </c>
      <c r="V969" s="3" t="str">
        <f t="shared" si="499"/>
        <v>R005B</v>
      </c>
      <c r="W969" t="b">
        <f t="shared" si="493"/>
        <v>1</v>
      </c>
      <c r="Y969" t="str">
        <f t="shared" si="500"/>
        <v>MSB</v>
      </c>
      <c r="Z969" t="b">
        <f t="shared" si="494"/>
        <v>1</v>
      </c>
      <c r="AB969" t="b">
        <f t="shared" si="501"/>
        <v>1</v>
      </c>
      <c r="AD969">
        <f t="shared" si="502"/>
        <v>0</v>
      </c>
      <c r="AE969" t="b">
        <f t="shared" si="495"/>
        <v>0</v>
      </c>
      <c r="AG969" t="str">
        <f t="shared" si="503"/>
        <v>http://www.libraries.uc.edu/hsl/</v>
      </c>
      <c r="AH969" t="b">
        <f t="shared" si="496"/>
        <v>1</v>
      </c>
      <c r="AJ969">
        <f t="shared" si="504"/>
        <v>0</v>
      </c>
      <c r="AK969" t="b">
        <f t="shared" si="497"/>
        <v>0</v>
      </c>
      <c r="AM969" s="4" t="str">
        <f t="shared" si="515"/>
        <v>"name":"Health Sciences Library Journals/Serials"</v>
      </c>
      <c r="AN969" s="5" t="str">
        <f t="shared" si="505"/>
        <v>,"phone":"513-558-0179"</v>
      </c>
      <c r="AO969" s="5" t="str">
        <f t="shared" si="506"/>
        <v>,"location":{</v>
      </c>
      <c r="AP969" s="5" t="str">
        <f t="shared" si="507"/>
        <v>"ML":"574"</v>
      </c>
      <c r="AQ969" s="5" t="str">
        <f t="shared" si="489"/>
        <v>,"RM":"R005B"</v>
      </c>
      <c r="AR969" s="5" t="str">
        <f t="shared" si="508"/>
        <v>,"building":"MSB"</v>
      </c>
      <c r="AS969" s="5" t="str">
        <f t="shared" si="485"/>
        <v>}</v>
      </c>
      <c r="AT969" s="5" t="str">
        <f t="shared" si="509"/>
        <v/>
      </c>
      <c r="AU969" s="5" t="str">
        <f t="shared" si="510"/>
        <v>,"website":"http://www.libraries.uc.edu/hsl/"</v>
      </c>
      <c r="AV969" s="10" t="str">
        <f t="shared" si="511"/>
        <v/>
      </c>
      <c r="AW969" s="6" t="str">
        <f t="shared" si="512"/>
        <v>{"name":"Health Sciences Library Journals/Serials","phone":"513-558-0179","location":{"ML":"574","RM":"R005B","building":"MSB"},"website":"http://www.libraries.uc.edu/hsl/"}</v>
      </c>
      <c r="AX969" t="str">
        <f t="shared" si="513"/>
        <v>db.directory.insert({"name":"Health Sciences Library Journals/Serials","phone":"513-558-0179","location":{"ML":"574","RM":"R005B","building":"MSB"},"website":"http://www.libraries.uc.edu/hsl/"})</v>
      </c>
      <c r="AY969">
        <f t="shared" si="516"/>
        <v>966</v>
      </c>
      <c r="AZ969" t="str">
        <f t="shared" si="514"/>
        <v>966 - Health Sciences Library  Journals/Serials</v>
      </c>
      <c r="BA969" t="str">
        <f t="shared" si="486"/>
        <v>{"name":"Health Sciences Library Journals/Serials","phone":"513-558-0179","location":{"ML":"574","RM":"R005B","building":"MSB"},"website":"http://www.libraries.uc.edu/hsl/"},</v>
      </c>
    </row>
    <row r="970" spans="1:53" x14ac:dyDescent="0.25">
      <c r="A970" t="s">
        <v>4058</v>
      </c>
      <c r="B970" t="s">
        <v>4059</v>
      </c>
      <c r="C970" t="s">
        <v>4060</v>
      </c>
      <c r="D970">
        <v>2</v>
      </c>
      <c r="E970">
        <v>246</v>
      </c>
      <c r="F970" t="s">
        <v>1232</v>
      </c>
      <c r="H970" t="s">
        <v>4061</v>
      </c>
      <c r="K970" t="s">
        <v>5264</v>
      </c>
      <c r="M970">
        <f t="shared" si="487"/>
        <v>0</v>
      </c>
      <c r="N970" t="str">
        <f t="shared" si="491"/>
        <v>Literacy Research and Innovation Center (LRIC) (CECH)</v>
      </c>
      <c r="P970" t="s">
        <v>5264</v>
      </c>
      <c r="Q970" t="str">
        <f t="shared" si="492"/>
        <v>513-556-3593</v>
      </c>
      <c r="S970" s="3">
        <f t="shared" si="490"/>
        <v>2</v>
      </c>
      <c r="T970" t="b">
        <f t="shared" si="498"/>
        <v>1</v>
      </c>
      <c r="V970" s="3">
        <f t="shared" si="499"/>
        <v>246</v>
      </c>
      <c r="W970" t="b">
        <f t="shared" si="493"/>
        <v>1</v>
      </c>
      <c r="Y970" t="str">
        <f t="shared" si="500"/>
        <v>TEACHERS</v>
      </c>
      <c r="Z970" t="b">
        <f t="shared" si="494"/>
        <v>1</v>
      </c>
      <c r="AB970" t="b">
        <f t="shared" si="501"/>
        <v>1</v>
      </c>
      <c r="AD970">
        <f t="shared" si="502"/>
        <v>0</v>
      </c>
      <c r="AE970" t="b">
        <f t="shared" si="495"/>
        <v>0</v>
      </c>
      <c r="AG970" t="str">
        <f t="shared" si="503"/>
        <v>http://cech.uc.edu/centers/lric.html</v>
      </c>
      <c r="AH970" t="b">
        <f t="shared" si="496"/>
        <v>1</v>
      </c>
      <c r="AJ970">
        <f t="shared" si="504"/>
        <v>0</v>
      </c>
      <c r="AK970" t="b">
        <f t="shared" si="497"/>
        <v>0</v>
      </c>
      <c r="AM970" s="4" t="str">
        <f t="shared" si="515"/>
        <v>"name":"Literacy Research and Innovation Center (LRIC) (CECH)"</v>
      </c>
      <c r="AN970" s="5" t="str">
        <f t="shared" si="505"/>
        <v>,"phone":"513-556-3593"</v>
      </c>
      <c r="AO970" s="5" t="str">
        <f t="shared" si="506"/>
        <v>,"location":{</v>
      </c>
      <c r="AP970" s="5" t="str">
        <f t="shared" si="507"/>
        <v>"ML":"2"</v>
      </c>
      <c r="AQ970" s="5" t="str">
        <f t="shared" si="489"/>
        <v>,"RM":"246"</v>
      </c>
      <c r="AR970" s="5" t="str">
        <f t="shared" si="508"/>
        <v>,"building":"TEACHERS"</v>
      </c>
      <c r="AS970" s="5" t="str">
        <f t="shared" si="485"/>
        <v>}</v>
      </c>
      <c r="AT970" s="5" t="str">
        <f t="shared" si="509"/>
        <v/>
      </c>
      <c r="AU970" s="5" t="str">
        <f t="shared" si="510"/>
        <v>,"website":"http://cech.uc.edu/centers/lric.html"</v>
      </c>
      <c r="AV970" s="10" t="str">
        <f t="shared" si="511"/>
        <v/>
      </c>
      <c r="AW970" s="6" t="str">
        <f t="shared" si="512"/>
        <v>{"name":"Literacy Research and Innovation Center (LRIC) (CECH)","phone":"513-556-3593","location":{"ML":"2","RM":"246","building":"TEACHERS"},"website":"http://cech.uc.edu/centers/lric.html"}</v>
      </c>
      <c r="AX970" t="str">
        <f t="shared" si="513"/>
        <v>db.directory.insert({"name":"Literacy Research and Innovation Center (LRIC) (CECH)","phone":"513-556-3593","location":{"ML":"2","RM":"246","building":"TEACHERS"},"website":"http://cech.uc.edu/centers/lric.html"})</v>
      </c>
      <c r="AY970">
        <f t="shared" si="516"/>
        <v>967</v>
      </c>
      <c r="AZ970" t="str">
        <f t="shared" si="514"/>
        <v>967 - Literacy Research and Innovation Center (LRIC) (CECH)</v>
      </c>
      <c r="BA970" t="str">
        <f t="shared" si="486"/>
        <v>{"name":"Literacy Research and Innovation Center (LRIC) (CECH)","phone":"513-556-3593","location":{"ML":"2","RM":"246","building":"TEACHERS"},"website":"http://cech.uc.edu/centers/lric.html"},</v>
      </c>
    </row>
    <row r="971" spans="1:53" x14ac:dyDescent="0.25">
      <c r="A971" t="s">
        <v>4062</v>
      </c>
      <c r="B971" t="s">
        <v>4063</v>
      </c>
      <c r="C971" t="s">
        <v>4064</v>
      </c>
      <c r="D971">
        <v>69</v>
      </c>
      <c r="E971">
        <v>248</v>
      </c>
      <c r="F971" t="s">
        <v>899</v>
      </c>
      <c r="G971" t="s">
        <v>4065</v>
      </c>
      <c r="H971" t="s">
        <v>4066</v>
      </c>
      <c r="K971" t="s">
        <v>5264</v>
      </c>
      <c r="M971">
        <f t="shared" si="487"/>
        <v>0</v>
      </c>
      <c r="N971" t="str">
        <f t="shared" si="491"/>
        <v>English &amp; Comparative Literature (A&amp;S)</v>
      </c>
      <c r="P971" t="s">
        <v>5264</v>
      </c>
      <c r="Q971" t="str">
        <f t="shared" si="492"/>
        <v>513-556-5924</v>
      </c>
      <c r="S971" s="3">
        <f t="shared" si="490"/>
        <v>69</v>
      </c>
      <c r="T971" t="b">
        <f t="shared" si="498"/>
        <v>1</v>
      </c>
      <c r="V971" s="3">
        <f t="shared" si="499"/>
        <v>248</v>
      </c>
      <c r="W971" t="b">
        <f t="shared" si="493"/>
        <v>1</v>
      </c>
      <c r="Y971" t="str">
        <f t="shared" si="500"/>
        <v>MCMICKEN</v>
      </c>
      <c r="Z971" t="b">
        <f t="shared" si="494"/>
        <v>1</v>
      </c>
      <c r="AB971" t="b">
        <f t="shared" si="501"/>
        <v>1</v>
      </c>
      <c r="AD971" t="str">
        <f t="shared" si="502"/>
        <v>513-556-5960</v>
      </c>
      <c r="AE971" t="b">
        <f t="shared" si="495"/>
        <v>1</v>
      </c>
      <c r="AG971" t="str">
        <f t="shared" si="503"/>
        <v>http://www.artsci.uc.edu/english/</v>
      </c>
      <c r="AH971" t="b">
        <f t="shared" si="496"/>
        <v>1</v>
      </c>
      <c r="AJ971">
        <f t="shared" si="504"/>
        <v>0</v>
      </c>
      <c r="AK971" t="b">
        <f t="shared" si="497"/>
        <v>0</v>
      </c>
      <c r="AM971" s="4" t="str">
        <f t="shared" si="515"/>
        <v>"name":"English &amp; Comparative Literature (A&amp;S)"</v>
      </c>
      <c r="AN971" s="5" t="str">
        <f t="shared" si="505"/>
        <v>,"phone":"513-556-5924"</v>
      </c>
      <c r="AO971" s="5" t="str">
        <f t="shared" si="506"/>
        <v>,"location":{</v>
      </c>
      <c r="AP971" s="5" t="str">
        <f t="shared" si="507"/>
        <v>"ML":"69"</v>
      </c>
      <c r="AQ971" s="5" t="str">
        <f t="shared" si="489"/>
        <v>,"RM":"248"</v>
      </c>
      <c r="AR971" s="5" t="str">
        <f t="shared" si="508"/>
        <v>,"building":"MCMICKEN"</v>
      </c>
      <c r="AS971" s="5" t="str">
        <f t="shared" si="485"/>
        <v>}</v>
      </c>
      <c r="AT971" s="5" t="str">
        <f t="shared" si="509"/>
        <v>,"fax":"513-556-5960"</v>
      </c>
      <c r="AU971" s="5" t="str">
        <f t="shared" si="510"/>
        <v>,"website":"http://www.artsci.uc.edu/english/"</v>
      </c>
      <c r="AV971" s="10" t="str">
        <f t="shared" si="511"/>
        <v/>
      </c>
      <c r="AW971" s="6" t="str">
        <f t="shared" si="512"/>
        <v>{"name":"English &amp; Comparative Literature (A&amp;S)","phone":"513-556-5924","location":{"ML":"69","RM":"248","building":"MCMICKEN"},"fax":"513-556-5960","website":"http://www.artsci.uc.edu/english/"}</v>
      </c>
      <c r="AX971" t="str">
        <f t="shared" si="513"/>
        <v>db.directory.insert({"name":"English &amp; Comparative Literature (A&amp;S)","phone":"513-556-5924","location":{"ML":"69","RM":"248","building":"MCMICKEN"},"fax":"513-556-5960","website":"http://www.artsci.uc.edu/english/"})</v>
      </c>
      <c r="AY971">
        <f t="shared" si="516"/>
        <v>968</v>
      </c>
      <c r="AZ971" t="str">
        <f t="shared" si="514"/>
        <v>968 - English &amp; Comparative Literature (A&amp;S)</v>
      </c>
      <c r="BA971" t="str">
        <f t="shared" si="486"/>
        <v>{"name":"English &amp; Comparative Literature (A&amp;S)","phone":"513-556-5924","location":{"ML":"69","RM":"248","building":"MCMICKEN"},"fax":"513-556-5960","website":"http://www.artsci.uc.edu/english/"},</v>
      </c>
    </row>
    <row r="972" spans="1:53" x14ac:dyDescent="0.25">
      <c r="A972" t="s">
        <v>4067</v>
      </c>
      <c r="B972" t="s">
        <v>4068</v>
      </c>
      <c r="C972" t="s">
        <v>2851</v>
      </c>
      <c r="D972">
        <v>3</v>
      </c>
      <c r="E972">
        <v>5221</v>
      </c>
      <c r="F972" t="s">
        <v>329</v>
      </c>
      <c r="G972" t="s">
        <v>330</v>
      </c>
      <c r="H972" t="s">
        <v>2852</v>
      </c>
      <c r="I972" t="s">
        <v>4069</v>
      </c>
      <c r="K972" t="s">
        <v>5264</v>
      </c>
      <c r="M972">
        <f t="shared" si="487"/>
        <v>0</v>
      </c>
      <c r="N972" t="str">
        <f t="shared" si="491"/>
        <v>Keyboard Division (CCM)</v>
      </c>
      <c r="P972" t="s">
        <v>5264</v>
      </c>
      <c r="Q972" t="str">
        <f t="shared" si="492"/>
        <v>513-556-4041</v>
      </c>
      <c r="S972" s="3">
        <f t="shared" si="490"/>
        <v>3</v>
      </c>
      <c r="T972" t="b">
        <f t="shared" si="498"/>
        <v>1</v>
      </c>
      <c r="V972" s="3">
        <f t="shared" si="499"/>
        <v>5221</v>
      </c>
      <c r="W972" t="b">
        <f t="shared" si="493"/>
        <v>1</v>
      </c>
      <c r="Y972" t="str">
        <f t="shared" si="500"/>
        <v>EMERY</v>
      </c>
      <c r="Z972" t="b">
        <f t="shared" si="494"/>
        <v>1</v>
      </c>
      <c r="AB972" t="b">
        <f t="shared" si="501"/>
        <v>1</v>
      </c>
      <c r="AD972" t="str">
        <f t="shared" si="502"/>
        <v>513-556-0202</v>
      </c>
      <c r="AE972" t="b">
        <f t="shared" si="495"/>
        <v>1</v>
      </c>
      <c r="AG972" t="str">
        <f t="shared" si="503"/>
        <v>http://ccm.uc.edu/music/keyboard.html</v>
      </c>
      <c r="AH972" t="b">
        <f t="shared" si="496"/>
        <v>1</v>
      </c>
      <c r="AJ972" t="str">
        <f t="shared" si="504"/>
        <v>condajm@ucmail.uc.edu</v>
      </c>
      <c r="AK972" t="b">
        <f t="shared" si="497"/>
        <v>1</v>
      </c>
      <c r="AM972" s="4" t="str">
        <f t="shared" si="515"/>
        <v>"name":"Keyboard Division (CCM)"</v>
      </c>
      <c r="AN972" s="5" t="str">
        <f t="shared" si="505"/>
        <v>,"phone":"513-556-4041"</v>
      </c>
      <c r="AO972" s="5" t="str">
        <f t="shared" si="506"/>
        <v>,"location":{</v>
      </c>
      <c r="AP972" s="5" t="str">
        <f t="shared" si="507"/>
        <v>"ML":"3"</v>
      </c>
      <c r="AQ972" s="5" t="str">
        <f t="shared" si="489"/>
        <v>,"RM":"5221"</v>
      </c>
      <c r="AR972" s="5" t="str">
        <f t="shared" si="508"/>
        <v>,"building":"EMERY"</v>
      </c>
      <c r="AS972" s="5" t="str">
        <f t="shared" ref="AS972:AS1035" si="517">IF(AB972,"}","")</f>
        <v>}</v>
      </c>
      <c r="AT972" s="5" t="str">
        <f t="shared" si="509"/>
        <v>,"fax":"513-556-0202"</v>
      </c>
      <c r="AU972" s="5" t="str">
        <f t="shared" si="510"/>
        <v>,"website":"http://ccm.uc.edu/music/keyboard.html"</v>
      </c>
      <c r="AV972" s="10" t="str">
        <f t="shared" si="511"/>
        <v>,"email":"condajm@ucmail.uc.edu"</v>
      </c>
      <c r="AW972" s="6" t="str">
        <f t="shared" si="512"/>
        <v>{"name":"Keyboard Division (CCM)","phone":"513-556-4041","location":{"ML":"3","RM":"5221","building":"EMERY"},"fax":"513-556-0202","website":"http://ccm.uc.edu/music/keyboard.html","email":"condajm@ucmail.uc.edu"}</v>
      </c>
      <c r="AX972" t="str">
        <f t="shared" si="513"/>
        <v>db.directory.insert({"name":"Keyboard Division (CCM)","phone":"513-556-4041","location":{"ML":"3","RM":"5221","building":"EMERY"},"fax":"513-556-0202","website":"http://ccm.uc.edu/music/keyboard.html","email":"condajm@ucmail.uc.edu"})</v>
      </c>
      <c r="AY972">
        <f t="shared" si="516"/>
        <v>969</v>
      </c>
      <c r="AZ972" t="str">
        <f t="shared" si="514"/>
        <v>969 - Keyboard Division (CCM)</v>
      </c>
      <c r="BA972" t="str">
        <f t="shared" si="486"/>
        <v>{"name":"Keyboard Division (CCM)","phone":"513-556-4041","location":{"ML":"3","RM":"5221","building":"EMERY"},"fax":"513-556-0202","website":"http://ccm.uc.edu/music/keyboard.html","email":"condajm@ucmail.uc.edu"},</v>
      </c>
    </row>
    <row r="973" spans="1:53" x14ac:dyDescent="0.25">
      <c r="A973" t="s">
        <v>4070</v>
      </c>
      <c r="B973" t="s">
        <v>4071</v>
      </c>
      <c r="C973" t="s">
        <v>2578</v>
      </c>
      <c r="D973">
        <v>664</v>
      </c>
      <c r="F973" t="s">
        <v>2579</v>
      </c>
      <c r="G973" t="s">
        <v>2580</v>
      </c>
      <c r="H973" t="s">
        <v>3453</v>
      </c>
      <c r="I973" t="s">
        <v>2582</v>
      </c>
      <c r="K973" t="s">
        <v>5264</v>
      </c>
      <c r="M973">
        <f t="shared" si="487"/>
        <v>0</v>
      </c>
      <c r="N973" t="str">
        <f t="shared" si="491"/>
        <v xml:space="preserve"> Kingsgate Conference Center - Bearcat Lounge</v>
      </c>
      <c r="P973" t="s">
        <v>5264</v>
      </c>
      <c r="Q973" t="str">
        <f t="shared" si="492"/>
        <v>513-487-3800</v>
      </c>
      <c r="S973" s="3">
        <f t="shared" si="490"/>
        <v>664</v>
      </c>
      <c r="T973" t="b">
        <f t="shared" si="498"/>
        <v>1</v>
      </c>
      <c r="V973" s="3">
        <f t="shared" si="499"/>
        <v>0</v>
      </c>
      <c r="W973" t="b">
        <f t="shared" si="493"/>
        <v>0</v>
      </c>
      <c r="Y973" t="str">
        <f t="shared" si="500"/>
        <v>KINGSGATE</v>
      </c>
      <c r="Z973" t="b">
        <f t="shared" si="494"/>
        <v>1</v>
      </c>
      <c r="AB973" t="b">
        <f t="shared" si="501"/>
        <v>1</v>
      </c>
      <c r="AD973" t="str">
        <f t="shared" si="502"/>
        <v>513-487-3810</v>
      </c>
      <c r="AE973" t="b">
        <f t="shared" si="495"/>
        <v>1</v>
      </c>
      <c r="AG973" t="str">
        <f t="shared" si="503"/>
        <v>http://www.uc.edu/kingsgate/</v>
      </c>
      <c r="AH973" t="b">
        <f t="shared" si="496"/>
        <v>1</v>
      </c>
      <c r="AJ973" t="str">
        <f t="shared" si="504"/>
        <v>kingsgatemarriott.com</v>
      </c>
      <c r="AK973" t="b">
        <f t="shared" si="497"/>
        <v>1</v>
      </c>
      <c r="AM973" s="4" t="str">
        <f t="shared" si="515"/>
        <v>"name":"Kingsgate Conference Center - Bearcat Lounge"</v>
      </c>
      <c r="AN973" s="5" t="str">
        <f t="shared" si="505"/>
        <v>,"phone":"513-487-3800"</v>
      </c>
      <c r="AO973" s="5" t="str">
        <f t="shared" si="506"/>
        <v>,"location":{</v>
      </c>
      <c r="AP973" s="5" t="str">
        <f t="shared" si="507"/>
        <v>"ML":"664"</v>
      </c>
      <c r="AQ973" s="5" t="str">
        <f t="shared" si="489"/>
        <v/>
      </c>
      <c r="AR973" s="5" t="str">
        <f t="shared" si="508"/>
        <v>,"building":"KINGSGATE"</v>
      </c>
      <c r="AS973" s="5" t="str">
        <f t="shared" si="517"/>
        <v>}</v>
      </c>
      <c r="AT973" s="5" t="str">
        <f t="shared" si="509"/>
        <v>,"fax":"513-487-3810"</v>
      </c>
      <c r="AU973" s="5" t="str">
        <f t="shared" si="510"/>
        <v>,"website":"http://www.uc.edu/kingsgate/"</v>
      </c>
      <c r="AV973" s="10" t="str">
        <f t="shared" si="511"/>
        <v>,"email":"kingsgatemarriott.com"</v>
      </c>
      <c r="AW973" s="6" t="str">
        <f t="shared" si="512"/>
        <v>{"name":"Kingsgate Conference Center - Bearcat Lounge","phone":"513-487-3800","location":{"ML":"664","building":"KINGSGATE"},"fax":"513-487-3810","website":"http://www.uc.edu/kingsgate/","email":"kingsgatemarriott.com"}</v>
      </c>
      <c r="AX973" t="str">
        <f t="shared" si="513"/>
        <v>db.directory.insert({"name":"Kingsgate Conference Center - Bearcat Lounge","phone":"513-487-3800","location":{"ML":"664","building":"KINGSGATE"},"fax":"513-487-3810","website":"http://www.uc.edu/kingsgate/","email":"kingsgatemarriott.com"})</v>
      </c>
      <c r="AY973">
        <f t="shared" si="516"/>
        <v>970</v>
      </c>
      <c r="AZ973" t="str">
        <f t="shared" si="514"/>
        <v>970 -  Kingsgate Conference Center - Bearcat Lounge</v>
      </c>
      <c r="BA973" t="str">
        <f t="shared" si="486"/>
        <v>{"name":"Kingsgate Conference Center - Bearcat Lounge","phone":"513-487-3800","location":{"ML":"664","building":"KINGSGATE"},"fax":"513-487-3810","website":"http://www.uc.edu/kingsgate/","email":"kingsgatemarriott.com"},</v>
      </c>
    </row>
    <row r="974" spans="1:53" x14ac:dyDescent="0.25">
      <c r="A974" t="s">
        <v>4072</v>
      </c>
      <c r="B974" t="s">
        <v>4073</v>
      </c>
      <c r="C974" t="s">
        <v>412</v>
      </c>
      <c r="D974" t="s">
        <v>4074</v>
      </c>
      <c r="E974">
        <v>21</v>
      </c>
      <c r="I974" t="s">
        <v>4075</v>
      </c>
      <c r="K974" t="s">
        <v>5264</v>
      </c>
      <c r="L974" t="b">
        <v>1</v>
      </c>
      <c r="M974">
        <f t="shared" si="487"/>
        <v>1</v>
      </c>
      <c r="N974" t="str">
        <f t="shared" si="491"/>
        <v>Basketball Camp (Women)  Athletics</v>
      </c>
      <c r="O974" t="str">
        <f t="shared" si="488"/>
        <v>Basketball Camp (Women)  Athletics</v>
      </c>
      <c r="P974" t="s">
        <v>5264</v>
      </c>
      <c r="Q974" t="str">
        <f t="shared" si="492"/>
        <v>513-556-2255</v>
      </c>
      <c r="S974" s="3">
        <f t="shared" si="490"/>
        <v>21</v>
      </c>
      <c r="T974" t="b">
        <f t="shared" si="498"/>
        <v>1</v>
      </c>
      <c r="V974" s="3">
        <f t="shared" si="499"/>
        <v>0</v>
      </c>
      <c r="W974" t="b">
        <f t="shared" si="493"/>
        <v>0</v>
      </c>
      <c r="Y974">
        <f t="shared" si="500"/>
        <v>0</v>
      </c>
      <c r="Z974" t="b">
        <f t="shared" si="494"/>
        <v>0</v>
      </c>
      <c r="AB974" t="b">
        <f t="shared" si="501"/>
        <v>1</v>
      </c>
      <c r="AD974">
        <f t="shared" si="502"/>
        <v>0</v>
      </c>
      <c r="AE974" t="b">
        <f t="shared" si="495"/>
        <v>0</v>
      </c>
      <c r="AG974" t="str">
        <f t="shared" si="503"/>
        <v>http://www.gobearcats.com/sports/w-baskbl/wbbcamps.html</v>
      </c>
      <c r="AH974" t="b">
        <f t="shared" si="496"/>
        <v>1</v>
      </c>
      <c r="AJ974">
        <f t="shared" si="504"/>
        <v>0</v>
      </c>
      <c r="AK974" t="b">
        <f t="shared" si="497"/>
        <v>0</v>
      </c>
      <c r="AM974" s="4" t="str">
        <f t="shared" si="515"/>
        <v>"name":"Basketball Camp (Women) Athletics"</v>
      </c>
      <c r="AN974" s="5" t="str">
        <f t="shared" si="505"/>
        <v>,"phone":"513-556-2255"</v>
      </c>
      <c r="AO974" s="5" t="str">
        <f t="shared" si="506"/>
        <v>,"location":{</v>
      </c>
      <c r="AP974" s="5" t="str">
        <f t="shared" si="507"/>
        <v>"ML":"21"</v>
      </c>
      <c r="AQ974" s="5" t="str">
        <f t="shared" si="489"/>
        <v/>
      </c>
      <c r="AR974" s="5" t="str">
        <f t="shared" si="508"/>
        <v/>
      </c>
      <c r="AS974" s="5" t="str">
        <f t="shared" si="517"/>
        <v>}</v>
      </c>
      <c r="AT974" s="5" t="str">
        <f t="shared" si="509"/>
        <v/>
      </c>
      <c r="AU974" s="5" t="str">
        <f t="shared" si="510"/>
        <v>,"website":"http://www.gobearcats.com/sports/w-baskbl/wbbcamps.html"</v>
      </c>
      <c r="AV974" s="10" t="str">
        <f t="shared" si="511"/>
        <v/>
      </c>
      <c r="AW974" s="6" t="str">
        <f t="shared" si="512"/>
        <v>{"name":"Basketball Camp (Women) Athletics","phone":"513-556-2255","location":{"ML":"21"},"website":"http://www.gobearcats.com/sports/w-baskbl/wbbcamps.html"}</v>
      </c>
      <c r="AX974" t="str">
        <f t="shared" si="513"/>
        <v>db.directory.insert({"name":"Basketball Camp (Women) Athletics","phone":"513-556-2255","location":{"ML":"21"},"website":"http://www.gobearcats.com/sports/w-baskbl/wbbcamps.html"})</v>
      </c>
      <c r="AY974">
        <f t="shared" si="516"/>
        <v>971</v>
      </c>
      <c r="AZ974" t="str">
        <f t="shared" si="514"/>
        <v>971 - Basketball Camp (Women)  Athletics</v>
      </c>
      <c r="BA974" t="str">
        <f t="shared" si="486"/>
        <v>{"name":"Basketball Camp (Women) Athletics","phone":"513-556-2255","location":{"ML":"21"},"website":"http://www.gobearcats.com/sports/w-baskbl/wbbcamps.html"},</v>
      </c>
    </row>
    <row r="975" spans="1:53" x14ac:dyDescent="0.25">
      <c r="A975" t="s">
        <v>4076</v>
      </c>
      <c r="B975" t="s">
        <v>4077</v>
      </c>
      <c r="C975" t="s">
        <v>4078</v>
      </c>
      <c r="D975">
        <v>3</v>
      </c>
      <c r="E975">
        <v>1440</v>
      </c>
      <c r="F975" t="s">
        <v>125</v>
      </c>
      <c r="G975" t="s">
        <v>126</v>
      </c>
      <c r="H975" t="s">
        <v>4079</v>
      </c>
      <c r="I975" t="s">
        <v>4080</v>
      </c>
      <c r="K975" t="s">
        <v>5264</v>
      </c>
      <c r="M975">
        <f t="shared" si="487"/>
        <v>0</v>
      </c>
      <c r="N975" t="str">
        <f t="shared" si="491"/>
        <v>Jazz Studies (CCM)</v>
      </c>
      <c r="P975" t="s">
        <v>5264</v>
      </c>
      <c r="Q975" t="str">
        <f t="shared" si="492"/>
        <v>513-556-9447</v>
      </c>
      <c r="S975" s="3">
        <f t="shared" si="490"/>
        <v>3</v>
      </c>
      <c r="T975" t="b">
        <f t="shared" si="498"/>
        <v>1</v>
      </c>
      <c r="V975" s="3">
        <f t="shared" si="499"/>
        <v>1440</v>
      </c>
      <c r="W975" t="b">
        <f t="shared" si="493"/>
        <v>1</v>
      </c>
      <c r="Y975" t="str">
        <f t="shared" si="500"/>
        <v>CORBETT</v>
      </c>
      <c r="Z975" t="b">
        <f t="shared" si="494"/>
        <v>1</v>
      </c>
      <c r="AB975" t="b">
        <f t="shared" si="501"/>
        <v>1</v>
      </c>
      <c r="AD975" t="str">
        <f t="shared" si="502"/>
        <v>513-556-3399</v>
      </c>
      <c r="AE975" t="b">
        <f t="shared" si="495"/>
        <v>1</v>
      </c>
      <c r="AG975" t="str">
        <f t="shared" si="503"/>
        <v>http://ccm.uc.edu/music/jazz.html</v>
      </c>
      <c r="AH975" t="b">
        <f t="shared" si="496"/>
        <v>1</v>
      </c>
      <c r="AJ975" t="str">
        <f t="shared" si="504"/>
        <v>belcksb@ucmail.uc.edu</v>
      </c>
      <c r="AK975" t="b">
        <f t="shared" si="497"/>
        <v>1</v>
      </c>
      <c r="AM975" s="4" t="str">
        <f t="shared" si="515"/>
        <v>"name":"Jazz Studies (CCM)"</v>
      </c>
      <c r="AN975" s="5" t="str">
        <f t="shared" si="505"/>
        <v>,"phone":"513-556-9447"</v>
      </c>
      <c r="AO975" s="5" t="str">
        <f t="shared" si="506"/>
        <v>,"location":{</v>
      </c>
      <c r="AP975" s="5" t="str">
        <f t="shared" si="507"/>
        <v>"ML":"3"</v>
      </c>
      <c r="AQ975" s="5" t="str">
        <f t="shared" si="489"/>
        <v>,"RM":"1440"</v>
      </c>
      <c r="AR975" s="5" t="str">
        <f t="shared" si="508"/>
        <v>,"building":"CORBETT"</v>
      </c>
      <c r="AS975" s="5" t="str">
        <f t="shared" si="517"/>
        <v>}</v>
      </c>
      <c r="AT975" s="5" t="str">
        <f t="shared" si="509"/>
        <v>,"fax":"513-556-3399"</v>
      </c>
      <c r="AU975" s="5" t="str">
        <f t="shared" si="510"/>
        <v>,"website":"http://ccm.uc.edu/music/jazz.html"</v>
      </c>
      <c r="AV975" s="10" t="str">
        <f t="shared" si="511"/>
        <v>,"email":"belcksb@ucmail.uc.edu"</v>
      </c>
      <c r="AW975" s="6" t="str">
        <f t="shared" si="512"/>
        <v>{"name":"Jazz Studies (CCM)","phone":"513-556-9447","location":{"ML":"3","RM":"1440","building":"CORBETT"},"fax":"513-556-3399","website":"http://ccm.uc.edu/music/jazz.html","email":"belcksb@ucmail.uc.edu"}</v>
      </c>
      <c r="AX975" t="str">
        <f t="shared" si="513"/>
        <v>db.directory.insert({"name":"Jazz Studies (CCM)","phone":"513-556-9447","location":{"ML":"3","RM":"1440","building":"CORBETT"},"fax":"513-556-3399","website":"http://ccm.uc.edu/music/jazz.html","email":"belcksb@ucmail.uc.edu"})</v>
      </c>
      <c r="AY975">
        <f t="shared" si="516"/>
        <v>972</v>
      </c>
      <c r="AZ975" t="str">
        <f t="shared" si="514"/>
        <v>972 - Jazz Studies (CCM)</v>
      </c>
      <c r="BA975" t="str">
        <f t="shared" si="486"/>
        <v>{"name":"Jazz Studies (CCM)","phone":"513-556-9447","location":{"ML":"3","RM":"1440","building":"CORBETT"},"fax":"513-556-3399","website":"http://ccm.uc.edu/music/jazz.html","email":"belcksb@ucmail.uc.edu"},</v>
      </c>
    </row>
    <row r="976" spans="1:53" x14ac:dyDescent="0.25">
      <c r="A976" t="s">
        <v>4081</v>
      </c>
      <c r="B976" t="s">
        <v>4082</v>
      </c>
      <c r="C976" t="s">
        <v>4083</v>
      </c>
      <c r="D976">
        <v>72</v>
      </c>
      <c r="E976">
        <v>514</v>
      </c>
      <c r="F976" t="s">
        <v>1962</v>
      </c>
      <c r="K976" t="s">
        <v>5264</v>
      </c>
      <c r="M976">
        <f t="shared" si="487"/>
        <v>0</v>
      </c>
      <c r="N976" t="str">
        <f t="shared" si="491"/>
        <v>Faculty Council On Jewish Affairs</v>
      </c>
      <c r="P976" t="s">
        <v>5264</v>
      </c>
      <c r="Q976" t="str">
        <f t="shared" si="492"/>
        <v>513-556-2003</v>
      </c>
      <c r="S976" s="3">
        <f t="shared" si="490"/>
        <v>72</v>
      </c>
      <c r="T976" t="b">
        <f t="shared" si="498"/>
        <v>1</v>
      </c>
      <c r="V976" s="3">
        <f t="shared" si="499"/>
        <v>514</v>
      </c>
      <c r="W976" t="b">
        <f t="shared" si="493"/>
        <v>1</v>
      </c>
      <c r="Y976" t="str">
        <f t="shared" si="500"/>
        <v>OLDCHEM</v>
      </c>
      <c r="Z976" t="b">
        <f t="shared" si="494"/>
        <v>1</v>
      </c>
      <c r="AB976" t="b">
        <f t="shared" si="501"/>
        <v>1</v>
      </c>
      <c r="AD976">
        <f t="shared" si="502"/>
        <v>0</v>
      </c>
      <c r="AE976" t="b">
        <f t="shared" si="495"/>
        <v>0</v>
      </c>
      <c r="AG976">
        <f t="shared" si="503"/>
        <v>0</v>
      </c>
      <c r="AH976" t="b">
        <f t="shared" si="496"/>
        <v>0</v>
      </c>
      <c r="AJ976">
        <f t="shared" si="504"/>
        <v>0</v>
      </c>
      <c r="AK976" t="b">
        <f t="shared" si="497"/>
        <v>0</v>
      </c>
      <c r="AM976" s="4" t="str">
        <f t="shared" si="515"/>
        <v>"name":"Faculty Council On Jewish Affairs"</v>
      </c>
      <c r="AN976" s="5" t="str">
        <f t="shared" si="505"/>
        <v>,"phone":"513-556-2003"</v>
      </c>
      <c r="AO976" s="5" t="str">
        <f t="shared" si="506"/>
        <v>,"location":{</v>
      </c>
      <c r="AP976" s="5" t="str">
        <f t="shared" si="507"/>
        <v>"ML":"72"</v>
      </c>
      <c r="AQ976" s="5" t="str">
        <f t="shared" si="489"/>
        <v>,"RM":"514"</v>
      </c>
      <c r="AR976" s="5" t="str">
        <f t="shared" si="508"/>
        <v>,"building":"OLDCHEM"</v>
      </c>
      <c r="AS976" s="5" t="str">
        <f t="shared" si="517"/>
        <v>}</v>
      </c>
      <c r="AT976" s="5" t="str">
        <f t="shared" si="509"/>
        <v/>
      </c>
      <c r="AU976" s="5" t="str">
        <f t="shared" si="510"/>
        <v/>
      </c>
      <c r="AV976" s="10" t="str">
        <f t="shared" si="511"/>
        <v/>
      </c>
      <c r="AW976" s="6" t="str">
        <f t="shared" si="512"/>
        <v>{"name":"Faculty Council On Jewish Affairs","phone":"513-556-2003","location":{"ML":"72","RM":"514","building":"OLDCHEM"}}</v>
      </c>
      <c r="AX976" t="str">
        <f t="shared" si="513"/>
        <v>db.directory.insert({"name":"Faculty Council On Jewish Affairs","phone":"513-556-2003","location":{"ML":"72","RM":"514","building":"OLDCHEM"}})</v>
      </c>
      <c r="AY976">
        <f t="shared" si="516"/>
        <v>973</v>
      </c>
      <c r="AZ976" t="str">
        <f t="shared" si="514"/>
        <v>973 - Faculty Council On Jewish Affairs</v>
      </c>
      <c r="BA976" t="str">
        <f t="shared" si="486"/>
        <v>{"name":"Faculty Council On Jewish Affairs","phone":"513-556-2003","location":{"ML":"72","RM":"514","building":"OLDCHEM"}},</v>
      </c>
    </row>
    <row r="977" spans="1:53" x14ac:dyDescent="0.25">
      <c r="A977" t="s">
        <v>4084</v>
      </c>
      <c r="B977" t="s">
        <v>4085</v>
      </c>
      <c r="C977" t="s">
        <v>4086</v>
      </c>
      <c r="D977">
        <v>174</v>
      </c>
      <c r="E977" t="s">
        <v>4087</v>
      </c>
      <c r="F977" t="s">
        <v>899</v>
      </c>
      <c r="G977" t="s">
        <v>4065</v>
      </c>
      <c r="H977" t="s">
        <v>4088</v>
      </c>
      <c r="I977" t="s">
        <v>4089</v>
      </c>
      <c r="K977" t="s">
        <v>5264</v>
      </c>
      <c r="M977">
        <f t="shared" si="487"/>
        <v>0</v>
      </c>
      <c r="N977" t="str">
        <f t="shared" si="491"/>
        <v>Journalism (A&amp;S)</v>
      </c>
      <c r="P977" t="s">
        <v>5264</v>
      </c>
      <c r="Q977" t="str">
        <f t="shared" si="492"/>
        <v>513-556-0788</v>
      </c>
      <c r="S977" s="3">
        <f t="shared" si="490"/>
        <v>174</v>
      </c>
      <c r="T977" t="b">
        <f t="shared" si="498"/>
        <v>1</v>
      </c>
      <c r="V977" s="3" t="str">
        <f t="shared" si="499"/>
        <v>22B</v>
      </c>
      <c r="W977" t="b">
        <f t="shared" si="493"/>
        <v>1</v>
      </c>
      <c r="Y977" t="str">
        <f t="shared" si="500"/>
        <v>MCMICKEN</v>
      </c>
      <c r="Z977" t="b">
        <f t="shared" si="494"/>
        <v>1</v>
      </c>
      <c r="AB977" t="b">
        <f t="shared" si="501"/>
        <v>1</v>
      </c>
      <c r="AD977" t="str">
        <f t="shared" si="502"/>
        <v>513-556-5960</v>
      </c>
      <c r="AE977" t="b">
        <f t="shared" si="495"/>
        <v>1</v>
      </c>
      <c r="AG977" t="str">
        <f t="shared" si="503"/>
        <v>http://www.artsci.uc.edu/departments/journalism.html</v>
      </c>
      <c r="AH977" t="b">
        <f t="shared" si="496"/>
        <v>1</v>
      </c>
      <c r="AJ977" t="str">
        <f t="shared" si="504"/>
        <v>Jeffrey.blevins@uc.edu</v>
      </c>
      <c r="AK977" t="b">
        <f t="shared" si="497"/>
        <v>1</v>
      </c>
      <c r="AM977" s="4" t="str">
        <f t="shared" si="515"/>
        <v>"name":"Journalism (A&amp;S)"</v>
      </c>
      <c r="AN977" s="5" t="str">
        <f t="shared" si="505"/>
        <v>,"phone":"513-556-0788"</v>
      </c>
      <c r="AO977" s="5" t="str">
        <f t="shared" si="506"/>
        <v>,"location":{</v>
      </c>
      <c r="AP977" s="5" t="str">
        <f t="shared" si="507"/>
        <v>"ML":"174"</v>
      </c>
      <c r="AQ977" s="5" t="str">
        <f t="shared" si="489"/>
        <v>,"RM":"22B"</v>
      </c>
      <c r="AR977" s="5" t="str">
        <f t="shared" si="508"/>
        <v>,"building":"MCMICKEN"</v>
      </c>
      <c r="AS977" s="5" t="str">
        <f t="shared" si="517"/>
        <v>}</v>
      </c>
      <c r="AT977" s="5" t="str">
        <f t="shared" si="509"/>
        <v>,"fax":"513-556-5960"</v>
      </c>
      <c r="AU977" s="5" t="str">
        <f t="shared" si="510"/>
        <v>,"website":"http://www.artsci.uc.edu/departments/journalism.html"</v>
      </c>
      <c r="AV977" s="10" t="str">
        <f t="shared" si="511"/>
        <v>,"email":"Jeffrey.blevins@uc.edu"</v>
      </c>
      <c r="AW977" s="6" t="str">
        <f t="shared" si="512"/>
        <v>{"name":"Journalism (A&amp;S)","phone":"513-556-0788","location":{"ML":"174","RM":"22B","building":"MCMICKEN"},"fax":"513-556-5960","website":"http://www.artsci.uc.edu/departments/journalism.html","email":"Jeffrey.blevins@uc.edu"}</v>
      </c>
      <c r="AX977" t="str">
        <f t="shared" si="513"/>
        <v>db.directory.insert({"name":"Journalism (A&amp;S)","phone":"513-556-0788","location":{"ML":"174","RM":"22B","building":"MCMICKEN"},"fax":"513-556-5960","website":"http://www.artsci.uc.edu/departments/journalism.html","email":"Jeffrey.blevins@uc.edu"})</v>
      </c>
      <c r="AY977">
        <f t="shared" si="516"/>
        <v>974</v>
      </c>
      <c r="AZ977" t="str">
        <f t="shared" si="514"/>
        <v>974 - Journalism (A&amp;S)</v>
      </c>
      <c r="BA977" t="str">
        <f t="shared" si="486"/>
        <v>{"name":"Journalism (A&amp;S)","phone":"513-556-0788","location":{"ML":"174","RM":"22B","building":"MCMICKEN"},"fax":"513-556-5960","website":"http://www.artsci.uc.edu/departments/journalism.html","email":"Jeffrey.blevins@uc.edu"},</v>
      </c>
    </row>
    <row r="978" spans="1:53" x14ac:dyDescent="0.25">
      <c r="A978" t="s">
        <v>4090</v>
      </c>
      <c r="B978" t="s">
        <v>4091</v>
      </c>
      <c r="C978" t="s">
        <v>4092</v>
      </c>
      <c r="D978">
        <v>169</v>
      </c>
      <c r="E978">
        <v>4125</v>
      </c>
      <c r="F978" t="s">
        <v>115</v>
      </c>
      <c r="G978" t="s">
        <v>4093</v>
      </c>
      <c r="H978" t="s">
        <v>4094</v>
      </c>
      <c r="K978" t="s">
        <v>5264</v>
      </c>
      <c r="M978">
        <f t="shared" si="487"/>
        <v>0</v>
      </c>
      <c r="N978" t="str">
        <f t="shared" si="491"/>
        <v>Judaic Studies (A&amp;S)</v>
      </c>
      <c r="P978" t="s">
        <v>5264</v>
      </c>
      <c r="Q978" t="str">
        <f t="shared" si="492"/>
        <v>513-556-2297</v>
      </c>
      <c r="S978" s="3">
        <f t="shared" si="490"/>
        <v>169</v>
      </c>
      <c r="T978" t="b">
        <f t="shared" si="498"/>
        <v>1</v>
      </c>
      <c r="V978" s="3">
        <f t="shared" si="499"/>
        <v>4125</v>
      </c>
      <c r="W978" t="b">
        <f t="shared" si="493"/>
        <v>1</v>
      </c>
      <c r="Y978" t="str">
        <f t="shared" si="500"/>
        <v>FRENCH-WEST</v>
      </c>
      <c r="Z978" t="b">
        <f t="shared" si="494"/>
        <v>1</v>
      </c>
      <c r="AB978" t="b">
        <f t="shared" si="501"/>
        <v>1</v>
      </c>
      <c r="AD978" t="str">
        <f t="shared" si="502"/>
        <v>513-556-9116</v>
      </c>
      <c r="AE978" t="b">
        <f t="shared" si="495"/>
        <v>1</v>
      </c>
      <c r="AG978" t="str">
        <f t="shared" si="503"/>
        <v>http://www.artsci.uc.edu/departments/judaic.html</v>
      </c>
      <c r="AH978" t="b">
        <f t="shared" si="496"/>
        <v>1</v>
      </c>
      <c r="AJ978">
        <f t="shared" si="504"/>
        <v>0</v>
      </c>
      <c r="AK978" t="b">
        <f t="shared" si="497"/>
        <v>0</v>
      </c>
      <c r="AM978" s="4" t="str">
        <f t="shared" si="515"/>
        <v>"name":"Judaic Studies (A&amp;S)"</v>
      </c>
      <c r="AN978" s="5" t="str">
        <f t="shared" si="505"/>
        <v>,"phone":"513-556-2297"</v>
      </c>
      <c r="AO978" s="5" t="str">
        <f t="shared" si="506"/>
        <v>,"location":{</v>
      </c>
      <c r="AP978" s="5" t="str">
        <f t="shared" si="507"/>
        <v>"ML":"169"</v>
      </c>
      <c r="AQ978" s="5" t="str">
        <f t="shared" si="489"/>
        <v>,"RM":"4125"</v>
      </c>
      <c r="AR978" s="5" t="str">
        <f t="shared" si="508"/>
        <v>,"building":"FRENCH-WEST"</v>
      </c>
      <c r="AS978" s="5" t="str">
        <f t="shared" si="517"/>
        <v>}</v>
      </c>
      <c r="AT978" s="5" t="str">
        <f t="shared" si="509"/>
        <v>,"fax":"513-556-9116"</v>
      </c>
      <c r="AU978" s="5" t="str">
        <f t="shared" si="510"/>
        <v>,"website":"http://www.artsci.uc.edu/departments/judaic.html"</v>
      </c>
      <c r="AV978" s="10" t="str">
        <f t="shared" si="511"/>
        <v/>
      </c>
      <c r="AW978" s="6" t="str">
        <f t="shared" si="512"/>
        <v>{"name":"Judaic Studies (A&amp;S)","phone":"513-556-2297","location":{"ML":"169","RM":"4125","building":"FRENCH-WEST"},"fax":"513-556-9116","website":"http://www.artsci.uc.edu/departments/judaic.html"}</v>
      </c>
      <c r="AX978" t="str">
        <f t="shared" si="513"/>
        <v>db.directory.insert({"name":"Judaic Studies (A&amp;S)","phone":"513-556-2297","location":{"ML":"169","RM":"4125","building":"FRENCH-WEST"},"fax":"513-556-9116","website":"http://www.artsci.uc.edu/departments/judaic.html"})</v>
      </c>
      <c r="AY978">
        <f t="shared" si="516"/>
        <v>975</v>
      </c>
      <c r="AZ978" t="str">
        <f t="shared" si="514"/>
        <v>975 - Judaic Studies (A&amp;S)</v>
      </c>
      <c r="BA978" t="str">
        <f t="shared" si="486"/>
        <v>{"name":"Judaic Studies (A&amp;S)","phone":"513-556-2297","location":{"ML":"169","RM":"4125","building":"FRENCH-WEST"},"fax":"513-556-9116","website":"http://www.artsci.uc.edu/departments/judaic.html"},</v>
      </c>
    </row>
    <row r="979" spans="1:53" x14ac:dyDescent="0.25">
      <c r="A979" t="s">
        <v>4095</v>
      </c>
      <c r="B979" t="s">
        <v>4096</v>
      </c>
      <c r="C979" t="s">
        <v>4097</v>
      </c>
      <c r="D979">
        <v>395</v>
      </c>
      <c r="E979">
        <v>600</v>
      </c>
      <c r="F979" t="s">
        <v>23</v>
      </c>
      <c r="G979" t="s">
        <v>317</v>
      </c>
      <c r="H979" t="s">
        <v>4098</v>
      </c>
      <c r="I979" t="s">
        <v>4099</v>
      </c>
      <c r="K979" t="s">
        <v>5264</v>
      </c>
      <c r="M979">
        <f t="shared" si="487"/>
        <v>0</v>
      </c>
      <c r="N979" t="str">
        <f t="shared" si="491"/>
        <v>Just Community</v>
      </c>
      <c r="P979" t="s">
        <v>5264</v>
      </c>
      <c r="Q979" t="str">
        <f t="shared" si="492"/>
        <v>513-556-8463</v>
      </c>
      <c r="S979" s="3">
        <f t="shared" si="490"/>
        <v>395</v>
      </c>
      <c r="T979" t="b">
        <f t="shared" si="498"/>
        <v>1</v>
      </c>
      <c r="V979" s="3">
        <f t="shared" si="499"/>
        <v>600</v>
      </c>
      <c r="W979" t="b">
        <f t="shared" si="493"/>
        <v>1</v>
      </c>
      <c r="Y979" t="str">
        <f t="shared" si="500"/>
        <v>UNIVPAV</v>
      </c>
      <c r="Z979" t="b">
        <f t="shared" si="494"/>
        <v>1</v>
      </c>
      <c r="AB979" t="b">
        <f t="shared" si="501"/>
        <v>1</v>
      </c>
      <c r="AD979" t="str">
        <f t="shared" si="502"/>
        <v>513-556-6027</v>
      </c>
      <c r="AE979" t="b">
        <f t="shared" si="495"/>
        <v>1</v>
      </c>
      <c r="AG979" t="str">
        <f t="shared" si="503"/>
        <v>http://www.uc.edu/justcommunity/</v>
      </c>
      <c r="AH979" t="b">
        <f t="shared" si="496"/>
        <v>1</v>
      </c>
      <c r="AJ979" t="str">
        <f t="shared" si="504"/>
        <v>JustCommunity@uc.edu</v>
      </c>
      <c r="AK979" t="b">
        <f t="shared" si="497"/>
        <v>1</v>
      </c>
      <c r="AM979" s="4" t="str">
        <f t="shared" si="515"/>
        <v>"name":"Just Community"</v>
      </c>
      <c r="AN979" s="5" t="str">
        <f t="shared" si="505"/>
        <v>,"phone":"513-556-8463"</v>
      </c>
      <c r="AO979" s="5" t="str">
        <f t="shared" si="506"/>
        <v>,"location":{</v>
      </c>
      <c r="AP979" s="5" t="str">
        <f t="shared" si="507"/>
        <v>"ML":"395"</v>
      </c>
      <c r="AQ979" s="5" t="str">
        <f t="shared" si="489"/>
        <v>,"RM":"600"</v>
      </c>
      <c r="AR979" s="5" t="str">
        <f t="shared" si="508"/>
        <v>,"building":"UNIVPAV"</v>
      </c>
      <c r="AS979" s="5" t="str">
        <f t="shared" si="517"/>
        <v>}</v>
      </c>
      <c r="AT979" s="5" t="str">
        <f t="shared" si="509"/>
        <v>,"fax":"513-556-6027"</v>
      </c>
      <c r="AU979" s="5" t="str">
        <f t="shared" si="510"/>
        <v>,"website":"http://www.uc.edu/justcommunity/"</v>
      </c>
      <c r="AV979" s="10" t="str">
        <f t="shared" si="511"/>
        <v>,"email":"JustCommunity@uc.edu"</v>
      </c>
      <c r="AW979" s="6" t="str">
        <f t="shared" si="512"/>
        <v>{"name":"Just Community","phone":"513-556-8463","location":{"ML":"395","RM":"600","building":"UNIVPAV"},"fax":"513-556-6027","website":"http://www.uc.edu/justcommunity/","email":"JustCommunity@uc.edu"}</v>
      </c>
      <c r="AX979" t="str">
        <f t="shared" si="513"/>
        <v>db.directory.insert({"name":"Just Community","phone":"513-556-8463","location":{"ML":"395","RM":"600","building":"UNIVPAV"},"fax":"513-556-6027","website":"http://www.uc.edu/justcommunity/","email":"JustCommunity@uc.edu"})</v>
      </c>
      <c r="AY979">
        <f t="shared" si="516"/>
        <v>976</v>
      </c>
      <c r="AZ979" t="str">
        <f t="shared" si="514"/>
        <v>976 - Just Community</v>
      </c>
      <c r="BA979" t="str">
        <f t="shared" si="486"/>
        <v>{"name":"Just Community","phone":"513-556-8463","location":{"ML":"395","RM":"600","building":"UNIVPAV"},"fax":"513-556-6027","website":"http://www.uc.edu/justcommunity/","email":"JustCommunity@uc.edu"},</v>
      </c>
    </row>
    <row r="980" spans="1:53" x14ac:dyDescent="0.25">
      <c r="A980" t="s">
        <v>4100</v>
      </c>
      <c r="B980" t="s">
        <v>4101</v>
      </c>
      <c r="C980" t="s">
        <v>4102</v>
      </c>
      <c r="D980">
        <v>560</v>
      </c>
      <c r="E980">
        <v>6109</v>
      </c>
      <c r="F980" t="s">
        <v>140</v>
      </c>
      <c r="G980" t="s">
        <v>4103</v>
      </c>
      <c r="H980" t="s">
        <v>4104</v>
      </c>
      <c r="K980" t="s">
        <v>5264</v>
      </c>
      <c r="M980">
        <f t="shared" si="487"/>
        <v>0</v>
      </c>
      <c r="N980" t="str">
        <f t="shared" si="491"/>
        <v>Infectious Diseases Center (IDC)(Internal Med)</v>
      </c>
      <c r="P980" t="s">
        <v>5264</v>
      </c>
      <c r="Q980" t="str">
        <f t="shared" si="492"/>
        <v>513-558-4704</v>
      </c>
      <c r="S980" s="3">
        <f t="shared" si="490"/>
        <v>560</v>
      </c>
      <c r="T980" t="b">
        <f t="shared" si="498"/>
        <v>1</v>
      </c>
      <c r="V980" s="3">
        <f t="shared" si="499"/>
        <v>6109</v>
      </c>
      <c r="W980" t="b">
        <f t="shared" si="493"/>
        <v>1</v>
      </c>
      <c r="Y980" t="str">
        <f t="shared" si="500"/>
        <v>MSB</v>
      </c>
      <c r="Z980" t="b">
        <f t="shared" si="494"/>
        <v>1</v>
      </c>
      <c r="AB980" t="b">
        <f t="shared" si="501"/>
        <v>1</v>
      </c>
      <c r="AD980" t="str">
        <f t="shared" si="502"/>
        <v>513-558-2089</v>
      </c>
      <c r="AE980" t="b">
        <f t="shared" si="495"/>
        <v>1</v>
      </c>
      <c r="AG980" t="str">
        <f t="shared" si="503"/>
        <v>http://idc.uc.edu/idc.html</v>
      </c>
      <c r="AH980" t="b">
        <f t="shared" si="496"/>
        <v>1</v>
      </c>
      <c r="AJ980">
        <f t="shared" si="504"/>
        <v>0</v>
      </c>
      <c r="AK980" t="b">
        <f t="shared" si="497"/>
        <v>0</v>
      </c>
      <c r="AM980" s="4" t="str">
        <f t="shared" si="515"/>
        <v>"name":"Infectious Diseases Center (IDC)(Internal Med)"</v>
      </c>
      <c r="AN980" s="5" t="str">
        <f t="shared" si="505"/>
        <v>,"phone":"513-558-4704"</v>
      </c>
      <c r="AO980" s="5" t="str">
        <f t="shared" si="506"/>
        <v>,"location":{</v>
      </c>
      <c r="AP980" s="5" t="str">
        <f t="shared" si="507"/>
        <v>"ML":"560"</v>
      </c>
      <c r="AQ980" s="5" t="str">
        <f t="shared" si="489"/>
        <v>,"RM":"6109"</v>
      </c>
      <c r="AR980" s="5" t="str">
        <f t="shared" si="508"/>
        <v>,"building":"MSB"</v>
      </c>
      <c r="AS980" s="5" t="str">
        <f t="shared" si="517"/>
        <v>}</v>
      </c>
      <c r="AT980" s="5" t="str">
        <f t="shared" si="509"/>
        <v>,"fax":"513-558-2089"</v>
      </c>
      <c r="AU980" s="5" t="str">
        <f t="shared" si="510"/>
        <v>,"website":"http://idc.uc.edu/idc.html"</v>
      </c>
      <c r="AV980" s="10" t="str">
        <f t="shared" si="511"/>
        <v/>
      </c>
      <c r="AW980" s="6" t="str">
        <f t="shared" si="512"/>
        <v>{"name":"Infectious Diseases Center (IDC)(Internal Med)","phone":"513-558-4704","location":{"ML":"560","RM":"6109","building":"MSB"},"fax":"513-558-2089","website":"http://idc.uc.edu/idc.html"}</v>
      </c>
      <c r="AX980" t="str">
        <f t="shared" si="513"/>
        <v>db.directory.insert({"name":"Infectious Diseases Center (IDC)(Internal Med)","phone":"513-558-4704","location":{"ML":"560","RM":"6109","building":"MSB"},"fax":"513-558-2089","website":"http://idc.uc.edu/idc.html"})</v>
      </c>
      <c r="AY980">
        <f t="shared" si="516"/>
        <v>977</v>
      </c>
      <c r="AZ980" t="str">
        <f t="shared" si="514"/>
        <v>977 - Infectious Diseases Center (IDC)(Internal Med)</v>
      </c>
      <c r="BA980" t="str">
        <f t="shared" si="486"/>
        <v>{"name":"Infectious Diseases Center (IDC)(Internal Med)","phone":"513-558-4704","location":{"ML":"560","RM":"6109","building":"MSB"},"fax":"513-558-2089","website":"http://idc.uc.edu/idc.html"},</v>
      </c>
    </row>
    <row r="981" spans="1:53" x14ac:dyDescent="0.25">
      <c r="A981" t="s">
        <v>4105</v>
      </c>
      <c r="B981" t="s">
        <v>4106</v>
      </c>
      <c r="C981" t="s">
        <v>4107</v>
      </c>
      <c r="D981">
        <v>40</v>
      </c>
      <c r="E981">
        <v>319</v>
      </c>
      <c r="F981" t="s">
        <v>79</v>
      </c>
      <c r="G981" t="s">
        <v>1342</v>
      </c>
      <c r="H981" t="s">
        <v>4108</v>
      </c>
      <c r="K981" t="s">
        <v>5264</v>
      </c>
      <c r="M981">
        <f t="shared" si="487"/>
        <v>0</v>
      </c>
      <c r="N981" t="str">
        <f t="shared" si="491"/>
        <v>Immigration &amp; Nationality Law Review (LAW)</v>
      </c>
      <c r="P981" t="s">
        <v>5264</v>
      </c>
      <c r="Q981" t="str">
        <f t="shared" si="492"/>
        <v>513-556-1214</v>
      </c>
      <c r="S981" s="3">
        <f t="shared" si="490"/>
        <v>40</v>
      </c>
      <c r="T981" t="b">
        <f t="shared" si="498"/>
        <v>1</v>
      </c>
      <c r="V981" s="3">
        <f t="shared" si="499"/>
        <v>319</v>
      </c>
      <c r="W981" t="b">
        <f t="shared" si="493"/>
        <v>1</v>
      </c>
      <c r="Y981" t="str">
        <f t="shared" si="500"/>
        <v>LAW</v>
      </c>
      <c r="Z981" t="b">
        <f t="shared" si="494"/>
        <v>1</v>
      </c>
      <c r="AB981" t="b">
        <f t="shared" si="501"/>
        <v>1</v>
      </c>
      <c r="AD981" t="str">
        <f t="shared" si="502"/>
        <v>513-556-6265</v>
      </c>
      <c r="AE981" t="b">
        <f t="shared" si="495"/>
        <v>1</v>
      </c>
      <c r="AG981" t="str">
        <f t="shared" si="503"/>
        <v>http://www.law.uc.edu/journals/inlr</v>
      </c>
      <c r="AH981" t="b">
        <f t="shared" si="496"/>
        <v>1</v>
      </c>
      <c r="AJ981">
        <f t="shared" si="504"/>
        <v>0</v>
      </c>
      <c r="AK981" t="b">
        <f t="shared" si="497"/>
        <v>0</v>
      </c>
      <c r="AM981" s="4" t="str">
        <f t="shared" si="515"/>
        <v>"name":"Immigration &amp; Nationality Law Review (LAW)"</v>
      </c>
      <c r="AN981" s="5" t="str">
        <f t="shared" si="505"/>
        <v>,"phone":"513-556-1214"</v>
      </c>
      <c r="AO981" s="5" t="str">
        <f t="shared" si="506"/>
        <v>,"location":{</v>
      </c>
      <c r="AP981" s="5" t="str">
        <f t="shared" si="507"/>
        <v>"ML":"40"</v>
      </c>
      <c r="AQ981" s="5" t="str">
        <f t="shared" si="489"/>
        <v>,"RM":"319"</v>
      </c>
      <c r="AR981" s="5" t="str">
        <f t="shared" si="508"/>
        <v>,"building":"LAW"</v>
      </c>
      <c r="AS981" s="5" t="str">
        <f t="shared" si="517"/>
        <v>}</v>
      </c>
      <c r="AT981" s="5" t="str">
        <f t="shared" si="509"/>
        <v>,"fax":"513-556-6265"</v>
      </c>
      <c r="AU981" s="5" t="str">
        <f t="shared" si="510"/>
        <v>,"website":"http://www.law.uc.edu/journals/inlr"</v>
      </c>
      <c r="AV981" s="10" t="str">
        <f t="shared" si="511"/>
        <v/>
      </c>
      <c r="AW981" s="6" t="str">
        <f t="shared" si="512"/>
        <v>{"name":"Immigration &amp; Nationality Law Review (LAW)","phone":"513-556-1214","location":{"ML":"40","RM":"319","building":"LAW"},"fax":"513-556-6265","website":"http://www.law.uc.edu/journals/inlr"}</v>
      </c>
      <c r="AX981" t="str">
        <f t="shared" si="513"/>
        <v>db.directory.insert({"name":"Immigration &amp; Nationality Law Review (LAW)","phone":"513-556-1214","location":{"ML":"40","RM":"319","building":"LAW"},"fax":"513-556-6265","website":"http://www.law.uc.edu/journals/inlr"})</v>
      </c>
      <c r="AY981">
        <f t="shared" si="516"/>
        <v>978</v>
      </c>
      <c r="AZ981" t="str">
        <f t="shared" si="514"/>
        <v>978 - Immigration &amp; Nationality Law Review (LAW)</v>
      </c>
      <c r="BA981" t="str">
        <f t="shared" si="486"/>
        <v>{"name":"Immigration &amp; Nationality Law Review (LAW)","phone":"513-556-1214","location":{"ML":"40","RM":"319","building":"LAW"},"fax":"513-556-6265","website":"http://www.law.uc.edu/journals/inlr"},</v>
      </c>
    </row>
    <row r="982" spans="1:53" x14ac:dyDescent="0.25">
      <c r="A982" t="s">
        <v>4109</v>
      </c>
      <c r="B982" t="s">
        <v>4110</v>
      </c>
      <c r="C982" t="s">
        <v>4111</v>
      </c>
      <c r="D982">
        <v>72</v>
      </c>
      <c r="E982">
        <v>560</v>
      </c>
      <c r="F982" t="s">
        <v>1512</v>
      </c>
      <c r="G982" t="s">
        <v>1821</v>
      </c>
      <c r="H982" t="s">
        <v>4112</v>
      </c>
      <c r="I982" t="s">
        <v>4113</v>
      </c>
      <c r="K982" t="s">
        <v>5264</v>
      </c>
      <c r="M982">
        <f t="shared" si="487"/>
        <v>0</v>
      </c>
      <c r="N982" t="str">
        <f t="shared" si="491"/>
        <v>Center for Intelligent Maintenance Systems (IMS)(CEAS)</v>
      </c>
      <c r="P982" t="s">
        <v>5264</v>
      </c>
      <c r="Q982" t="str">
        <f t="shared" si="492"/>
        <v>513-556-3412</v>
      </c>
      <c r="S982" s="3">
        <f t="shared" si="490"/>
        <v>72</v>
      </c>
      <c r="T982" t="b">
        <f t="shared" si="498"/>
        <v>1</v>
      </c>
      <c r="V982" s="3">
        <f t="shared" si="499"/>
        <v>560</v>
      </c>
      <c r="W982" t="b">
        <f t="shared" si="493"/>
        <v>1</v>
      </c>
      <c r="Y982" t="str">
        <f t="shared" si="500"/>
        <v>BALDWIN</v>
      </c>
      <c r="Z982" t="b">
        <f t="shared" si="494"/>
        <v>1</v>
      </c>
      <c r="AB982" t="b">
        <f t="shared" si="501"/>
        <v>1</v>
      </c>
      <c r="AD982" t="str">
        <f t="shared" si="502"/>
        <v>513-556-3390</v>
      </c>
      <c r="AE982" t="b">
        <f t="shared" si="495"/>
        <v>1</v>
      </c>
      <c r="AG982" t="str">
        <f t="shared" si="503"/>
        <v>http://www.imscenter.net/</v>
      </c>
      <c r="AH982" t="b">
        <f t="shared" si="496"/>
        <v>1</v>
      </c>
      <c r="AJ982" t="str">
        <f t="shared" si="504"/>
        <v>jay.lee@uc.edu</v>
      </c>
      <c r="AK982" t="b">
        <f t="shared" si="497"/>
        <v>1</v>
      </c>
      <c r="AM982" s="4" t="str">
        <f t="shared" si="515"/>
        <v>"name":"Center for Intelligent Maintenance Systems (IMS)(CEAS)"</v>
      </c>
      <c r="AN982" s="5" t="str">
        <f t="shared" si="505"/>
        <v>,"phone":"513-556-3412"</v>
      </c>
      <c r="AO982" s="5" t="str">
        <f t="shared" si="506"/>
        <v>,"location":{</v>
      </c>
      <c r="AP982" s="5" t="str">
        <f t="shared" si="507"/>
        <v>"ML":"72"</v>
      </c>
      <c r="AQ982" s="5" t="str">
        <f t="shared" si="489"/>
        <v>,"RM":"560"</v>
      </c>
      <c r="AR982" s="5" t="str">
        <f t="shared" si="508"/>
        <v>,"building":"BALDWIN"</v>
      </c>
      <c r="AS982" s="5" t="str">
        <f t="shared" si="517"/>
        <v>}</v>
      </c>
      <c r="AT982" s="5" t="str">
        <f t="shared" si="509"/>
        <v>,"fax":"513-556-3390"</v>
      </c>
      <c r="AU982" s="5" t="str">
        <f t="shared" si="510"/>
        <v>,"website":"http://www.imscenter.net/"</v>
      </c>
      <c r="AV982" s="10" t="str">
        <f t="shared" si="511"/>
        <v>,"email":"jay.lee@uc.edu"</v>
      </c>
      <c r="AW982" s="6" t="str">
        <f t="shared" si="512"/>
        <v>{"name":"Center for Intelligent Maintenance Systems (IMS)(CEAS)","phone":"513-556-3412","location":{"ML":"72","RM":"560","building":"BALDWIN"},"fax":"513-556-3390","website":"http://www.imscenter.net/","email":"jay.lee@uc.edu"}</v>
      </c>
      <c r="AX982" t="str">
        <f t="shared" si="513"/>
        <v>db.directory.insert({"name":"Center for Intelligent Maintenance Systems (IMS)(CEAS)","phone":"513-556-3412","location":{"ML":"72","RM":"560","building":"BALDWIN"},"fax":"513-556-3390","website":"http://www.imscenter.net/","email":"jay.lee@uc.edu"})</v>
      </c>
      <c r="AY982">
        <f t="shared" si="516"/>
        <v>979</v>
      </c>
      <c r="AZ982" t="str">
        <f t="shared" si="514"/>
        <v>979 - Center for Intelligent Maintenance Systems (IMS)(CEAS)</v>
      </c>
      <c r="BA982" t="str">
        <f t="shared" si="486"/>
        <v>{"name":"Center for Intelligent Maintenance Systems (IMS)(CEAS)","phone":"513-556-3412","location":{"ML":"72","RM":"560","building":"BALDWIN"},"fax":"513-556-3390","website":"http://www.imscenter.net/","email":"jay.lee@uc.edu"},</v>
      </c>
    </row>
    <row r="983" spans="1:53" x14ac:dyDescent="0.25">
      <c r="A983" t="s">
        <v>4114</v>
      </c>
      <c r="B983" t="s">
        <v>4115</v>
      </c>
      <c r="C983" t="s">
        <v>1765</v>
      </c>
      <c r="D983">
        <v>16</v>
      </c>
      <c r="E983">
        <v>6415</v>
      </c>
      <c r="F983" t="s">
        <v>1125</v>
      </c>
      <c r="G983" t="s">
        <v>176</v>
      </c>
      <c r="H983" t="s">
        <v>4116</v>
      </c>
      <c r="K983" t="s">
        <v>5264</v>
      </c>
      <c r="M983">
        <f t="shared" si="487"/>
        <v>0</v>
      </c>
      <c r="N983" t="str">
        <f t="shared" si="491"/>
        <v>Industrial Design (DAAP)</v>
      </c>
      <c r="P983" t="s">
        <v>5264</v>
      </c>
      <c r="Q983" t="str">
        <f t="shared" si="492"/>
        <v>513-556-4298</v>
      </c>
      <c r="S983" s="3">
        <f t="shared" si="490"/>
        <v>16</v>
      </c>
      <c r="T983" t="b">
        <f t="shared" si="498"/>
        <v>1</v>
      </c>
      <c r="V983" s="3">
        <f t="shared" si="499"/>
        <v>6415</v>
      </c>
      <c r="W983" t="b">
        <f t="shared" si="493"/>
        <v>1</v>
      </c>
      <c r="Y983" t="str">
        <f t="shared" si="500"/>
        <v>ARONOFF</v>
      </c>
      <c r="Z983" t="b">
        <f t="shared" si="494"/>
        <v>1</v>
      </c>
      <c r="AB983" t="b">
        <f t="shared" si="501"/>
        <v>1</v>
      </c>
      <c r="AD983" t="str">
        <f t="shared" si="502"/>
        <v>513-556-3288</v>
      </c>
      <c r="AE983" t="b">
        <f t="shared" si="495"/>
        <v>1</v>
      </c>
      <c r="AG983" t="str">
        <f t="shared" si="503"/>
        <v>http://daap.uc.edu/academics/design/bs_industrial.html</v>
      </c>
      <c r="AH983" t="b">
        <f t="shared" si="496"/>
        <v>1</v>
      </c>
      <c r="AJ983">
        <f t="shared" si="504"/>
        <v>0</v>
      </c>
      <c r="AK983" t="b">
        <f t="shared" si="497"/>
        <v>0</v>
      </c>
      <c r="AM983" s="4" t="str">
        <f t="shared" si="515"/>
        <v>"name":"Industrial Design (DAAP)"</v>
      </c>
      <c r="AN983" s="5" t="str">
        <f t="shared" si="505"/>
        <v>,"phone":"513-556-4298"</v>
      </c>
      <c r="AO983" s="5" t="str">
        <f t="shared" si="506"/>
        <v>,"location":{</v>
      </c>
      <c r="AP983" s="5" t="str">
        <f t="shared" si="507"/>
        <v>"ML":"16"</v>
      </c>
      <c r="AQ983" s="5" t="str">
        <f t="shared" si="489"/>
        <v>,"RM":"6415"</v>
      </c>
      <c r="AR983" s="5" t="str">
        <f t="shared" si="508"/>
        <v>,"building":"ARONOFF"</v>
      </c>
      <c r="AS983" s="5" t="str">
        <f t="shared" si="517"/>
        <v>}</v>
      </c>
      <c r="AT983" s="5" t="str">
        <f t="shared" si="509"/>
        <v>,"fax":"513-556-3288"</v>
      </c>
      <c r="AU983" s="5" t="str">
        <f t="shared" si="510"/>
        <v>,"website":"http://daap.uc.edu/academics/design/bs_industrial.html"</v>
      </c>
      <c r="AV983" s="10" t="str">
        <f t="shared" si="511"/>
        <v/>
      </c>
      <c r="AW983" s="6" t="str">
        <f t="shared" si="512"/>
        <v>{"name":"Industrial Design (DAAP)","phone":"513-556-4298","location":{"ML":"16","RM":"6415","building":"ARONOFF"},"fax":"513-556-3288","website":"http://daap.uc.edu/academics/design/bs_industrial.html"}</v>
      </c>
      <c r="AX983" t="str">
        <f t="shared" si="513"/>
        <v>db.directory.insert({"name":"Industrial Design (DAAP)","phone":"513-556-4298","location":{"ML":"16","RM":"6415","building":"ARONOFF"},"fax":"513-556-3288","website":"http://daap.uc.edu/academics/design/bs_industrial.html"})</v>
      </c>
      <c r="AY983">
        <f t="shared" si="516"/>
        <v>980</v>
      </c>
      <c r="AZ983" t="str">
        <f t="shared" si="514"/>
        <v>980 - Industrial Design (DAAP)</v>
      </c>
      <c r="BA983" t="str">
        <f t="shared" si="486"/>
        <v>{"name":"Industrial Design (DAAP)","phone":"513-556-4298","location":{"ML":"16","RM":"6415","building":"ARONOFF"},"fax":"513-556-3288","website":"http://daap.uc.edu/academics/design/bs_industrial.html"},</v>
      </c>
    </row>
    <row r="984" spans="1:53" x14ac:dyDescent="0.25">
      <c r="A984" t="s">
        <v>4117</v>
      </c>
      <c r="B984" t="s">
        <v>4118</v>
      </c>
      <c r="C984" t="s">
        <v>4119</v>
      </c>
      <c r="D984">
        <v>394</v>
      </c>
      <c r="E984">
        <v>248</v>
      </c>
      <c r="F984" t="s">
        <v>1518</v>
      </c>
      <c r="H984" t="s">
        <v>4120</v>
      </c>
      <c r="I984" t="s">
        <v>4121</v>
      </c>
      <c r="K984" t="s">
        <v>5264</v>
      </c>
      <c r="M984">
        <f t="shared" si="487"/>
        <v>0</v>
      </c>
      <c r="N984" t="str">
        <f t="shared" si="491"/>
        <v>Health Informatics (CAHS)</v>
      </c>
      <c r="P984" t="s">
        <v>5264</v>
      </c>
      <c r="Q984" t="str">
        <f t="shared" si="492"/>
        <v>513-558-6916</v>
      </c>
      <c r="S984" s="3">
        <f t="shared" si="490"/>
        <v>394</v>
      </c>
      <c r="T984" t="b">
        <f t="shared" si="498"/>
        <v>1</v>
      </c>
      <c r="V984" s="3">
        <f t="shared" si="499"/>
        <v>248</v>
      </c>
      <c r="W984" t="b">
        <f t="shared" si="493"/>
        <v>1</v>
      </c>
      <c r="Y984" t="str">
        <f t="shared" si="500"/>
        <v>FRENCH-EAST</v>
      </c>
      <c r="Z984" t="b">
        <f t="shared" si="494"/>
        <v>1</v>
      </c>
      <c r="AB984" t="b">
        <f t="shared" si="501"/>
        <v>1</v>
      </c>
      <c r="AD984">
        <f t="shared" si="502"/>
        <v>0</v>
      </c>
      <c r="AE984" t="b">
        <f t="shared" si="495"/>
        <v>0</v>
      </c>
      <c r="AG984" t="str">
        <f t="shared" si="503"/>
        <v>http://cahs.uc.edu/departments/healthinformatics/general/about.aspx</v>
      </c>
      <c r="AH984" t="b">
        <f t="shared" si="496"/>
        <v>1</v>
      </c>
      <c r="AJ984" t="str">
        <f t="shared" si="504"/>
        <v>martha.fowler@uc.edu</v>
      </c>
      <c r="AK984" t="b">
        <f t="shared" si="497"/>
        <v>1</v>
      </c>
      <c r="AM984" s="4" t="str">
        <f t="shared" si="515"/>
        <v>"name":"Health Informatics (CAHS)"</v>
      </c>
      <c r="AN984" s="5" t="str">
        <f t="shared" si="505"/>
        <v>,"phone":"513-558-6916"</v>
      </c>
      <c r="AO984" s="5" t="str">
        <f t="shared" si="506"/>
        <v>,"location":{</v>
      </c>
      <c r="AP984" s="5" t="str">
        <f t="shared" si="507"/>
        <v>"ML":"394"</v>
      </c>
      <c r="AQ984" s="5" t="str">
        <f t="shared" si="489"/>
        <v>,"RM":"248"</v>
      </c>
      <c r="AR984" s="5" t="str">
        <f t="shared" si="508"/>
        <v>,"building":"FRENCH-EAST"</v>
      </c>
      <c r="AS984" s="5" t="str">
        <f t="shared" si="517"/>
        <v>}</v>
      </c>
      <c r="AT984" s="5" t="str">
        <f t="shared" si="509"/>
        <v/>
      </c>
      <c r="AU984" s="5" t="str">
        <f t="shared" si="510"/>
        <v>,"website":"http://cahs.uc.edu/departments/healthinformatics/general/about.aspx"</v>
      </c>
      <c r="AV984" s="10" t="str">
        <f t="shared" si="511"/>
        <v>,"email":"martha.fowler@uc.edu"</v>
      </c>
      <c r="AW984" s="6" t="str">
        <f t="shared" si="512"/>
        <v>{"name":"Health Informatics (CAHS)","phone":"513-558-6916","location":{"ML":"394","RM":"248","building":"FRENCH-EAST"},"website":"http://cahs.uc.edu/departments/healthinformatics/general/about.aspx","email":"martha.fowler@uc.edu"}</v>
      </c>
      <c r="AX984" t="str">
        <f t="shared" si="513"/>
        <v>db.directory.insert({"name":"Health Informatics (CAHS)","phone":"513-558-6916","location":{"ML":"394","RM":"248","building":"FRENCH-EAST"},"website":"http://cahs.uc.edu/departments/healthinformatics/general/about.aspx","email":"martha.fowler@uc.edu"})</v>
      </c>
      <c r="AY984">
        <f t="shared" si="516"/>
        <v>981</v>
      </c>
      <c r="AZ984" t="str">
        <f t="shared" si="514"/>
        <v>981 - Health Informatics (CAHS)</v>
      </c>
      <c r="BA984" t="str">
        <f t="shared" si="486"/>
        <v>{"name":"Health Informatics (CAHS)","phone":"513-558-6916","location":{"ML":"394","RM":"248","building":"FRENCH-EAST"},"website":"http://cahs.uc.edu/departments/healthinformatics/general/about.aspx","email":"martha.fowler@uc.edu"},</v>
      </c>
    </row>
    <row r="985" spans="1:53" x14ac:dyDescent="0.25">
      <c r="A985" t="s">
        <v>4122</v>
      </c>
      <c r="B985" t="s">
        <v>3469</v>
      </c>
      <c r="C985" t="s">
        <v>4123</v>
      </c>
      <c r="D985" t="s">
        <v>4124</v>
      </c>
      <c r="E985">
        <v>367</v>
      </c>
      <c r="F985" t="s">
        <v>4125</v>
      </c>
      <c r="G985" t="s">
        <v>498</v>
      </c>
      <c r="H985" t="s">
        <v>1710</v>
      </c>
      <c r="I985" t="s">
        <v>4126</v>
      </c>
      <c r="K985" t="s">
        <v>5264</v>
      </c>
      <c r="L985" t="b">
        <v>1</v>
      </c>
      <c r="M985">
        <f t="shared" si="487"/>
        <v>1</v>
      </c>
      <c r="N985" t="str">
        <f t="shared" si="491"/>
        <v>A&amp;S  Information Technology Services</v>
      </c>
      <c r="O985" t="str">
        <f t="shared" si="488"/>
        <v>A&amp;S  Information Technology Services</v>
      </c>
      <c r="P985" t="s">
        <v>5264</v>
      </c>
      <c r="Q985" t="str">
        <f t="shared" si="492"/>
        <v>513-556-1887</v>
      </c>
      <c r="S985" s="3">
        <f t="shared" si="490"/>
        <v>367</v>
      </c>
      <c r="T985" t="b">
        <f t="shared" si="498"/>
        <v>1</v>
      </c>
      <c r="V985" s="3" t="str">
        <f t="shared" si="499"/>
        <v>7140E</v>
      </c>
      <c r="W985" t="b">
        <f t="shared" si="493"/>
        <v>1</v>
      </c>
      <c r="Y985" t="str">
        <f t="shared" si="500"/>
        <v>EDWARDS1</v>
      </c>
      <c r="Z985" t="b">
        <f t="shared" si="494"/>
        <v>1</v>
      </c>
      <c r="AB985" t="b">
        <f t="shared" si="501"/>
        <v>1</v>
      </c>
      <c r="AD985" t="str">
        <f t="shared" si="502"/>
        <v>513-556-0142</v>
      </c>
      <c r="AE985" t="b">
        <f t="shared" si="495"/>
        <v>1</v>
      </c>
      <c r="AG985" t="str">
        <f t="shared" si="503"/>
        <v>Yu-Chin.Fu@uc.edu</v>
      </c>
      <c r="AH985" t="b">
        <f t="shared" si="496"/>
        <v>1</v>
      </c>
      <c r="AJ985">
        <f t="shared" si="504"/>
        <v>0</v>
      </c>
      <c r="AK985" t="b">
        <f t="shared" si="497"/>
        <v>0</v>
      </c>
      <c r="AM985" s="4" t="str">
        <f t="shared" si="515"/>
        <v>"name":"A&amp;S Information Technology Services"</v>
      </c>
      <c r="AN985" s="5" t="str">
        <f t="shared" si="505"/>
        <v>,"phone":"513-556-1887"</v>
      </c>
      <c r="AO985" s="5" t="str">
        <f t="shared" si="506"/>
        <v>,"location":{</v>
      </c>
      <c r="AP985" s="5" t="str">
        <f t="shared" si="507"/>
        <v>"ML":"367"</v>
      </c>
      <c r="AQ985" s="5" t="str">
        <f t="shared" si="489"/>
        <v>,"RM":"7140E"</v>
      </c>
      <c r="AR985" s="5" t="str">
        <f t="shared" si="508"/>
        <v>,"building":"EDWARDS1"</v>
      </c>
      <c r="AS985" s="5" t="str">
        <f t="shared" si="517"/>
        <v>}</v>
      </c>
      <c r="AT985" s="5" t="str">
        <f t="shared" si="509"/>
        <v>,"fax":"513-556-0142"</v>
      </c>
      <c r="AU985" s="5" t="str">
        <f t="shared" si="510"/>
        <v>,"website":"Yu-Chin.Fu@uc.edu"</v>
      </c>
      <c r="AV985" s="10" t="str">
        <f t="shared" si="511"/>
        <v/>
      </c>
      <c r="AW985" s="6" t="str">
        <f t="shared" si="512"/>
        <v>{"name":"A&amp;S Information Technology Services","phone":"513-556-1887","location":{"ML":"367","RM":"7140E","building":"EDWARDS1"},"fax":"513-556-0142","website":"Yu-Chin.Fu@uc.edu"}</v>
      </c>
      <c r="AX985" t="str">
        <f t="shared" si="513"/>
        <v>db.directory.insert({"name":"A&amp;S Information Technology Services","phone":"513-556-1887","location":{"ML":"367","RM":"7140E","building":"EDWARDS1"},"fax":"513-556-0142","website":"Yu-Chin.Fu@uc.edu"})</v>
      </c>
      <c r="AY985">
        <f t="shared" si="516"/>
        <v>982</v>
      </c>
      <c r="AZ985" t="str">
        <f t="shared" si="514"/>
        <v>982 - A&amp;S  Information Technology Services</v>
      </c>
      <c r="BA985" t="str">
        <f t="shared" si="486"/>
        <v>{"name":"A&amp;S Information Technology Services","phone":"513-556-1887","location":{"ML":"367","RM":"7140E","building":"EDWARDS1"},"fax":"513-556-0142","website":"Yu-Chin.Fu@uc.edu"},</v>
      </c>
    </row>
    <row r="986" spans="1:53" x14ac:dyDescent="0.25">
      <c r="A986" t="s">
        <v>4127</v>
      </c>
      <c r="B986" t="s">
        <v>4128</v>
      </c>
      <c r="C986" t="s">
        <v>4129</v>
      </c>
      <c r="D986">
        <v>389</v>
      </c>
      <c r="E986">
        <v>650</v>
      </c>
      <c r="F986" t="s">
        <v>1232</v>
      </c>
      <c r="H986" t="s">
        <v>4130</v>
      </c>
      <c r="K986" t="s">
        <v>5264</v>
      </c>
      <c r="M986">
        <f t="shared" si="487"/>
        <v>0</v>
      </c>
      <c r="N986" t="str">
        <f t="shared" si="491"/>
        <v>Institute of Crime Science (CECH)</v>
      </c>
      <c r="P986" t="s">
        <v>5264</v>
      </c>
      <c r="Q986" t="str">
        <f t="shared" si="492"/>
        <v>513-556-1692</v>
      </c>
      <c r="S986" s="3">
        <f t="shared" si="490"/>
        <v>389</v>
      </c>
      <c r="T986" t="b">
        <f t="shared" si="498"/>
        <v>1</v>
      </c>
      <c r="V986" s="3">
        <f t="shared" si="499"/>
        <v>650</v>
      </c>
      <c r="W986" t="b">
        <f t="shared" si="493"/>
        <v>1</v>
      </c>
      <c r="Y986" t="str">
        <f t="shared" si="500"/>
        <v>TEACHERS</v>
      </c>
      <c r="Z986" t="b">
        <f t="shared" si="494"/>
        <v>1</v>
      </c>
      <c r="AB986" t="b">
        <f t="shared" si="501"/>
        <v>1</v>
      </c>
      <c r="AD986">
        <f t="shared" si="502"/>
        <v>0</v>
      </c>
      <c r="AE986" t="b">
        <f t="shared" si="495"/>
        <v>0</v>
      </c>
      <c r="AG986" t="str">
        <f t="shared" si="503"/>
        <v>http://www.uc.edu/ics.html</v>
      </c>
      <c r="AH986" t="b">
        <f t="shared" si="496"/>
        <v>1</v>
      </c>
      <c r="AJ986">
        <f t="shared" si="504"/>
        <v>0</v>
      </c>
      <c r="AK986" t="b">
        <f t="shared" si="497"/>
        <v>0</v>
      </c>
      <c r="AM986" s="4" t="str">
        <f t="shared" si="515"/>
        <v>"name":"Institute of Crime Science (CECH)"</v>
      </c>
      <c r="AN986" s="5" t="str">
        <f t="shared" si="505"/>
        <v>,"phone":"513-556-1692"</v>
      </c>
      <c r="AO986" s="5" t="str">
        <f t="shared" si="506"/>
        <v>,"location":{</v>
      </c>
      <c r="AP986" s="5" t="str">
        <f t="shared" si="507"/>
        <v>"ML":"389"</v>
      </c>
      <c r="AQ986" s="5" t="str">
        <f t="shared" si="489"/>
        <v>,"RM":"650"</v>
      </c>
      <c r="AR986" s="5" t="str">
        <f t="shared" si="508"/>
        <v>,"building":"TEACHERS"</v>
      </c>
      <c r="AS986" s="5" t="str">
        <f t="shared" si="517"/>
        <v>}</v>
      </c>
      <c r="AT986" s="5" t="str">
        <f t="shared" si="509"/>
        <v/>
      </c>
      <c r="AU986" s="5" t="str">
        <f t="shared" si="510"/>
        <v>,"website":"http://www.uc.edu/ics.html"</v>
      </c>
      <c r="AV986" s="10" t="str">
        <f t="shared" si="511"/>
        <v/>
      </c>
      <c r="AW986" s="6" t="str">
        <f t="shared" si="512"/>
        <v>{"name":"Institute of Crime Science (CECH)","phone":"513-556-1692","location":{"ML":"389","RM":"650","building":"TEACHERS"},"website":"http://www.uc.edu/ics.html"}</v>
      </c>
      <c r="AX986" t="str">
        <f t="shared" si="513"/>
        <v>db.directory.insert({"name":"Institute of Crime Science (CECH)","phone":"513-556-1692","location":{"ML":"389","RM":"650","building":"TEACHERS"},"website":"http://www.uc.edu/ics.html"})</v>
      </c>
      <c r="AY986">
        <f t="shared" si="516"/>
        <v>983</v>
      </c>
      <c r="AZ986" t="str">
        <f t="shared" si="514"/>
        <v>983 - Institute of Crime Science (CECH)</v>
      </c>
      <c r="BA986" t="str">
        <f t="shared" si="486"/>
        <v>{"name":"Institute of Crime Science (CECH)","phone":"513-556-1692","location":{"ML":"389","RM":"650","building":"TEACHERS"},"website":"http://www.uc.edu/ics.html"},</v>
      </c>
    </row>
    <row r="987" spans="1:53" x14ac:dyDescent="0.25">
      <c r="A987" t="s">
        <v>4131</v>
      </c>
      <c r="B987" t="s">
        <v>4132</v>
      </c>
      <c r="C987" t="s">
        <v>1776</v>
      </c>
      <c r="D987">
        <v>2</v>
      </c>
      <c r="E987">
        <v>348</v>
      </c>
      <c r="F987" t="s">
        <v>1232</v>
      </c>
      <c r="H987" t="s">
        <v>4133</v>
      </c>
      <c r="K987" t="s">
        <v>5264</v>
      </c>
      <c r="M987">
        <f t="shared" si="487"/>
        <v>0</v>
      </c>
      <c r="N987" t="str">
        <f t="shared" si="491"/>
        <v>Instructional Design &amp; Technology (CECH)</v>
      </c>
      <c r="P987" t="s">
        <v>5264</v>
      </c>
      <c r="Q987" t="str">
        <f t="shared" si="492"/>
        <v>513-556-2336</v>
      </c>
      <c r="S987" s="3">
        <f t="shared" si="490"/>
        <v>2</v>
      </c>
      <c r="T987" t="b">
        <f t="shared" si="498"/>
        <v>1</v>
      </c>
      <c r="V987" s="3">
        <f t="shared" si="499"/>
        <v>348</v>
      </c>
      <c r="W987" t="b">
        <f t="shared" si="493"/>
        <v>1</v>
      </c>
      <c r="Y987" t="str">
        <f t="shared" si="500"/>
        <v>TEACHERS</v>
      </c>
      <c r="Z987" t="b">
        <f t="shared" si="494"/>
        <v>1</v>
      </c>
      <c r="AB987" t="b">
        <f t="shared" si="501"/>
        <v>1</v>
      </c>
      <c r="AD987">
        <f t="shared" si="502"/>
        <v>0</v>
      </c>
      <c r="AE987" t="b">
        <f t="shared" si="495"/>
        <v>0</v>
      </c>
      <c r="AG987" t="str">
        <f t="shared" si="503"/>
        <v>http://cech.uc.edu/programs/curriculum_instruction/idt.html</v>
      </c>
      <c r="AH987" t="b">
        <f t="shared" si="496"/>
        <v>1</v>
      </c>
      <c r="AJ987">
        <f t="shared" si="504"/>
        <v>0</v>
      </c>
      <c r="AK987" t="b">
        <f t="shared" si="497"/>
        <v>0</v>
      </c>
      <c r="AM987" s="4" t="str">
        <f t="shared" si="515"/>
        <v>"name":"Instructional Design &amp; Technology (CECH)"</v>
      </c>
      <c r="AN987" s="5" t="str">
        <f t="shared" si="505"/>
        <v>,"phone":"513-556-2336"</v>
      </c>
      <c r="AO987" s="5" t="str">
        <f t="shared" si="506"/>
        <v>,"location":{</v>
      </c>
      <c r="AP987" s="5" t="str">
        <f t="shared" si="507"/>
        <v>"ML":"2"</v>
      </c>
      <c r="AQ987" s="5" t="str">
        <f t="shared" si="489"/>
        <v>,"RM":"348"</v>
      </c>
      <c r="AR987" s="5" t="str">
        <f t="shared" si="508"/>
        <v>,"building":"TEACHERS"</v>
      </c>
      <c r="AS987" s="5" t="str">
        <f t="shared" si="517"/>
        <v>}</v>
      </c>
      <c r="AT987" s="5" t="str">
        <f t="shared" si="509"/>
        <v/>
      </c>
      <c r="AU987" s="5" t="str">
        <f t="shared" si="510"/>
        <v>,"website":"http://cech.uc.edu/programs/curriculum_instruction/idt.html"</v>
      </c>
      <c r="AV987" s="10" t="str">
        <f t="shared" si="511"/>
        <v/>
      </c>
      <c r="AW987" s="6" t="str">
        <f t="shared" si="512"/>
        <v>{"name":"Instructional Design &amp; Technology (CECH)","phone":"513-556-2336","location":{"ML":"2","RM":"348","building":"TEACHERS"},"website":"http://cech.uc.edu/programs/curriculum_instruction/idt.html"}</v>
      </c>
      <c r="AX987" t="str">
        <f t="shared" si="513"/>
        <v>db.directory.insert({"name":"Instructional Design &amp; Technology (CECH)","phone":"513-556-2336","location":{"ML":"2","RM":"348","building":"TEACHERS"},"website":"http://cech.uc.edu/programs/curriculum_instruction/idt.html"})</v>
      </c>
      <c r="AY987">
        <f t="shared" si="516"/>
        <v>984</v>
      </c>
      <c r="AZ987" t="str">
        <f t="shared" si="514"/>
        <v>984 - Instructional Design &amp; Technology (CECH)</v>
      </c>
      <c r="BA987" t="str">
        <f t="shared" si="486"/>
        <v>{"name":"Instructional Design &amp; Technology (CECH)","phone":"513-556-2336","location":{"ML":"2","RM":"348","building":"TEACHERS"},"website":"http://cech.uc.edu/programs/curriculum_instruction/idt.html"},</v>
      </c>
    </row>
    <row r="988" spans="1:53" x14ac:dyDescent="0.25">
      <c r="A988" t="s">
        <v>4134</v>
      </c>
      <c r="B988" t="s">
        <v>4135</v>
      </c>
      <c r="C988" t="s">
        <v>1112</v>
      </c>
      <c r="D988">
        <v>37</v>
      </c>
      <c r="E988" t="s">
        <v>1101</v>
      </c>
      <c r="F988" t="s">
        <v>115</v>
      </c>
      <c r="G988" t="s">
        <v>1113</v>
      </c>
      <c r="H988" t="s">
        <v>4136</v>
      </c>
      <c r="I988" t="s">
        <v>1118</v>
      </c>
      <c r="K988" t="s">
        <v>5264</v>
      </c>
      <c r="M988">
        <f t="shared" si="487"/>
        <v>0</v>
      </c>
      <c r="N988" t="str">
        <f t="shared" si="491"/>
        <v>Interdisciplinary Studies (A&amp;S)</v>
      </c>
      <c r="P988" t="s">
        <v>5264</v>
      </c>
      <c r="Q988" t="str">
        <f t="shared" si="492"/>
        <v>513-556-5860</v>
      </c>
      <c r="S988" s="3">
        <f t="shared" si="490"/>
        <v>37</v>
      </c>
      <c r="T988" t="b">
        <f t="shared" si="498"/>
        <v>1</v>
      </c>
      <c r="V988" s="3" t="str">
        <f t="shared" si="499"/>
        <v>2ndFl</v>
      </c>
      <c r="W988" t="b">
        <f t="shared" si="493"/>
        <v>1</v>
      </c>
      <c r="Y988" t="str">
        <f t="shared" si="500"/>
        <v>FRENCH-WEST</v>
      </c>
      <c r="Z988" t="b">
        <f t="shared" si="494"/>
        <v>1</v>
      </c>
      <c r="AB988" t="b">
        <f t="shared" si="501"/>
        <v>1</v>
      </c>
      <c r="AD988" t="str">
        <f t="shared" si="502"/>
        <v>513-556-3477</v>
      </c>
      <c r="AE988" t="b">
        <f t="shared" si="495"/>
        <v>1</v>
      </c>
      <c r="AG988" t="str">
        <f t="shared" si="503"/>
        <v>http://www.artsci.uc.edu/programs-degrees/majors.html?cid=15BIS-INTR</v>
      </c>
      <c r="AH988" t="b">
        <f t="shared" si="496"/>
        <v>1</v>
      </c>
      <c r="AJ988" t="str">
        <f t="shared" si="504"/>
        <v>artsci.advising@uc.edu</v>
      </c>
      <c r="AK988" t="b">
        <f t="shared" si="497"/>
        <v>1</v>
      </c>
      <c r="AM988" s="4" t="str">
        <f t="shared" si="515"/>
        <v>"name":"Interdisciplinary Studies (A&amp;S)"</v>
      </c>
      <c r="AN988" s="5" t="str">
        <f t="shared" si="505"/>
        <v>,"phone":"513-556-5860"</v>
      </c>
      <c r="AO988" s="5" t="str">
        <f t="shared" si="506"/>
        <v>,"location":{</v>
      </c>
      <c r="AP988" s="5" t="str">
        <f t="shared" si="507"/>
        <v>"ML":"37"</v>
      </c>
      <c r="AQ988" s="5" t="str">
        <f t="shared" si="489"/>
        <v>,"RM":"2ndFl"</v>
      </c>
      <c r="AR988" s="5" t="str">
        <f t="shared" si="508"/>
        <v>,"building":"FRENCH-WEST"</v>
      </c>
      <c r="AS988" s="5" t="str">
        <f t="shared" si="517"/>
        <v>}</v>
      </c>
      <c r="AT988" s="5" t="str">
        <f t="shared" si="509"/>
        <v>,"fax":"513-556-3477"</v>
      </c>
      <c r="AU988" s="5" t="str">
        <f t="shared" si="510"/>
        <v>,"website":"http://www.artsci.uc.edu/programs-degrees/majors.html?cid=15BIS-INTR"</v>
      </c>
      <c r="AV988" s="10" t="str">
        <f t="shared" si="511"/>
        <v>,"email":"artsci.advising@uc.edu"</v>
      </c>
      <c r="AW988" s="6" t="str">
        <f t="shared" si="512"/>
        <v>{"name":"Interdisciplinary Studies (A&amp;S)","phone":"513-556-5860","location":{"ML":"37","RM":"2ndFl","building":"FRENCH-WEST"},"fax":"513-556-3477","website":"http://www.artsci.uc.edu/programs-degrees/majors.html?cid=15BIS-INTR","email":"artsci.advising@uc.edu"}</v>
      </c>
      <c r="AX988" t="str">
        <f t="shared" si="513"/>
        <v>db.directory.insert({"name":"Interdisciplinary Studies (A&amp;S)","phone":"513-556-5860","location":{"ML":"37","RM":"2ndFl","building":"FRENCH-WEST"},"fax":"513-556-3477","website":"http://www.artsci.uc.edu/programs-degrees/majors.html?cid=15BIS-INTR","email":"artsci.advising@uc.edu"})</v>
      </c>
      <c r="AY988">
        <f t="shared" si="516"/>
        <v>985</v>
      </c>
      <c r="AZ988" t="str">
        <f t="shared" si="514"/>
        <v>985 - Interdisciplinary Studies (A&amp;S)</v>
      </c>
      <c r="BA988" t="str">
        <f t="shared" si="486"/>
        <v>{"name":"Interdisciplinary Studies (A&amp;S)","phone":"513-556-5860","location":{"ML":"37","RM":"2ndFl","building":"FRENCH-WEST"},"fax":"513-556-3477","website":"http://www.artsci.uc.edu/programs-degrees/majors.html?cid=15BIS-INTR","email":"artsci.advising@uc.edu"},</v>
      </c>
    </row>
    <row r="989" spans="1:53" x14ac:dyDescent="0.25">
      <c r="A989" t="s">
        <v>4137</v>
      </c>
      <c r="B989" t="s">
        <v>4138</v>
      </c>
      <c r="C989" t="s">
        <v>4139</v>
      </c>
      <c r="D989">
        <v>85</v>
      </c>
      <c r="E989">
        <v>508</v>
      </c>
      <c r="F989" t="s">
        <v>68</v>
      </c>
      <c r="G989" t="s">
        <v>4140</v>
      </c>
      <c r="H989" t="s">
        <v>4141</v>
      </c>
      <c r="I989" t="s">
        <v>4142</v>
      </c>
      <c r="K989" t="s">
        <v>5264</v>
      </c>
      <c r="M989">
        <f t="shared" si="487"/>
        <v>0</v>
      </c>
      <c r="N989" t="str">
        <f t="shared" si="491"/>
        <v>Internal Audit</v>
      </c>
      <c r="P989" t="s">
        <v>5264</v>
      </c>
      <c r="Q989" t="str">
        <f t="shared" si="492"/>
        <v>513-556-4310</v>
      </c>
      <c r="S989" s="3">
        <f t="shared" si="490"/>
        <v>85</v>
      </c>
      <c r="T989" t="b">
        <f t="shared" si="498"/>
        <v>1</v>
      </c>
      <c r="V989" s="3">
        <f t="shared" si="499"/>
        <v>508</v>
      </c>
      <c r="W989" t="b">
        <f t="shared" si="493"/>
        <v>1</v>
      </c>
      <c r="Y989" t="str">
        <f t="shared" si="500"/>
        <v>UNIVHALL</v>
      </c>
      <c r="Z989" t="b">
        <f t="shared" si="494"/>
        <v>1</v>
      </c>
      <c r="AB989" t="b">
        <f t="shared" si="501"/>
        <v>1</v>
      </c>
      <c r="AD989" t="str">
        <f t="shared" si="502"/>
        <v>513-556-1677</v>
      </c>
      <c r="AE989" t="b">
        <f t="shared" si="495"/>
        <v>1</v>
      </c>
      <c r="AG989" t="str">
        <f t="shared" si="503"/>
        <v>http://www.uc.edu/af/intaudit.html</v>
      </c>
      <c r="AH989" t="b">
        <f t="shared" si="496"/>
        <v>1</v>
      </c>
      <c r="AJ989" t="str">
        <f t="shared" si="504"/>
        <v>ackermce@uc.edu</v>
      </c>
      <c r="AK989" t="b">
        <f t="shared" si="497"/>
        <v>1</v>
      </c>
      <c r="AM989" s="4" t="str">
        <f t="shared" si="515"/>
        <v>"name":"Internal Audit"</v>
      </c>
      <c r="AN989" s="5" t="str">
        <f t="shared" si="505"/>
        <v>,"phone":"513-556-4310"</v>
      </c>
      <c r="AO989" s="5" t="str">
        <f t="shared" si="506"/>
        <v>,"location":{</v>
      </c>
      <c r="AP989" s="5" t="str">
        <f t="shared" si="507"/>
        <v>"ML":"85"</v>
      </c>
      <c r="AQ989" s="5" t="str">
        <f t="shared" si="489"/>
        <v>,"RM":"508"</v>
      </c>
      <c r="AR989" s="5" t="str">
        <f t="shared" si="508"/>
        <v>,"building":"UNIVHALL"</v>
      </c>
      <c r="AS989" s="5" t="str">
        <f t="shared" si="517"/>
        <v>}</v>
      </c>
      <c r="AT989" s="5" t="str">
        <f t="shared" si="509"/>
        <v>,"fax":"513-556-1677"</v>
      </c>
      <c r="AU989" s="5" t="str">
        <f t="shared" si="510"/>
        <v>,"website":"http://www.uc.edu/af/intaudit.html"</v>
      </c>
      <c r="AV989" s="10" t="str">
        <f t="shared" si="511"/>
        <v>,"email":"ackermce@uc.edu"</v>
      </c>
      <c r="AW989" s="6" t="str">
        <f t="shared" si="512"/>
        <v>{"name":"Internal Audit","phone":"513-556-4310","location":{"ML":"85","RM":"508","building":"UNIVHALL"},"fax":"513-556-1677","website":"http://www.uc.edu/af/intaudit.html","email":"ackermce@uc.edu"}</v>
      </c>
      <c r="AX989" t="str">
        <f t="shared" si="513"/>
        <v>db.directory.insert({"name":"Internal Audit","phone":"513-556-4310","location":{"ML":"85","RM":"508","building":"UNIVHALL"},"fax":"513-556-1677","website":"http://www.uc.edu/af/intaudit.html","email":"ackermce@uc.edu"})</v>
      </c>
      <c r="AY989">
        <f t="shared" si="516"/>
        <v>986</v>
      </c>
      <c r="AZ989" t="str">
        <f t="shared" si="514"/>
        <v>986 - Internal Audit</v>
      </c>
      <c r="BA989" t="str">
        <f t="shared" si="486"/>
        <v>{"name":"Internal Audit","phone":"513-556-4310","location":{"ML":"85","RM":"508","building":"UNIVHALL"},"fax":"513-556-1677","website":"http://www.uc.edu/af/intaudit.html","email":"ackermce@uc.edu"},</v>
      </c>
    </row>
    <row r="990" spans="1:53" x14ac:dyDescent="0.25">
      <c r="A990" t="s">
        <v>4143</v>
      </c>
      <c r="B990" t="s">
        <v>4144</v>
      </c>
      <c r="C990" t="s">
        <v>4145</v>
      </c>
      <c r="D990">
        <v>551</v>
      </c>
      <c r="E990">
        <v>6065</v>
      </c>
      <c r="F990" t="s">
        <v>140</v>
      </c>
      <c r="G990" t="s">
        <v>4146</v>
      </c>
      <c r="H990" t="s">
        <v>4147</v>
      </c>
      <c r="K990" t="s">
        <v>5264</v>
      </c>
      <c r="M990">
        <f t="shared" si="487"/>
        <v>0</v>
      </c>
      <c r="N990" t="str">
        <f t="shared" si="491"/>
        <v>Internal Medicine</v>
      </c>
      <c r="P990" t="s">
        <v>5264</v>
      </c>
      <c r="Q990" t="str">
        <f t="shared" si="492"/>
        <v>513-558-4231</v>
      </c>
      <c r="S990" s="3">
        <f t="shared" si="490"/>
        <v>551</v>
      </c>
      <c r="T990" t="b">
        <f t="shared" si="498"/>
        <v>1</v>
      </c>
      <c r="V990" s="3">
        <f t="shared" si="499"/>
        <v>6065</v>
      </c>
      <c r="W990" t="b">
        <f t="shared" si="493"/>
        <v>1</v>
      </c>
      <c r="Y990" t="str">
        <f t="shared" si="500"/>
        <v>MSB</v>
      </c>
      <c r="Z990" t="b">
        <f t="shared" si="494"/>
        <v>1</v>
      </c>
      <c r="AB990" t="b">
        <f t="shared" si="501"/>
        <v>1</v>
      </c>
      <c r="AD990" t="str">
        <f t="shared" si="502"/>
        <v>513-558-0852</v>
      </c>
      <c r="AE990" t="b">
        <f t="shared" si="495"/>
        <v>1</v>
      </c>
      <c r="AG990" t="str">
        <f t="shared" si="503"/>
        <v>http://intmed.uc.edu/</v>
      </c>
      <c r="AH990" t="b">
        <f t="shared" si="496"/>
        <v>1</v>
      </c>
      <c r="AJ990">
        <f t="shared" si="504"/>
        <v>0</v>
      </c>
      <c r="AK990" t="b">
        <f t="shared" si="497"/>
        <v>0</v>
      </c>
      <c r="AM990" s="4" t="str">
        <f t="shared" si="515"/>
        <v>"name":"Internal Medicine"</v>
      </c>
      <c r="AN990" s="5" t="str">
        <f t="shared" si="505"/>
        <v>,"phone":"513-558-4231"</v>
      </c>
      <c r="AO990" s="5" t="str">
        <f t="shared" si="506"/>
        <v>,"location":{</v>
      </c>
      <c r="AP990" s="5" t="str">
        <f t="shared" si="507"/>
        <v>"ML":"551"</v>
      </c>
      <c r="AQ990" s="5" t="str">
        <f t="shared" si="489"/>
        <v>,"RM":"6065"</v>
      </c>
      <c r="AR990" s="5" t="str">
        <f t="shared" si="508"/>
        <v>,"building":"MSB"</v>
      </c>
      <c r="AS990" s="5" t="str">
        <f t="shared" si="517"/>
        <v>}</v>
      </c>
      <c r="AT990" s="5" t="str">
        <f t="shared" si="509"/>
        <v>,"fax":"513-558-0852"</v>
      </c>
      <c r="AU990" s="5" t="str">
        <f t="shared" si="510"/>
        <v>,"website":"http://intmed.uc.edu/"</v>
      </c>
      <c r="AV990" s="10" t="str">
        <f t="shared" si="511"/>
        <v/>
      </c>
      <c r="AW990" s="6" t="str">
        <f t="shared" si="512"/>
        <v>{"name":"Internal Medicine","phone":"513-558-4231","location":{"ML":"551","RM":"6065","building":"MSB"},"fax":"513-558-0852","website":"http://intmed.uc.edu/"}</v>
      </c>
      <c r="AX990" t="str">
        <f t="shared" si="513"/>
        <v>db.directory.insert({"name":"Internal Medicine","phone":"513-558-4231","location":{"ML":"551","RM":"6065","building":"MSB"},"fax":"513-558-0852","website":"http://intmed.uc.edu/"})</v>
      </c>
      <c r="AY990">
        <f t="shared" si="516"/>
        <v>987</v>
      </c>
      <c r="AZ990" t="str">
        <f t="shared" si="514"/>
        <v>987 - Internal Medicine</v>
      </c>
      <c r="BA990" t="str">
        <f t="shared" ref="BA990:BA1053" si="518">CONCATENATE(AW990,",")</f>
        <v>{"name":"Internal Medicine","phone":"513-558-4231","location":{"ML":"551","RM":"6065","building":"MSB"},"fax":"513-558-0852","website":"http://intmed.uc.edu/"},</v>
      </c>
    </row>
    <row r="991" spans="1:53" x14ac:dyDescent="0.25">
      <c r="A991" t="s">
        <v>4148</v>
      </c>
      <c r="B991" t="s">
        <v>4149</v>
      </c>
      <c r="C991" t="s">
        <v>4150</v>
      </c>
      <c r="D991">
        <v>542</v>
      </c>
      <c r="E991">
        <v>3363</v>
      </c>
      <c r="F991" t="s">
        <v>140</v>
      </c>
      <c r="G991" t="s">
        <v>4151</v>
      </c>
      <c r="H991" t="s">
        <v>4152</v>
      </c>
      <c r="K991" t="s">
        <v>5264</v>
      </c>
      <c r="M991">
        <f t="shared" si="487"/>
        <v>0</v>
      </c>
      <c r="N991" t="str">
        <f t="shared" si="491"/>
        <v>Cardiovascular Medicine (Internal Med)</v>
      </c>
      <c r="P991" t="s">
        <v>5264</v>
      </c>
      <c r="Q991" t="str">
        <f t="shared" si="492"/>
        <v>513-558-4721</v>
      </c>
      <c r="S991" s="3">
        <f t="shared" si="490"/>
        <v>542</v>
      </c>
      <c r="T991" t="b">
        <f t="shared" si="498"/>
        <v>1</v>
      </c>
      <c r="V991" s="3">
        <f t="shared" si="499"/>
        <v>3363</v>
      </c>
      <c r="W991" t="b">
        <f t="shared" si="493"/>
        <v>1</v>
      </c>
      <c r="Y991" t="str">
        <f t="shared" si="500"/>
        <v>MSB</v>
      </c>
      <c r="Z991" t="b">
        <f t="shared" si="494"/>
        <v>1</v>
      </c>
      <c r="AB991" t="b">
        <f t="shared" si="501"/>
        <v>1</v>
      </c>
      <c r="AD991" t="str">
        <f t="shared" si="502"/>
        <v>513-558-2884</v>
      </c>
      <c r="AE991" t="b">
        <f t="shared" si="495"/>
        <v>1</v>
      </c>
      <c r="AG991" t="str">
        <f t="shared" si="503"/>
        <v>http://intmed.uc.edu/divisions/cardio/about.aspx</v>
      </c>
      <c r="AH991" t="b">
        <f t="shared" si="496"/>
        <v>1</v>
      </c>
      <c r="AJ991">
        <f t="shared" si="504"/>
        <v>0</v>
      </c>
      <c r="AK991" t="b">
        <f t="shared" si="497"/>
        <v>0</v>
      </c>
      <c r="AM991" s="4" t="str">
        <f t="shared" si="515"/>
        <v>"name":"Cardiovascular Medicine (Internal Med)"</v>
      </c>
      <c r="AN991" s="5" t="str">
        <f t="shared" si="505"/>
        <v>,"phone":"513-558-4721"</v>
      </c>
      <c r="AO991" s="5" t="str">
        <f t="shared" si="506"/>
        <v>,"location":{</v>
      </c>
      <c r="AP991" s="5" t="str">
        <f t="shared" si="507"/>
        <v>"ML":"542"</v>
      </c>
      <c r="AQ991" s="5" t="str">
        <f t="shared" si="489"/>
        <v>,"RM":"3363"</v>
      </c>
      <c r="AR991" s="5" t="str">
        <f t="shared" si="508"/>
        <v>,"building":"MSB"</v>
      </c>
      <c r="AS991" s="5" t="str">
        <f t="shared" si="517"/>
        <v>}</v>
      </c>
      <c r="AT991" s="5" t="str">
        <f t="shared" si="509"/>
        <v>,"fax":"513-558-2884"</v>
      </c>
      <c r="AU991" s="5" t="str">
        <f t="shared" si="510"/>
        <v>,"website":"http://intmed.uc.edu/divisions/cardio/about.aspx"</v>
      </c>
      <c r="AV991" s="10" t="str">
        <f t="shared" si="511"/>
        <v/>
      </c>
      <c r="AW991" s="6" t="str">
        <f t="shared" si="512"/>
        <v>{"name":"Cardiovascular Medicine (Internal Med)","phone":"513-558-4721","location":{"ML":"542","RM":"3363","building":"MSB"},"fax":"513-558-2884","website":"http://intmed.uc.edu/divisions/cardio/about.aspx"}</v>
      </c>
      <c r="AX991" t="str">
        <f t="shared" si="513"/>
        <v>db.directory.insert({"name":"Cardiovascular Medicine (Internal Med)","phone":"513-558-4721","location":{"ML":"542","RM":"3363","building":"MSB"},"fax":"513-558-2884","website":"http://intmed.uc.edu/divisions/cardio/about.aspx"})</v>
      </c>
      <c r="AY991">
        <f t="shared" si="516"/>
        <v>988</v>
      </c>
      <c r="AZ991" t="str">
        <f t="shared" si="514"/>
        <v>988 - Cardiovascular Medicine (Internal Med)</v>
      </c>
      <c r="BA991" t="str">
        <f t="shared" si="518"/>
        <v>{"name":"Cardiovascular Medicine (Internal Med)","phone":"513-558-4721","location":{"ML":"542","RM":"3363","building":"MSB"},"fax":"513-558-2884","website":"http://intmed.uc.edu/divisions/cardio/about.aspx"},</v>
      </c>
    </row>
    <row r="992" spans="1:53" x14ac:dyDescent="0.25">
      <c r="A992" t="s">
        <v>4153</v>
      </c>
      <c r="B992" t="s">
        <v>4154</v>
      </c>
      <c r="C992" t="s">
        <v>4155</v>
      </c>
      <c r="D992">
        <v>595</v>
      </c>
      <c r="E992">
        <v>7259</v>
      </c>
      <c r="F992" t="s">
        <v>140</v>
      </c>
      <c r="G992" t="s">
        <v>4156</v>
      </c>
      <c r="H992" t="s">
        <v>4157</v>
      </c>
      <c r="K992" t="s">
        <v>5264</v>
      </c>
      <c r="M992">
        <f t="shared" si="487"/>
        <v>0</v>
      </c>
      <c r="N992" t="str">
        <f t="shared" si="491"/>
        <v>Digestive Diseases (Internal Med)</v>
      </c>
      <c r="P992" t="s">
        <v>5264</v>
      </c>
      <c r="Q992" t="str">
        <f t="shared" si="492"/>
        <v>513-558-5244</v>
      </c>
      <c r="S992" s="3">
        <f t="shared" si="490"/>
        <v>595</v>
      </c>
      <c r="T992" t="b">
        <f t="shared" si="498"/>
        <v>1</v>
      </c>
      <c r="V992" s="3">
        <f t="shared" si="499"/>
        <v>7259</v>
      </c>
      <c r="W992" t="b">
        <f t="shared" si="493"/>
        <v>1</v>
      </c>
      <c r="Y992" t="str">
        <f t="shared" si="500"/>
        <v>MSB</v>
      </c>
      <c r="Z992" t="b">
        <f t="shared" si="494"/>
        <v>1</v>
      </c>
      <c r="AB992" t="b">
        <f t="shared" si="501"/>
        <v>1</v>
      </c>
      <c r="AD992" t="str">
        <f t="shared" si="502"/>
        <v>513-558-1744</v>
      </c>
      <c r="AE992" t="b">
        <f t="shared" si="495"/>
        <v>1</v>
      </c>
      <c r="AG992" t="str">
        <f t="shared" si="503"/>
        <v>http://intmed.uc.edu/divisions/digestivediseases/about.aspx</v>
      </c>
      <c r="AH992" t="b">
        <f t="shared" si="496"/>
        <v>1</v>
      </c>
      <c r="AJ992">
        <f t="shared" si="504"/>
        <v>0</v>
      </c>
      <c r="AK992" t="b">
        <f t="shared" si="497"/>
        <v>0</v>
      </c>
      <c r="AM992" s="4" t="str">
        <f t="shared" si="515"/>
        <v>"name":"Digestive Diseases (Internal Med)"</v>
      </c>
      <c r="AN992" s="5" t="str">
        <f t="shared" si="505"/>
        <v>,"phone":"513-558-5244"</v>
      </c>
      <c r="AO992" s="5" t="str">
        <f t="shared" si="506"/>
        <v>,"location":{</v>
      </c>
      <c r="AP992" s="5" t="str">
        <f t="shared" si="507"/>
        <v>"ML":"595"</v>
      </c>
      <c r="AQ992" s="5" t="str">
        <f t="shared" si="489"/>
        <v>,"RM":"7259"</v>
      </c>
      <c r="AR992" s="5" t="str">
        <f t="shared" si="508"/>
        <v>,"building":"MSB"</v>
      </c>
      <c r="AS992" s="5" t="str">
        <f t="shared" si="517"/>
        <v>}</v>
      </c>
      <c r="AT992" s="5" t="str">
        <f t="shared" si="509"/>
        <v>,"fax":"513-558-1744"</v>
      </c>
      <c r="AU992" s="5" t="str">
        <f t="shared" si="510"/>
        <v>,"website":"http://intmed.uc.edu/divisions/digestivediseases/about.aspx"</v>
      </c>
      <c r="AV992" s="10" t="str">
        <f t="shared" si="511"/>
        <v/>
      </c>
      <c r="AW992" s="6" t="str">
        <f t="shared" si="512"/>
        <v>{"name":"Digestive Diseases (Internal Med)","phone":"513-558-5244","location":{"ML":"595","RM":"7259","building":"MSB"},"fax":"513-558-1744","website":"http://intmed.uc.edu/divisions/digestivediseases/about.aspx"}</v>
      </c>
      <c r="AX992" t="str">
        <f t="shared" si="513"/>
        <v>db.directory.insert({"name":"Digestive Diseases (Internal Med)","phone":"513-558-5244","location":{"ML":"595","RM":"7259","building":"MSB"},"fax":"513-558-1744","website":"http://intmed.uc.edu/divisions/digestivediseases/about.aspx"})</v>
      </c>
      <c r="AY992">
        <f t="shared" si="516"/>
        <v>989</v>
      </c>
      <c r="AZ992" t="str">
        <f t="shared" si="514"/>
        <v>989 - Digestive Diseases (Internal Med)</v>
      </c>
      <c r="BA992" t="str">
        <f t="shared" si="518"/>
        <v>{"name":"Digestive Diseases (Internal Med)","phone":"513-558-5244","location":{"ML":"595","RM":"7259","building":"MSB"},"fax":"513-558-1744","website":"http://intmed.uc.edu/divisions/digestivediseases/about.aspx"},</v>
      </c>
    </row>
    <row r="993" spans="1:53" x14ac:dyDescent="0.25">
      <c r="A993" t="s">
        <v>4158</v>
      </c>
      <c r="B993" t="s">
        <v>4144</v>
      </c>
      <c r="C993" t="s">
        <v>4159</v>
      </c>
      <c r="D993" t="s">
        <v>4145</v>
      </c>
      <c r="E993">
        <v>551</v>
      </c>
      <c r="F993">
        <v>6065</v>
      </c>
      <c r="G993" t="s">
        <v>140</v>
      </c>
      <c r="H993" t="s">
        <v>4146</v>
      </c>
      <c r="I993" t="s">
        <v>4147</v>
      </c>
      <c r="K993" t="s">
        <v>5264</v>
      </c>
      <c r="L993" t="b">
        <v>1</v>
      </c>
      <c r="M993">
        <f t="shared" si="487"/>
        <v>1</v>
      </c>
      <c r="N993" t="str">
        <f t="shared" si="491"/>
        <v>Internal Medicine  Director</v>
      </c>
      <c r="O993" t="str">
        <f t="shared" si="488"/>
        <v>Internal Medicine  Director</v>
      </c>
      <c r="P993" t="s">
        <v>5264</v>
      </c>
      <c r="Q993" t="str">
        <f t="shared" si="492"/>
        <v>513-558-4231</v>
      </c>
      <c r="S993" s="3">
        <f t="shared" si="490"/>
        <v>551</v>
      </c>
      <c r="T993" t="b">
        <f t="shared" si="498"/>
        <v>1</v>
      </c>
      <c r="V993" s="3">
        <f t="shared" si="499"/>
        <v>6065</v>
      </c>
      <c r="W993" t="b">
        <f t="shared" si="493"/>
        <v>1</v>
      </c>
      <c r="Y993" t="str">
        <f t="shared" si="500"/>
        <v>MSB</v>
      </c>
      <c r="Z993" t="b">
        <f t="shared" si="494"/>
        <v>1</v>
      </c>
      <c r="AB993" t="b">
        <f t="shared" si="501"/>
        <v>1</v>
      </c>
      <c r="AD993" t="str">
        <f t="shared" si="502"/>
        <v>513-558-0852</v>
      </c>
      <c r="AE993" t="b">
        <f t="shared" si="495"/>
        <v>1</v>
      </c>
      <c r="AG993" t="str">
        <f t="shared" si="503"/>
        <v>http://intmed.uc.edu/</v>
      </c>
      <c r="AH993" t="b">
        <f t="shared" si="496"/>
        <v>1</v>
      </c>
      <c r="AJ993">
        <f t="shared" si="504"/>
        <v>0</v>
      </c>
      <c r="AK993" t="b">
        <f t="shared" si="497"/>
        <v>0</v>
      </c>
      <c r="AM993" s="4" t="str">
        <f t="shared" si="515"/>
        <v>"name":"Internal Medicine Director"</v>
      </c>
      <c r="AN993" s="5" t="str">
        <f t="shared" si="505"/>
        <v>,"phone":"513-558-4231"</v>
      </c>
      <c r="AO993" s="5" t="str">
        <f t="shared" si="506"/>
        <v>,"location":{</v>
      </c>
      <c r="AP993" s="5" t="str">
        <f t="shared" si="507"/>
        <v>"ML":"551"</v>
      </c>
      <c r="AQ993" s="5" t="str">
        <f t="shared" si="489"/>
        <v>,"RM":"6065"</v>
      </c>
      <c r="AR993" s="5" t="str">
        <f t="shared" si="508"/>
        <v>,"building":"MSB"</v>
      </c>
      <c r="AS993" s="5" t="str">
        <f t="shared" si="517"/>
        <v>}</v>
      </c>
      <c r="AT993" s="5" t="str">
        <f t="shared" si="509"/>
        <v>,"fax":"513-558-0852"</v>
      </c>
      <c r="AU993" s="5" t="str">
        <f t="shared" si="510"/>
        <v>,"website":"http://intmed.uc.edu/"</v>
      </c>
      <c r="AV993" s="10" t="str">
        <f t="shared" si="511"/>
        <v/>
      </c>
      <c r="AW993" s="6" t="str">
        <f t="shared" si="512"/>
        <v>{"name":"Internal Medicine Director","phone":"513-558-4231","location":{"ML":"551","RM":"6065","building":"MSB"},"fax":"513-558-0852","website":"http://intmed.uc.edu/"}</v>
      </c>
      <c r="AX993" t="str">
        <f t="shared" si="513"/>
        <v>db.directory.insert({"name":"Internal Medicine Director","phone":"513-558-4231","location":{"ML":"551","RM":"6065","building":"MSB"},"fax":"513-558-0852","website":"http://intmed.uc.edu/"})</v>
      </c>
      <c r="AY993">
        <f t="shared" si="516"/>
        <v>990</v>
      </c>
      <c r="AZ993" t="str">
        <f t="shared" si="514"/>
        <v>990 - Internal Medicine  Director</v>
      </c>
      <c r="BA993" t="str">
        <f t="shared" si="518"/>
        <v>{"name":"Internal Medicine Director","phone":"513-558-4231","location":{"ML":"551","RM":"6065","building":"MSB"},"fax":"513-558-0852","website":"http://intmed.uc.edu/"},</v>
      </c>
    </row>
    <row r="994" spans="1:53" x14ac:dyDescent="0.25">
      <c r="A994" t="s">
        <v>4160</v>
      </c>
      <c r="B994" t="s">
        <v>4161</v>
      </c>
      <c r="C994" t="s">
        <v>4162</v>
      </c>
      <c r="D994">
        <v>535</v>
      </c>
      <c r="E994">
        <v>7559</v>
      </c>
      <c r="F994" t="s">
        <v>140</v>
      </c>
      <c r="G994" t="s">
        <v>4163</v>
      </c>
      <c r="H994" t="s">
        <v>4164</v>
      </c>
      <c r="K994" t="s">
        <v>5264</v>
      </c>
      <c r="M994">
        <f t="shared" si="487"/>
        <v>0</v>
      </c>
      <c r="N994" t="str">
        <f t="shared" si="491"/>
        <v>General Internal Medicine</v>
      </c>
      <c r="P994" t="s">
        <v>5264</v>
      </c>
      <c r="Q994" t="str">
        <f t="shared" si="492"/>
        <v>513-558-7581</v>
      </c>
      <c r="S994" s="3">
        <f t="shared" si="490"/>
        <v>535</v>
      </c>
      <c r="T994" t="b">
        <f t="shared" si="498"/>
        <v>1</v>
      </c>
      <c r="V994" s="3">
        <f t="shared" si="499"/>
        <v>7559</v>
      </c>
      <c r="W994" t="b">
        <f t="shared" si="493"/>
        <v>1</v>
      </c>
      <c r="Y994" t="str">
        <f t="shared" si="500"/>
        <v>MSB</v>
      </c>
      <c r="Z994" t="b">
        <f t="shared" si="494"/>
        <v>1</v>
      </c>
      <c r="AB994" t="b">
        <f t="shared" si="501"/>
        <v>1</v>
      </c>
      <c r="AD994" t="str">
        <f t="shared" si="502"/>
        <v>513-558-4399</v>
      </c>
      <c r="AE994" t="b">
        <f t="shared" si="495"/>
        <v>1</v>
      </c>
      <c r="AG994" t="str">
        <f t="shared" si="503"/>
        <v>http://intmed.uc.edu/divisions/general/about.aspx</v>
      </c>
      <c r="AH994" t="b">
        <f t="shared" si="496"/>
        <v>1</v>
      </c>
      <c r="AJ994">
        <f t="shared" si="504"/>
        <v>0</v>
      </c>
      <c r="AK994" t="b">
        <f t="shared" si="497"/>
        <v>0</v>
      </c>
      <c r="AM994" s="4" t="str">
        <f t="shared" si="515"/>
        <v>"name":"General Internal Medicine"</v>
      </c>
      <c r="AN994" s="5" t="str">
        <f t="shared" si="505"/>
        <v>,"phone":"513-558-7581"</v>
      </c>
      <c r="AO994" s="5" t="str">
        <f t="shared" si="506"/>
        <v>,"location":{</v>
      </c>
      <c r="AP994" s="5" t="str">
        <f t="shared" si="507"/>
        <v>"ML":"535"</v>
      </c>
      <c r="AQ994" s="5" t="str">
        <f t="shared" si="489"/>
        <v>,"RM":"7559"</v>
      </c>
      <c r="AR994" s="5" t="str">
        <f t="shared" si="508"/>
        <v>,"building":"MSB"</v>
      </c>
      <c r="AS994" s="5" t="str">
        <f t="shared" si="517"/>
        <v>}</v>
      </c>
      <c r="AT994" s="5" t="str">
        <f t="shared" si="509"/>
        <v>,"fax":"513-558-4399"</v>
      </c>
      <c r="AU994" s="5" t="str">
        <f t="shared" si="510"/>
        <v>,"website":"http://intmed.uc.edu/divisions/general/about.aspx"</v>
      </c>
      <c r="AV994" s="10" t="str">
        <f t="shared" si="511"/>
        <v/>
      </c>
      <c r="AW994" s="6" t="str">
        <f t="shared" si="512"/>
        <v>{"name":"General Internal Medicine","phone":"513-558-7581","location":{"ML":"535","RM":"7559","building":"MSB"},"fax":"513-558-4399","website":"http://intmed.uc.edu/divisions/general/about.aspx"}</v>
      </c>
      <c r="AX994" t="str">
        <f t="shared" si="513"/>
        <v>db.directory.insert({"name":"General Internal Medicine","phone":"513-558-7581","location":{"ML":"535","RM":"7559","building":"MSB"},"fax":"513-558-4399","website":"http://intmed.uc.edu/divisions/general/about.aspx"})</v>
      </c>
      <c r="AY994">
        <f t="shared" si="516"/>
        <v>991</v>
      </c>
      <c r="AZ994" t="str">
        <f t="shared" si="514"/>
        <v>991 - General Internal Medicine</v>
      </c>
      <c r="BA994" t="str">
        <f t="shared" si="518"/>
        <v>{"name":"General Internal Medicine","phone":"513-558-7581","location":{"ML":"535","RM":"7559","building":"MSB"},"fax":"513-558-4399","website":"http://intmed.uc.edu/divisions/general/about.aspx"},</v>
      </c>
    </row>
    <row r="995" spans="1:53" x14ac:dyDescent="0.25">
      <c r="A995" t="s">
        <v>4165</v>
      </c>
      <c r="B995" t="s">
        <v>4166</v>
      </c>
      <c r="C995" t="s">
        <v>2882</v>
      </c>
      <c r="D995">
        <v>375</v>
      </c>
      <c r="E995">
        <v>110</v>
      </c>
      <c r="F995" t="s">
        <v>56</v>
      </c>
      <c r="G995" t="s">
        <v>2883</v>
      </c>
      <c r="H995" t="s">
        <v>4167</v>
      </c>
      <c r="K995" t="s">
        <v>5264</v>
      </c>
      <c r="M995">
        <f t="shared" ref="M995:M1058" si="519">IF(L995, 1,0)</f>
        <v>0</v>
      </c>
      <c r="N995" t="str">
        <f t="shared" si="491"/>
        <v>International Affairs (A&amp;S)</v>
      </c>
      <c r="P995" t="s">
        <v>5264</v>
      </c>
      <c r="Q995" t="str">
        <f t="shared" si="492"/>
        <v>513-556-3300</v>
      </c>
      <c r="S995" s="3">
        <f t="shared" si="490"/>
        <v>375</v>
      </c>
      <c r="T995" t="b">
        <f t="shared" si="498"/>
        <v>1</v>
      </c>
      <c r="V995" s="3">
        <f t="shared" si="499"/>
        <v>110</v>
      </c>
      <c r="W995" t="b">
        <f t="shared" si="493"/>
        <v>1</v>
      </c>
      <c r="Y995" t="str">
        <f t="shared" si="500"/>
        <v>CROSLEY</v>
      </c>
      <c r="Z995" t="b">
        <f t="shared" si="494"/>
        <v>1</v>
      </c>
      <c r="AB995" t="b">
        <f t="shared" si="501"/>
        <v>1</v>
      </c>
      <c r="AD995" t="str">
        <f t="shared" si="502"/>
        <v>513-556-2314</v>
      </c>
      <c r="AE995" t="b">
        <f t="shared" si="495"/>
        <v>1</v>
      </c>
      <c r="AG995" t="str">
        <f t="shared" si="503"/>
        <v>http://www.artsci.uc.edu/departments/interdisciplinary-studies/international_affairs.html</v>
      </c>
      <c r="AH995" t="b">
        <f t="shared" si="496"/>
        <v>1</v>
      </c>
      <c r="AJ995">
        <f t="shared" si="504"/>
        <v>0</v>
      </c>
      <c r="AK995" t="b">
        <f t="shared" si="497"/>
        <v>0</v>
      </c>
      <c r="AM995" s="4" t="str">
        <f t="shared" si="515"/>
        <v>"name":"International Affairs (A&amp;S)"</v>
      </c>
      <c r="AN995" s="5" t="str">
        <f t="shared" si="505"/>
        <v>,"phone":"513-556-3300"</v>
      </c>
      <c r="AO995" s="5" t="str">
        <f t="shared" si="506"/>
        <v>,"location":{</v>
      </c>
      <c r="AP995" s="5" t="str">
        <f t="shared" si="507"/>
        <v>"ML":"375"</v>
      </c>
      <c r="AQ995" s="5" t="str">
        <f t="shared" si="489"/>
        <v>,"RM":"110"</v>
      </c>
      <c r="AR995" s="5" t="str">
        <f t="shared" si="508"/>
        <v>,"building":"CROSLEY"</v>
      </c>
      <c r="AS995" s="5" t="str">
        <f t="shared" si="517"/>
        <v>}</v>
      </c>
      <c r="AT995" s="5" t="str">
        <f t="shared" si="509"/>
        <v>,"fax":"513-556-2314"</v>
      </c>
      <c r="AU995" s="5" t="str">
        <f t="shared" si="510"/>
        <v>,"website":"http://www.artsci.uc.edu/departments/interdisciplinary-studies/international_affairs.html"</v>
      </c>
      <c r="AV995" s="10" t="str">
        <f t="shared" si="511"/>
        <v/>
      </c>
      <c r="AW995" s="6" t="str">
        <f t="shared" si="512"/>
        <v>{"name":"International Affairs (A&amp;S)","phone":"513-556-3300","location":{"ML":"375","RM":"110","building":"CROSLEY"},"fax":"513-556-2314","website":"http://www.artsci.uc.edu/departments/interdisciplinary-studies/international_affairs.html"}</v>
      </c>
      <c r="AX995" t="str">
        <f t="shared" si="513"/>
        <v>db.directory.insert({"name":"International Affairs (A&amp;S)","phone":"513-556-3300","location":{"ML":"375","RM":"110","building":"CROSLEY"},"fax":"513-556-2314","website":"http://www.artsci.uc.edu/departments/interdisciplinary-studies/international_affairs.html"})</v>
      </c>
      <c r="AY995">
        <f t="shared" si="516"/>
        <v>992</v>
      </c>
      <c r="AZ995" t="str">
        <f t="shared" si="514"/>
        <v>992 - International Affairs (A&amp;S)</v>
      </c>
      <c r="BA995" t="str">
        <f t="shared" si="518"/>
        <v>{"name":"International Affairs (A&amp;S)","phone":"513-556-3300","location":{"ML":"375","RM":"110","building":"CROSLEY"},"fax":"513-556-2314","website":"http://www.artsci.uc.edu/departments/interdisciplinary-studies/international_affairs.html"},</v>
      </c>
    </row>
    <row r="996" spans="1:53" x14ac:dyDescent="0.25">
      <c r="A996" t="s">
        <v>4168</v>
      </c>
      <c r="B996" t="s">
        <v>4169</v>
      </c>
      <c r="C996" t="s">
        <v>4170</v>
      </c>
      <c r="D996">
        <v>22</v>
      </c>
      <c r="F996" t="s">
        <v>1232</v>
      </c>
      <c r="H996" t="s">
        <v>4171</v>
      </c>
      <c r="K996" t="s">
        <v>5264</v>
      </c>
      <c r="M996">
        <f t="shared" si="519"/>
        <v>0</v>
      </c>
      <c r="N996" t="str">
        <f t="shared" si="491"/>
        <v>Center for International Education &amp; Research (CECH)</v>
      </c>
      <c r="P996" t="s">
        <v>5264</v>
      </c>
      <c r="Q996" t="str">
        <f t="shared" si="492"/>
        <v>513-556-2038</v>
      </c>
      <c r="S996" s="3">
        <f t="shared" si="490"/>
        <v>22</v>
      </c>
      <c r="T996" t="b">
        <f t="shared" si="498"/>
        <v>1</v>
      </c>
      <c r="V996" s="3">
        <f t="shared" si="499"/>
        <v>0</v>
      </c>
      <c r="W996" t="b">
        <f t="shared" si="493"/>
        <v>0</v>
      </c>
      <c r="Y996" t="str">
        <f t="shared" si="500"/>
        <v>TEACHERS</v>
      </c>
      <c r="Z996" t="b">
        <f t="shared" si="494"/>
        <v>1</v>
      </c>
      <c r="AB996" t="b">
        <f t="shared" si="501"/>
        <v>1</v>
      </c>
      <c r="AD996">
        <f t="shared" si="502"/>
        <v>0</v>
      </c>
      <c r="AE996" t="b">
        <f t="shared" si="495"/>
        <v>0</v>
      </c>
      <c r="AG996" t="str">
        <f t="shared" si="503"/>
        <v>http://cech.uc.edu/centers/cier.html</v>
      </c>
      <c r="AH996" t="b">
        <f t="shared" si="496"/>
        <v>1</v>
      </c>
      <c r="AJ996">
        <f t="shared" si="504"/>
        <v>0</v>
      </c>
      <c r="AK996" t="b">
        <f t="shared" si="497"/>
        <v>0</v>
      </c>
      <c r="AM996" s="4" t="str">
        <f t="shared" si="515"/>
        <v>"name":"Center for International Education &amp; Research (CECH)"</v>
      </c>
      <c r="AN996" s="5" t="str">
        <f t="shared" si="505"/>
        <v>,"phone":"513-556-2038"</v>
      </c>
      <c r="AO996" s="5" t="str">
        <f t="shared" si="506"/>
        <v>,"location":{</v>
      </c>
      <c r="AP996" s="5" t="str">
        <f t="shared" si="507"/>
        <v>"ML":"22"</v>
      </c>
      <c r="AQ996" s="5" t="str">
        <f t="shared" si="489"/>
        <v/>
      </c>
      <c r="AR996" s="5" t="str">
        <f t="shared" si="508"/>
        <v>,"building":"TEACHERS"</v>
      </c>
      <c r="AS996" s="5" t="str">
        <f t="shared" si="517"/>
        <v>}</v>
      </c>
      <c r="AT996" s="5" t="str">
        <f t="shared" si="509"/>
        <v/>
      </c>
      <c r="AU996" s="5" t="str">
        <f t="shared" si="510"/>
        <v>,"website":"http://cech.uc.edu/centers/cier.html"</v>
      </c>
      <c r="AV996" s="10" t="str">
        <f t="shared" si="511"/>
        <v/>
      </c>
      <c r="AW996" s="6" t="str">
        <f t="shared" si="512"/>
        <v>{"name":"Center for International Education &amp; Research (CECH)","phone":"513-556-2038","location":{"ML":"22","building":"TEACHERS"},"website":"http://cech.uc.edu/centers/cier.html"}</v>
      </c>
      <c r="AX996" t="str">
        <f t="shared" si="513"/>
        <v>db.directory.insert({"name":"Center for International Education &amp; Research (CECH)","phone":"513-556-2038","location":{"ML":"22","building":"TEACHERS"},"website":"http://cech.uc.edu/centers/cier.html"})</v>
      </c>
      <c r="AY996">
        <f t="shared" si="516"/>
        <v>993</v>
      </c>
      <c r="AZ996" t="str">
        <f t="shared" si="514"/>
        <v>993 - Center for International Education &amp; Research (CECH)</v>
      </c>
      <c r="BA996" t="str">
        <f t="shared" si="518"/>
        <v>{"name":"Center for International Education &amp; Research (CECH)","phone":"513-556-2038","location":{"ML":"22","building":"TEACHERS"},"website":"http://cech.uc.edu/centers/cier.html"},</v>
      </c>
    </row>
    <row r="997" spans="1:53" x14ac:dyDescent="0.25">
      <c r="A997" t="s">
        <v>4172</v>
      </c>
      <c r="B997" t="s">
        <v>4173</v>
      </c>
      <c r="C997" t="s">
        <v>2882</v>
      </c>
      <c r="D997">
        <v>375</v>
      </c>
      <c r="E997">
        <v>110</v>
      </c>
      <c r="F997" t="s">
        <v>56</v>
      </c>
      <c r="G997" t="s">
        <v>2883</v>
      </c>
      <c r="H997" t="s">
        <v>4174</v>
      </c>
      <c r="K997" t="s">
        <v>5264</v>
      </c>
      <c r="M997">
        <f t="shared" si="519"/>
        <v>0</v>
      </c>
      <c r="N997" t="str">
        <f t="shared" si="491"/>
        <v>International Human Rights (A&amp;S)</v>
      </c>
      <c r="P997" t="s">
        <v>5264</v>
      </c>
      <c r="Q997" t="str">
        <f t="shared" si="492"/>
        <v>513-556-3300</v>
      </c>
      <c r="S997" s="3">
        <f t="shared" si="490"/>
        <v>375</v>
      </c>
      <c r="T997" t="b">
        <f t="shared" si="498"/>
        <v>1</v>
      </c>
      <c r="V997" s="3">
        <f t="shared" si="499"/>
        <v>110</v>
      </c>
      <c r="W997" t="b">
        <f t="shared" si="493"/>
        <v>1</v>
      </c>
      <c r="Y997" t="str">
        <f t="shared" si="500"/>
        <v>CROSLEY</v>
      </c>
      <c r="Z997" t="b">
        <f t="shared" si="494"/>
        <v>1</v>
      </c>
      <c r="AB997" t="b">
        <f t="shared" si="501"/>
        <v>1</v>
      </c>
      <c r="AD997" t="str">
        <f t="shared" si="502"/>
        <v>513-556-2314</v>
      </c>
      <c r="AE997" t="b">
        <f t="shared" si="495"/>
        <v>1</v>
      </c>
      <c r="AG997" t="str">
        <f t="shared" si="503"/>
        <v>http://www.artsci.uc.edu/departments/polisci/undergrad/minor_cert/smstr_program_detail_298.html</v>
      </c>
      <c r="AH997" t="b">
        <f t="shared" si="496"/>
        <v>1</v>
      </c>
      <c r="AJ997">
        <f t="shared" si="504"/>
        <v>0</v>
      </c>
      <c r="AK997" t="b">
        <f t="shared" si="497"/>
        <v>0</v>
      </c>
      <c r="AM997" s="4" t="str">
        <f t="shared" si="515"/>
        <v>"name":"International Human Rights (A&amp;S)"</v>
      </c>
      <c r="AN997" s="5" t="str">
        <f t="shared" si="505"/>
        <v>,"phone":"513-556-3300"</v>
      </c>
      <c r="AO997" s="5" t="str">
        <f t="shared" si="506"/>
        <v>,"location":{</v>
      </c>
      <c r="AP997" s="5" t="str">
        <f t="shared" si="507"/>
        <v>"ML":"375"</v>
      </c>
      <c r="AQ997" s="5" t="str">
        <f t="shared" si="489"/>
        <v>,"RM":"110"</v>
      </c>
      <c r="AR997" s="5" t="str">
        <f t="shared" si="508"/>
        <v>,"building":"CROSLEY"</v>
      </c>
      <c r="AS997" s="5" t="str">
        <f t="shared" si="517"/>
        <v>}</v>
      </c>
      <c r="AT997" s="5" t="str">
        <f t="shared" si="509"/>
        <v>,"fax":"513-556-2314"</v>
      </c>
      <c r="AU997" s="5" t="str">
        <f t="shared" si="510"/>
        <v>,"website":"http://www.artsci.uc.edu/departments/polisci/undergrad/minor_cert/smstr_program_detail_298.html"</v>
      </c>
      <c r="AV997" s="10" t="str">
        <f t="shared" si="511"/>
        <v/>
      </c>
      <c r="AW997" s="6" t="str">
        <f t="shared" si="512"/>
        <v>{"name":"International Human Rights (A&amp;S)","phone":"513-556-3300","location":{"ML":"375","RM":"110","building":"CROSLEY"},"fax":"513-556-2314","website":"http://www.artsci.uc.edu/departments/polisci/undergrad/minor_cert/smstr_program_detail_298.html"}</v>
      </c>
      <c r="AX997" t="str">
        <f t="shared" si="513"/>
        <v>db.directory.insert({"name":"International Human Rights (A&amp;S)","phone":"513-556-3300","location":{"ML":"375","RM":"110","building":"CROSLEY"},"fax":"513-556-2314","website":"http://www.artsci.uc.edu/departments/polisci/undergrad/minor_cert/smstr_program_detail_298.html"})</v>
      </c>
      <c r="AY997">
        <f t="shared" si="516"/>
        <v>994</v>
      </c>
      <c r="AZ997" t="str">
        <f t="shared" si="514"/>
        <v>994 - International Human Rights (A&amp;S)</v>
      </c>
      <c r="BA997" t="str">
        <f t="shared" si="518"/>
        <v>{"name":"International Human Rights (A&amp;S)","phone":"513-556-3300","location":{"ML":"375","RM":"110","building":"CROSLEY"},"fax":"513-556-2314","website":"http://www.artsci.uc.edu/departments/polisci/undergrad/minor_cert/smstr_program_detail_298.html"},</v>
      </c>
    </row>
    <row r="998" spans="1:53" x14ac:dyDescent="0.25">
      <c r="A998" t="s">
        <v>4175</v>
      </c>
      <c r="B998" t="s">
        <v>4176</v>
      </c>
      <c r="C998" t="s">
        <v>4177</v>
      </c>
      <c r="D998">
        <v>6</v>
      </c>
      <c r="E998">
        <v>2126</v>
      </c>
      <c r="F998" t="s">
        <v>115</v>
      </c>
      <c r="K998" t="s">
        <v>5264</v>
      </c>
      <c r="M998">
        <f t="shared" si="519"/>
        <v>0</v>
      </c>
      <c r="N998" t="str">
        <f t="shared" si="491"/>
        <v>Internships and Service Learning (A&amp;S)</v>
      </c>
      <c r="P998" t="s">
        <v>5264</v>
      </c>
      <c r="Q998" t="str">
        <f t="shared" si="492"/>
        <v>513-556-0798</v>
      </c>
      <c r="S998" s="3">
        <f t="shared" si="490"/>
        <v>6</v>
      </c>
      <c r="T998" t="b">
        <f t="shared" si="498"/>
        <v>1</v>
      </c>
      <c r="V998" s="3">
        <f t="shared" si="499"/>
        <v>2126</v>
      </c>
      <c r="W998" t="b">
        <f t="shared" si="493"/>
        <v>1</v>
      </c>
      <c r="Y998" t="str">
        <f t="shared" si="500"/>
        <v>FRENCH-WEST</v>
      </c>
      <c r="Z998" t="b">
        <f t="shared" si="494"/>
        <v>1</v>
      </c>
      <c r="AB998" t="b">
        <f t="shared" si="501"/>
        <v>1</v>
      </c>
      <c r="AD998">
        <f t="shared" si="502"/>
        <v>0</v>
      </c>
      <c r="AE998" t="b">
        <f t="shared" si="495"/>
        <v>0</v>
      </c>
      <c r="AG998">
        <f t="shared" si="503"/>
        <v>0</v>
      </c>
      <c r="AH998" t="b">
        <f t="shared" si="496"/>
        <v>0</v>
      </c>
      <c r="AJ998">
        <f t="shared" si="504"/>
        <v>0</v>
      </c>
      <c r="AK998" t="b">
        <f t="shared" si="497"/>
        <v>0</v>
      </c>
      <c r="AM998" s="4" t="str">
        <f t="shared" si="515"/>
        <v>"name":"Internships and Service Learning (A&amp;S)"</v>
      </c>
      <c r="AN998" s="5" t="str">
        <f t="shared" si="505"/>
        <v>,"phone":"513-556-0798"</v>
      </c>
      <c r="AO998" s="5" t="str">
        <f t="shared" si="506"/>
        <v>,"location":{</v>
      </c>
      <c r="AP998" s="5" t="str">
        <f t="shared" si="507"/>
        <v>"ML":"6"</v>
      </c>
      <c r="AQ998" s="5" t="str">
        <f t="shared" si="489"/>
        <v>,"RM":"2126"</v>
      </c>
      <c r="AR998" s="5" t="str">
        <f t="shared" si="508"/>
        <v>,"building":"FRENCH-WEST"</v>
      </c>
      <c r="AS998" s="5" t="str">
        <f t="shared" si="517"/>
        <v>}</v>
      </c>
      <c r="AT998" s="5" t="str">
        <f t="shared" si="509"/>
        <v/>
      </c>
      <c r="AU998" s="5" t="str">
        <f t="shared" si="510"/>
        <v/>
      </c>
      <c r="AV998" s="10" t="str">
        <f t="shared" si="511"/>
        <v/>
      </c>
      <c r="AW998" s="6" t="str">
        <f t="shared" si="512"/>
        <v>{"name":"Internships and Service Learning (A&amp;S)","phone":"513-556-0798","location":{"ML":"6","RM":"2126","building":"FRENCH-WEST"}}</v>
      </c>
      <c r="AX998" t="str">
        <f t="shared" si="513"/>
        <v>db.directory.insert({"name":"Internships and Service Learning (A&amp;S)","phone":"513-556-0798","location":{"ML":"6","RM":"2126","building":"FRENCH-WEST"}})</v>
      </c>
      <c r="AY998">
        <f t="shared" si="516"/>
        <v>995</v>
      </c>
      <c r="AZ998" t="str">
        <f t="shared" si="514"/>
        <v>995 - Internships and Service Learning (A&amp;S)</v>
      </c>
      <c r="BA998" t="str">
        <f t="shared" si="518"/>
        <v>{"name":"Internships and Service Learning (A&amp;S)","phone":"513-556-0798","location":{"ML":"6","RM":"2126","building":"FRENCH-WEST"}},</v>
      </c>
    </row>
    <row r="999" spans="1:53" x14ac:dyDescent="0.25">
      <c r="A999" t="s">
        <v>4178</v>
      </c>
      <c r="B999" t="s">
        <v>4179</v>
      </c>
      <c r="C999" t="s">
        <v>4180</v>
      </c>
      <c r="D999">
        <v>633</v>
      </c>
      <c r="E999">
        <v>250</v>
      </c>
      <c r="F999" t="s">
        <v>68</v>
      </c>
      <c r="G999" t="s">
        <v>4181</v>
      </c>
      <c r="H999" t="s">
        <v>4182</v>
      </c>
      <c r="I999" t="s">
        <v>4183</v>
      </c>
      <c r="K999" t="s">
        <v>5264</v>
      </c>
      <c r="M999">
        <f t="shared" si="519"/>
        <v>0</v>
      </c>
      <c r="N999" t="str">
        <f t="shared" si="491"/>
        <v>Chief Investment Officer</v>
      </c>
      <c r="P999" t="s">
        <v>5264</v>
      </c>
      <c r="Q999" t="str">
        <f t="shared" si="492"/>
        <v>513-558-5403</v>
      </c>
      <c r="S999" s="3">
        <f t="shared" si="490"/>
        <v>633</v>
      </c>
      <c r="T999" t="b">
        <f t="shared" si="498"/>
        <v>1</v>
      </c>
      <c r="V999" s="3">
        <f t="shared" si="499"/>
        <v>250</v>
      </c>
      <c r="W999" t="b">
        <f t="shared" si="493"/>
        <v>1</v>
      </c>
      <c r="Y999" t="str">
        <f t="shared" si="500"/>
        <v>UNIVHALL</v>
      </c>
      <c r="Z999" t="b">
        <f t="shared" si="494"/>
        <v>1</v>
      </c>
      <c r="AB999" t="b">
        <f t="shared" si="501"/>
        <v>1</v>
      </c>
      <c r="AD999" t="str">
        <f t="shared" si="502"/>
        <v>513-556-4848</v>
      </c>
      <c r="AE999" t="b">
        <f t="shared" si="495"/>
        <v>1</v>
      </c>
      <c r="AG999" t="str">
        <f t="shared" si="503"/>
        <v>http://www.uc.edu/af/investment.html</v>
      </c>
      <c r="AH999" t="b">
        <f t="shared" si="496"/>
        <v>1</v>
      </c>
      <c r="AJ999" t="str">
        <f t="shared" si="504"/>
        <v>anastasia.bellafiore@uc.edu</v>
      </c>
      <c r="AK999" t="b">
        <f t="shared" si="497"/>
        <v>1</v>
      </c>
      <c r="AM999" s="4" t="str">
        <f t="shared" si="515"/>
        <v>"name":"Chief Investment Officer"</v>
      </c>
      <c r="AN999" s="5" t="str">
        <f t="shared" si="505"/>
        <v>,"phone":"513-558-5403"</v>
      </c>
      <c r="AO999" s="5" t="str">
        <f t="shared" si="506"/>
        <v>,"location":{</v>
      </c>
      <c r="AP999" s="5" t="str">
        <f t="shared" si="507"/>
        <v>"ML":"633"</v>
      </c>
      <c r="AQ999" s="5" t="str">
        <f t="shared" si="489"/>
        <v>,"RM":"250"</v>
      </c>
      <c r="AR999" s="5" t="str">
        <f t="shared" si="508"/>
        <v>,"building":"UNIVHALL"</v>
      </c>
      <c r="AS999" s="5" t="str">
        <f t="shared" si="517"/>
        <v>}</v>
      </c>
      <c r="AT999" s="5" t="str">
        <f t="shared" si="509"/>
        <v>,"fax":"513-556-4848"</v>
      </c>
      <c r="AU999" s="5" t="str">
        <f t="shared" si="510"/>
        <v>,"website":"http://www.uc.edu/af/investment.html"</v>
      </c>
      <c r="AV999" s="10" t="str">
        <f t="shared" si="511"/>
        <v>,"email":"anastasia.bellafiore@uc.edu"</v>
      </c>
      <c r="AW999" s="6" t="str">
        <f t="shared" si="512"/>
        <v>{"name":"Chief Investment Officer","phone":"513-558-5403","location":{"ML":"633","RM":"250","building":"UNIVHALL"},"fax":"513-556-4848","website":"http://www.uc.edu/af/investment.html","email":"anastasia.bellafiore@uc.edu"}</v>
      </c>
      <c r="AX999" t="str">
        <f t="shared" si="513"/>
        <v>db.directory.insert({"name":"Chief Investment Officer","phone":"513-558-5403","location":{"ML":"633","RM":"250","building":"UNIVHALL"},"fax":"513-556-4848","website":"http://www.uc.edu/af/investment.html","email":"anastasia.bellafiore@uc.edu"})</v>
      </c>
      <c r="AY999">
        <f t="shared" si="516"/>
        <v>996</v>
      </c>
      <c r="AZ999" t="str">
        <f t="shared" si="514"/>
        <v>996 - Chief Investment Officer</v>
      </c>
      <c r="BA999" t="str">
        <f t="shared" si="518"/>
        <v>{"name":"Chief Investment Officer","phone":"513-558-5403","location":{"ML":"633","RM":"250","building":"UNIVHALL"},"fax":"513-556-4848","website":"http://www.uc.edu/af/investment.html","email":"anastasia.bellafiore@uc.edu"},</v>
      </c>
    </row>
    <row r="1000" spans="1:53" x14ac:dyDescent="0.25">
      <c r="A1000" t="s">
        <v>4184</v>
      </c>
      <c r="B1000" t="s">
        <v>4185</v>
      </c>
      <c r="C1000" t="s">
        <v>2909</v>
      </c>
      <c r="D1000">
        <v>574</v>
      </c>
      <c r="E1000" t="s">
        <v>2618</v>
      </c>
      <c r="F1000" t="s">
        <v>140</v>
      </c>
      <c r="G1000" t="s">
        <v>141</v>
      </c>
      <c r="H1000" t="s">
        <v>2416</v>
      </c>
      <c r="K1000" t="s">
        <v>5264</v>
      </c>
      <c r="M1000">
        <f t="shared" si="519"/>
        <v>0</v>
      </c>
      <c r="N1000" t="str">
        <f t="shared" si="491"/>
        <v>IT/AV Services (Academic Health Center)</v>
      </c>
      <c r="P1000" t="s">
        <v>5264</v>
      </c>
      <c r="Q1000" t="str">
        <f t="shared" si="492"/>
        <v>513-558-4173</v>
      </c>
      <c r="S1000" s="3">
        <f t="shared" si="490"/>
        <v>574</v>
      </c>
      <c r="T1000" t="b">
        <f t="shared" si="498"/>
        <v>1</v>
      </c>
      <c r="V1000" s="3" t="str">
        <f t="shared" si="499"/>
        <v>E005L</v>
      </c>
      <c r="W1000" t="b">
        <f t="shared" si="493"/>
        <v>1</v>
      </c>
      <c r="Y1000" t="str">
        <f t="shared" si="500"/>
        <v>MSB</v>
      </c>
      <c r="Z1000" t="b">
        <f t="shared" si="494"/>
        <v>1</v>
      </c>
      <c r="AB1000" t="b">
        <f t="shared" si="501"/>
        <v>1</v>
      </c>
      <c r="AD1000" t="str">
        <f t="shared" si="502"/>
        <v>513-558-2199</v>
      </c>
      <c r="AE1000" t="b">
        <f t="shared" si="495"/>
        <v>1</v>
      </c>
      <c r="AG1000" t="str">
        <f t="shared" si="503"/>
        <v>http://www.libraries.uc.edu/hsl</v>
      </c>
      <c r="AH1000" t="b">
        <f t="shared" si="496"/>
        <v>1</v>
      </c>
      <c r="AJ1000">
        <f t="shared" si="504"/>
        <v>0</v>
      </c>
      <c r="AK1000" t="b">
        <f t="shared" si="497"/>
        <v>0</v>
      </c>
      <c r="AM1000" s="4" t="str">
        <f t="shared" si="515"/>
        <v>"name":"IT/AV Services (Academic Health Center)"</v>
      </c>
      <c r="AN1000" s="5" t="str">
        <f t="shared" si="505"/>
        <v>,"phone":"513-558-4173"</v>
      </c>
      <c r="AO1000" s="5" t="str">
        <f t="shared" si="506"/>
        <v>,"location":{</v>
      </c>
      <c r="AP1000" s="5" t="str">
        <f t="shared" si="507"/>
        <v>"ML":"574"</v>
      </c>
      <c r="AQ1000" s="5" t="str">
        <f t="shared" si="489"/>
        <v>,"RM":"E005L"</v>
      </c>
      <c r="AR1000" s="5" t="str">
        <f t="shared" si="508"/>
        <v>,"building":"MSB"</v>
      </c>
      <c r="AS1000" s="5" t="str">
        <f t="shared" si="517"/>
        <v>}</v>
      </c>
      <c r="AT1000" s="5" t="str">
        <f t="shared" si="509"/>
        <v>,"fax":"513-558-2199"</v>
      </c>
      <c r="AU1000" s="5" t="str">
        <f t="shared" si="510"/>
        <v>,"website":"http://www.libraries.uc.edu/hsl"</v>
      </c>
      <c r="AV1000" s="10" t="str">
        <f t="shared" si="511"/>
        <v/>
      </c>
      <c r="AW1000" s="6" t="str">
        <f t="shared" si="512"/>
        <v>{"name":"IT/AV Services (Academic Health Center)","phone":"513-558-4173","location":{"ML":"574","RM":"E005L","building":"MSB"},"fax":"513-558-2199","website":"http://www.libraries.uc.edu/hsl"}</v>
      </c>
      <c r="AX1000" t="str">
        <f t="shared" si="513"/>
        <v>db.directory.insert({"name":"IT/AV Services (Academic Health Center)","phone":"513-558-4173","location":{"ML":"574","RM":"E005L","building":"MSB"},"fax":"513-558-2199","website":"http://www.libraries.uc.edu/hsl"})</v>
      </c>
      <c r="AY1000">
        <f t="shared" si="516"/>
        <v>997</v>
      </c>
      <c r="AZ1000" t="str">
        <f t="shared" si="514"/>
        <v>997 - IT/AV Services (Academic Health Center)</v>
      </c>
      <c r="BA1000" t="str">
        <f t="shared" si="518"/>
        <v>{"name":"IT/AV Services (Academic Health Center)","phone":"513-558-4173","location":{"ML":"574","RM":"E005L","building":"MSB"},"fax":"513-558-2199","website":"http://www.libraries.uc.edu/hsl"},</v>
      </c>
    </row>
    <row r="1001" spans="1:53" x14ac:dyDescent="0.25">
      <c r="A1001" t="s">
        <v>4186</v>
      </c>
      <c r="B1001" t="s">
        <v>4187</v>
      </c>
      <c r="C1001" t="s">
        <v>4188</v>
      </c>
      <c r="G1001" t="s">
        <v>4189</v>
      </c>
      <c r="K1001" t="s">
        <v>5264</v>
      </c>
      <c r="M1001">
        <f t="shared" si="519"/>
        <v>0</v>
      </c>
      <c r="N1001" t="str">
        <f t="shared" si="491"/>
        <v>Hamilton County Coroner's Office</v>
      </c>
      <c r="P1001" t="s">
        <v>5264</v>
      </c>
      <c r="Q1001" t="str">
        <f t="shared" si="492"/>
        <v>513-946-8700</v>
      </c>
      <c r="S1001" s="3">
        <f t="shared" si="490"/>
        <v>0</v>
      </c>
      <c r="T1001" t="b">
        <f t="shared" si="498"/>
        <v>0</v>
      </c>
      <c r="V1001" s="3">
        <f t="shared" si="499"/>
        <v>0</v>
      </c>
      <c r="W1001" t="b">
        <f t="shared" si="493"/>
        <v>0</v>
      </c>
      <c r="Y1001">
        <f t="shared" si="500"/>
        <v>0</v>
      </c>
      <c r="Z1001" t="b">
        <f t="shared" si="494"/>
        <v>0</v>
      </c>
      <c r="AB1001" t="b">
        <f t="shared" si="501"/>
        <v>0</v>
      </c>
      <c r="AD1001" t="str">
        <f t="shared" si="502"/>
        <v>513-221-0307</v>
      </c>
      <c r="AE1001" t="b">
        <f t="shared" si="495"/>
        <v>1</v>
      </c>
      <c r="AG1001">
        <f t="shared" si="503"/>
        <v>0</v>
      </c>
      <c r="AH1001" t="b">
        <f t="shared" si="496"/>
        <v>0</v>
      </c>
      <c r="AJ1001">
        <f t="shared" si="504"/>
        <v>0</v>
      </c>
      <c r="AK1001" t="b">
        <f t="shared" si="497"/>
        <v>0</v>
      </c>
      <c r="AM1001" s="4" t="str">
        <f t="shared" si="515"/>
        <v>"name":"Hamilton County Coroner's Office"</v>
      </c>
      <c r="AN1001" s="5" t="str">
        <f t="shared" si="505"/>
        <v>,"phone":"513-946-8700"</v>
      </c>
      <c r="AO1001" s="5" t="str">
        <f t="shared" si="506"/>
        <v/>
      </c>
      <c r="AP1001" s="5" t="str">
        <f t="shared" si="507"/>
        <v/>
      </c>
      <c r="AQ1001" s="5" t="str">
        <f t="shared" si="489"/>
        <v>"RM":"0"</v>
      </c>
      <c r="AR1001" s="5" t="str">
        <f t="shared" si="508"/>
        <v/>
      </c>
      <c r="AS1001" s="5" t="str">
        <f t="shared" si="517"/>
        <v/>
      </c>
      <c r="AT1001" s="5" t="str">
        <f t="shared" si="509"/>
        <v>,"fax":"513-221-0307"</v>
      </c>
      <c r="AU1001" s="5" t="str">
        <f t="shared" si="510"/>
        <v/>
      </c>
      <c r="AV1001" s="10" t="str">
        <f t="shared" si="511"/>
        <v/>
      </c>
      <c r="AW1001" s="6" t="str">
        <f t="shared" si="512"/>
        <v>{"name":"Hamilton County Coroner's Office","phone":"513-946-8700""RM":"0","fax":"513-221-0307"}</v>
      </c>
      <c r="AX1001" t="s">
        <v>5327</v>
      </c>
      <c r="AY1001">
        <f t="shared" si="516"/>
        <v>998</v>
      </c>
      <c r="AZ1001" t="str">
        <f t="shared" si="514"/>
        <v>998 - Hamilton County Coroner's Office</v>
      </c>
      <c r="BA1001" t="str">
        <f t="shared" si="518"/>
        <v>{"name":"Hamilton County Coroner's Office","phone":"513-946-8700""RM":"0","fax":"513-221-0307"},</v>
      </c>
    </row>
    <row r="1002" spans="1:53" x14ac:dyDescent="0.25">
      <c r="A1002" t="s">
        <v>4190</v>
      </c>
      <c r="B1002" t="s">
        <v>4191</v>
      </c>
      <c r="C1002" t="s">
        <v>2851</v>
      </c>
      <c r="D1002">
        <v>3</v>
      </c>
      <c r="H1002" t="s">
        <v>2852</v>
      </c>
      <c r="K1002" t="s">
        <v>5264</v>
      </c>
      <c r="M1002">
        <f t="shared" si="519"/>
        <v>0</v>
      </c>
      <c r="N1002" t="str">
        <f t="shared" si="491"/>
        <v>Harpsichord Study(CCM)</v>
      </c>
      <c r="P1002" t="s">
        <v>5264</v>
      </c>
      <c r="Q1002" t="str">
        <f t="shared" si="492"/>
        <v>513-556-4041</v>
      </c>
      <c r="S1002" s="3">
        <f t="shared" si="490"/>
        <v>3</v>
      </c>
      <c r="T1002" t="b">
        <f t="shared" si="498"/>
        <v>1</v>
      </c>
      <c r="V1002" s="3">
        <f t="shared" si="499"/>
        <v>0</v>
      </c>
      <c r="W1002" t="b">
        <f t="shared" si="493"/>
        <v>0</v>
      </c>
      <c r="Y1002">
        <f t="shared" si="500"/>
        <v>0</v>
      </c>
      <c r="Z1002" t="b">
        <f t="shared" si="494"/>
        <v>0</v>
      </c>
      <c r="AB1002" t="b">
        <f t="shared" si="501"/>
        <v>1</v>
      </c>
      <c r="AD1002">
        <f t="shared" si="502"/>
        <v>0</v>
      </c>
      <c r="AE1002" t="b">
        <f t="shared" si="495"/>
        <v>0</v>
      </c>
      <c r="AG1002" t="str">
        <f t="shared" si="503"/>
        <v>http://ccm.uc.edu/music/keyboard.html</v>
      </c>
      <c r="AH1002" t="b">
        <f t="shared" si="496"/>
        <v>1</v>
      </c>
      <c r="AJ1002">
        <f t="shared" si="504"/>
        <v>0</v>
      </c>
      <c r="AK1002" t="b">
        <f t="shared" si="497"/>
        <v>0</v>
      </c>
      <c r="AM1002" s="4" t="str">
        <f t="shared" si="515"/>
        <v>"name":"Harpsichord Study(CCM)"</v>
      </c>
      <c r="AN1002" s="5" t="str">
        <f t="shared" si="505"/>
        <v>,"phone":"513-556-4041"</v>
      </c>
      <c r="AO1002" s="5" t="str">
        <f t="shared" si="506"/>
        <v>,"location":{</v>
      </c>
      <c r="AP1002" s="5" t="str">
        <f t="shared" si="507"/>
        <v>"ML":"3"</v>
      </c>
      <c r="AQ1002" s="5" t="str">
        <f t="shared" si="489"/>
        <v/>
      </c>
      <c r="AR1002" s="5" t="str">
        <f t="shared" si="508"/>
        <v/>
      </c>
      <c r="AS1002" s="5" t="str">
        <f t="shared" si="517"/>
        <v>}</v>
      </c>
      <c r="AT1002" s="5" t="str">
        <f t="shared" si="509"/>
        <v/>
      </c>
      <c r="AU1002" s="5" t="str">
        <f t="shared" si="510"/>
        <v>,"website":"http://ccm.uc.edu/music/keyboard.html"</v>
      </c>
      <c r="AV1002" s="10" t="str">
        <f t="shared" si="511"/>
        <v/>
      </c>
      <c r="AW1002" s="6" t="str">
        <f t="shared" si="512"/>
        <v>{"name":"Harpsichord Study(CCM)","phone":"513-556-4041","location":{"ML":"3"},"website":"http://ccm.uc.edu/music/keyboard.html"}</v>
      </c>
      <c r="AX1002" t="str">
        <f t="shared" si="513"/>
        <v>db.directory.insert({"name":"Harpsichord Study(CCM)","phone":"513-556-4041","location":{"ML":"3"},"website":"http://ccm.uc.edu/music/keyboard.html"})</v>
      </c>
      <c r="AY1002">
        <f t="shared" si="516"/>
        <v>999</v>
      </c>
      <c r="AZ1002" t="str">
        <f t="shared" si="514"/>
        <v>999 - Harpsichord Study(CCM)</v>
      </c>
      <c r="BA1002" t="str">
        <f t="shared" si="518"/>
        <v>{"name":"Harpsichord Study(CCM)","phone":"513-556-4041","location":{"ML":"3"},"website":"http://ccm.uc.edu/music/keyboard.html"},</v>
      </c>
    </row>
    <row r="1003" spans="1:53" x14ac:dyDescent="0.25">
      <c r="A1003" t="s">
        <v>4192</v>
      </c>
      <c r="B1003" t="s">
        <v>5288</v>
      </c>
      <c r="C1003" t="s">
        <v>5289</v>
      </c>
      <c r="H1003" t="s">
        <v>4193</v>
      </c>
      <c r="K1003" t="s">
        <v>5264</v>
      </c>
      <c r="M1003">
        <f t="shared" si="519"/>
        <v>0</v>
      </c>
      <c r="N1003" t="str">
        <f t="shared" si="491"/>
        <v>Health Administration (CAHS)</v>
      </c>
      <c r="P1003" t="s">
        <v>5264</v>
      </c>
      <c r="Q1003" t="str">
        <f t="shared" si="492"/>
        <v>877-398-3050</v>
      </c>
      <c r="S1003" s="3">
        <f t="shared" si="490"/>
        <v>0</v>
      </c>
      <c r="T1003" t="b">
        <f t="shared" si="498"/>
        <v>0</v>
      </c>
      <c r="V1003" s="3">
        <f t="shared" si="499"/>
        <v>0</v>
      </c>
      <c r="W1003" t="b">
        <f t="shared" si="493"/>
        <v>0</v>
      </c>
      <c r="Y1003">
        <f t="shared" si="500"/>
        <v>0</v>
      </c>
      <c r="Z1003" t="b">
        <f t="shared" si="494"/>
        <v>0</v>
      </c>
      <c r="AB1003" t="b">
        <f t="shared" si="501"/>
        <v>0</v>
      </c>
      <c r="AD1003">
        <f t="shared" si="502"/>
        <v>0</v>
      </c>
      <c r="AE1003" t="b">
        <f t="shared" si="495"/>
        <v>0</v>
      </c>
      <c r="AG1003" t="str">
        <f t="shared" si="503"/>
        <v>http://healthadministration.uc.edu/</v>
      </c>
      <c r="AH1003" t="b">
        <f t="shared" si="496"/>
        <v>1</v>
      </c>
      <c r="AJ1003">
        <f t="shared" si="504"/>
        <v>0</v>
      </c>
      <c r="AK1003" t="b">
        <f t="shared" si="497"/>
        <v>0</v>
      </c>
      <c r="AM1003" s="4" t="str">
        <f t="shared" si="515"/>
        <v>"name":"Health Administration (CAHS)"</v>
      </c>
      <c r="AN1003" s="5" t="str">
        <f t="shared" si="505"/>
        <v>,"phone":"877-398-3050"</v>
      </c>
      <c r="AO1003" s="5" t="str">
        <f t="shared" si="506"/>
        <v/>
      </c>
      <c r="AP1003" s="5" t="str">
        <f t="shared" si="507"/>
        <v/>
      </c>
      <c r="AQ1003" s="5" t="str">
        <f t="shared" si="489"/>
        <v>"RM":"0"</v>
      </c>
      <c r="AR1003" s="5" t="str">
        <f t="shared" si="508"/>
        <v/>
      </c>
      <c r="AS1003" s="5" t="str">
        <f t="shared" si="517"/>
        <v/>
      </c>
      <c r="AT1003" s="5" t="str">
        <f t="shared" si="509"/>
        <v/>
      </c>
      <c r="AU1003" s="5" t="str">
        <f t="shared" si="510"/>
        <v>,"website":"http://healthadministration.uc.edu/"</v>
      </c>
      <c r="AV1003" s="10" t="str">
        <f t="shared" si="511"/>
        <v/>
      </c>
      <c r="AW1003" s="6" t="str">
        <f t="shared" si="512"/>
        <v>{"name":"Health Administration (CAHS)","phone":"877-398-3050""RM":"0","website":"http://healthadministration.uc.edu/"}</v>
      </c>
      <c r="AX1003" t="s">
        <v>5328</v>
      </c>
      <c r="AY1003">
        <f t="shared" si="516"/>
        <v>1000</v>
      </c>
      <c r="AZ1003" t="str">
        <f t="shared" si="514"/>
        <v>1000 - Health Administration (CAHS)</v>
      </c>
      <c r="BA1003" t="str">
        <f t="shared" si="518"/>
        <v>{"name":"Health Administration (CAHS)","phone":"877-398-3050""RM":"0","website":"http://healthadministration.uc.edu/"},</v>
      </c>
    </row>
    <row r="1004" spans="1:53" x14ac:dyDescent="0.25">
      <c r="A1004" t="s">
        <v>4194</v>
      </c>
      <c r="B1004" t="s">
        <v>4195</v>
      </c>
      <c r="C1004" t="s">
        <v>5290</v>
      </c>
      <c r="H1004" t="s">
        <v>4196</v>
      </c>
      <c r="K1004" t="s">
        <v>5264</v>
      </c>
      <c r="M1004">
        <f t="shared" si="519"/>
        <v>0</v>
      </c>
      <c r="N1004" t="str">
        <f t="shared" si="491"/>
        <v>Health Information Management (CAHS)(</v>
      </c>
      <c r="P1004" t="s">
        <v>5264</v>
      </c>
      <c r="Q1004" t="str">
        <f t="shared" si="492"/>
        <v>800-499-6813</v>
      </c>
      <c r="S1004" s="3">
        <f t="shared" si="490"/>
        <v>0</v>
      </c>
      <c r="T1004" t="b">
        <f t="shared" si="498"/>
        <v>0</v>
      </c>
      <c r="V1004" s="3">
        <f t="shared" si="499"/>
        <v>0</v>
      </c>
      <c r="W1004" t="b">
        <f t="shared" si="493"/>
        <v>0</v>
      </c>
      <c r="Y1004">
        <f t="shared" si="500"/>
        <v>0</v>
      </c>
      <c r="Z1004" t="b">
        <f t="shared" si="494"/>
        <v>0</v>
      </c>
      <c r="AB1004" t="b">
        <f t="shared" si="501"/>
        <v>0</v>
      </c>
      <c r="AD1004">
        <f t="shared" si="502"/>
        <v>0</v>
      </c>
      <c r="AE1004" t="b">
        <f t="shared" si="495"/>
        <v>0</v>
      </c>
      <c r="AG1004" t="str">
        <f t="shared" si="503"/>
        <v>http://himonline.uc.edu/</v>
      </c>
      <c r="AH1004" t="b">
        <f t="shared" si="496"/>
        <v>1</v>
      </c>
      <c r="AJ1004">
        <f t="shared" si="504"/>
        <v>0</v>
      </c>
      <c r="AK1004" t="b">
        <f t="shared" si="497"/>
        <v>0</v>
      </c>
      <c r="AM1004" s="4" t="str">
        <f t="shared" si="515"/>
        <v>"name":"Health Information Management (CAHS)("</v>
      </c>
      <c r="AN1004" s="5" t="str">
        <f t="shared" si="505"/>
        <v>,"phone":"800-499-6813"</v>
      </c>
      <c r="AO1004" s="5" t="str">
        <f t="shared" si="506"/>
        <v/>
      </c>
      <c r="AP1004" s="5" t="str">
        <f t="shared" si="507"/>
        <v/>
      </c>
      <c r="AQ1004" s="5" t="str">
        <f t="shared" si="489"/>
        <v>"RM":"0"</v>
      </c>
      <c r="AR1004" s="5" t="str">
        <f t="shared" si="508"/>
        <v/>
      </c>
      <c r="AS1004" s="5" t="str">
        <f t="shared" si="517"/>
        <v/>
      </c>
      <c r="AT1004" s="5" t="str">
        <f t="shared" si="509"/>
        <v/>
      </c>
      <c r="AU1004" s="5" t="str">
        <f t="shared" si="510"/>
        <v>,"website":"http://himonline.uc.edu/"</v>
      </c>
      <c r="AV1004" s="10" t="str">
        <f t="shared" si="511"/>
        <v/>
      </c>
      <c r="AW1004" s="6" t="str">
        <f t="shared" si="512"/>
        <v>{"name":"Health Information Management (CAHS)(","phone":"800-499-6813""RM":"0","website":"http://himonline.uc.edu/"}</v>
      </c>
      <c r="AX1004" t="s">
        <v>5329</v>
      </c>
      <c r="AY1004">
        <f t="shared" si="516"/>
        <v>1001</v>
      </c>
      <c r="AZ1004" t="str">
        <f t="shared" si="514"/>
        <v>1001 - Health Information Management (CAHS)(</v>
      </c>
      <c r="BA1004" t="str">
        <f t="shared" si="518"/>
        <v>{"name":"Health Information Management (CAHS)(","phone":"800-499-6813""RM":"0","website":"http://himonline.uc.edu/"},</v>
      </c>
    </row>
    <row r="1005" spans="1:53" x14ac:dyDescent="0.25">
      <c r="A1005" t="s">
        <v>4197</v>
      </c>
      <c r="B1005" t="s">
        <v>4198</v>
      </c>
      <c r="C1005" t="s">
        <v>1950</v>
      </c>
      <c r="D1005">
        <v>162</v>
      </c>
      <c r="E1005">
        <v>100</v>
      </c>
      <c r="F1005" t="s">
        <v>270</v>
      </c>
      <c r="G1005" t="s">
        <v>38</v>
      </c>
      <c r="H1005" t="s">
        <v>4199</v>
      </c>
      <c r="K1005" t="s">
        <v>5264</v>
      </c>
      <c r="M1005">
        <f t="shared" si="519"/>
        <v>0</v>
      </c>
      <c r="N1005" t="str">
        <f t="shared" si="491"/>
        <v>Health Information Systems Technology Certificate (CLER)</v>
      </c>
      <c r="P1005" t="s">
        <v>5264</v>
      </c>
      <c r="Q1005" t="str">
        <f t="shared" si="492"/>
        <v>513-732-5319</v>
      </c>
      <c r="S1005" s="3">
        <f t="shared" si="490"/>
        <v>162</v>
      </c>
      <c r="T1005" t="b">
        <f t="shared" si="498"/>
        <v>1</v>
      </c>
      <c r="V1005" s="3">
        <f t="shared" si="499"/>
        <v>100</v>
      </c>
      <c r="W1005" t="b">
        <f t="shared" si="493"/>
        <v>1</v>
      </c>
      <c r="Y1005" t="str">
        <f t="shared" si="500"/>
        <v>CLERSTUSVCS</v>
      </c>
      <c r="Z1005" t="b">
        <f t="shared" si="494"/>
        <v>1</v>
      </c>
      <c r="AB1005" t="b">
        <f t="shared" si="501"/>
        <v>1</v>
      </c>
      <c r="AD1005" t="str">
        <f t="shared" si="502"/>
        <v>513-732-5303</v>
      </c>
      <c r="AE1005" t="b">
        <f t="shared" si="495"/>
        <v>1</v>
      </c>
      <c r="AG1005" t="str">
        <f t="shared" si="503"/>
        <v>http://www.ucclermont.edu/HIT.html</v>
      </c>
      <c r="AH1005" t="b">
        <f t="shared" si="496"/>
        <v>1</v>
      </c>
      <c r="AJ1005">
        <f t="shared" si="504"/>
        <v>0</v>
      </c>
      <c r="AK1005" t="b">
        <f t="shared" si="497"/>
        <v>0</v>
      </c>
      <c r="AM1005" s="4" t="str">
        <f t="shared" si="515"/>
        <v>"name":"Health Information Systems Technology Certificate (CLER)"</v>
      </c>
      <c r="AN1005" s="5" t="str">
        <f t="shared" si="505"/>
        <v>,"phone":"513-732-5319"</v>
      </c>
      <c r="AO1005" s="5" t="str">
        <f t="shared" si="506"/>
        <v>,"location":{</v>
      </c>
      <c r="AP1005" s="5" t="str">
        <f t="shared" si="507"/>
        <v>"ML":"162"</v>
      </c>
      <c r="AQ1005" s="5" t="str">
        <f t="shared" si="489"/>
        <v>,"RM":"100"</v>
      </c>
      <c r="AR1005" s="5" t="str">
        <f t="shared" si="508"/>
        <v>,"building":"CLERSTUSVCS"</v>
      </c>
      <c r="AS1005" s="5" t="str">
        <f t="shared" si="517"/>
        <v>}</v>
      </c>
      <c r="AT1005" s="5" t="str">
        <f t="shared" si="509"/>
        <v>,"fax":"513-732-5303"</v>
      </c>
      <c r="AU1005" s="5" t="str">
        <f t="shared" si="510"/>
        <v>,"website":"http://www.ucclermont.edu/HIT.html"</v>
      </c>
      <c r="AV1005" s="10" t="str">
        <f t="shared" si="511"/>
        <v/>
      </c>
      <c r="AW1005" s="6" t="str">
        <f t="shared" si="512"/>
        <v>{"name":"Health Information Systems Technology Certificate (CLER)","phone":"513-732-5319","location":{"ML":"162","RM":"100","building":"CLERSTUSVCS"},"fax":"513-732-5303","website":"http://www.ucclermont.edu/HIT.html"}</v>
      </c>
      <c r="AX1005" t="str">
        <f t="shared" si="513"/>
        <v>db.directory.insert({"name":"Health Information Systems Technology Certificate (CLER)","phone":"513-732-5319","location":{"ML":"162","RM":"100","building":"CLERSTUSVCS"},"fax":"513-732-5303","website":"http://www.ucclermont.edu/HIT.html"})</v>
      </c>
      <c r="AY1005">
        <f t="shared" si="516"/>
        <v>1002</v>
      </c>
      <c r="AZ1005" t="str">
        <f t="shared" si="514"/>
        <v>1002 - Health Information Systems Technology Certificate (CLER)</v>
      </c>
      <c r="BA1005" t="str">
        <f t="shared" si="518"/>
        <v>{"name":"Health Information Systems Technology Certificate (CLER)","phone":"513-732-5319","location":{"ML":"162","RM":"100","building":"CLERSTUSVCS"},"fax":"513-732-5303","website":"http://www.ucclermont.edu/HIT.html"},</v>
      </c>
    </row>
    <row r="1006" spans="1:53" x14ac:dyDescent="0.25">
      <c r="A1006" t="s">
        <v>4200</v>
      </c>
      <c r="B1006" t="s">
        <v>4201</v>
      </c>
      <c r="C1006" t="s">
        <v>1797</v>
      </c>
      <c r="D1006">
        <v>68</v>
      </c>
      <c r="E1006">
        <v>526</v>
      </c>
      <c r="F1006" t="s">
        <v>1232</v>
      </c>
      <c r="G1006" t="s">
        <v>1798</v>
      </c>
      <c r="H1006" t="s">
        <v>4202</v>
      </c>
      <c r="K1006" t="s">
        <v>5264</v>
      </c>
      <c r="M1006">
        <f t="shared" si="519"/>
        <v>0</v>
      </c>
      <c r="N1006" t="str">
        <f t="shared" si="491"/>
        <v>Health Promotion and Education (CECH)</v>
      </c>
      <c r="P1006" t="s">
        <v>5264</v>
      </c>
      <c r="Q1006" t="str">
        <f t="shared" si="492"/>
        <v>513-556-3335</v>
      </c>
      <c r="S1006" s="3">
        <f t="shared" si="490"/>
        <v>68</v>
      </c>
      <c r="T1006" t="b">
        <f t="shared" si="498"/>
        <v>1</v>
      </c>
      <c r="V1006" s="3">
        <f t="shared" si="499"/>
        <v>526</v>
      </c>
      <c r="W1006" t="b">
        <f t="shared" si="493"/>
        <v>1</v>
      </c>
      <c r="Y1006" t="str">
        <f t="shared" si="500"/>
        <v>TEACHERS</v>
      </c>
      <c r="Z1006" t="b">
        <f t="shared" si="494"/>
        <v>1</v>
      </c>
      <c r="AB1006" t="b">
        <f t="shared" si="501"/>
        <v>1</v>
      </c>
      <c r="AD1006" t="str">
        <f t="shared" si="502"/>
        <v>513-556-3898</v>
      </c>
      <c r="AE1006" t="b">
        <f t="shared" si="495"/>
        <v>1</v>
      </c>
      <c r="AG1006" t="str">
        <f t="shared" si="503"/>
        <v>http://cech.uc.edu/http://cech.uc.edu/programs/health_education.html</v>
      </c>
      <c r="AH1006" t="b">
        <f t="shared" si="496"/>
        <v>1</v>
      </c>
      <c r="AJ1006">
        <f t="shared" si="504"/>
        <v>0</v>
      </c>
      <c r="AK1006" t="b">
        <f t="shared" si="497"/>
        <v>0</v>
      </c>
      <c r="AM1006" s="4" t="str">
        <f t="shared" si="515"/>
        <v>"name":"Health Promotion and Education (CECH)"</v>
      </c>
      <c r="AN1006" s="5" t="str">
        <f t="shared" si="505"/>
        <v>,"phone":"513-556-3335"</v>
      </c>
      <c r="AO1006" s="5" t="str">
        <f t="shared" si="506"/>
        <v>,"location":{</v>
      </c>
      <c r="AP1006" s="5" t="str">
        <f t="shared" si="507"/>
        <v>"ML":"68"</v>
      </c>
      <c r="AQ1006" s="5" t="str">
        <f t="shared" si="489"/>
        <v>,"RM":"526"</v>
      </c>
      <c r="AR1006" s="5" t="str">
        <f t="shared" si="508"/>
        <v>,"building":"TEACHERS"</v>
      </c>
      <c r="AS1006" s="5" t="str">
        <f t="shared" si="517"/>
        <v>}</v>
      </c>
      <c r="AT1006" s="5" t="str">
        <f t="shared" si="509"/>
        <v>,"fax":"513-556-3898"</v>
      </c>
      <c r="AU1006" s="5" t="str">
        <f t="shared" si="510"/>
        <v>,"website":"http://cech.uc.edu/http://cech.uc.edu/programs/health_education.html"</v>
      </c>
      <c r="AV1006" s="10" t="str">
        <f t="shared" si="511"/>
        <v/>
      </c>
      <c r="AW1006" s="6" t="str">
        <f t="shared" si="512"/>
        <v>{"name":"Health Promotion and Education (CECH)","phone":"513-556-3335","location":{"ML":"68","RM":"526","building":"TEACHERS"},"fax":"513-556-3898","website":"http://cech.uc.edu/http://cech.uc.edu/programs/health_education.html"}</v>
      </c>
      <c r="AX1006" t="str">
        <f t="shared" si="513"/>
        <v>db.directory.insert({"name":"Health Promotion and Education (CECH)","phone":"513-556-3335","location":{"ML":"68","RM":"526","building":"TEACHERS"},"fax":"513-556-3898","website":"http://cech.uc.edu/http://cech.uc.edu/programs/health_education.html"})</v>
      </c>
      <c r="AY1006">
        <f t="shared" si="516"/>
        <v>1003</v>
      </c>
      <c r="AZ1006" t="str">
        <f t="shared" si="514"/>
        <v>1003 - Health Promotion and Education (CECH)</v>
      </c>
      <c r="BA1006" t="str">
        <f t="shared" si="518"/>
        <v>{"name":"Health Promotion and Education (CECH)","phone":"513-556-3335","location":{"ML":"68","RM":"526","building":"TEACHERS"},"fax":"513-556-3898","website":"http://cech.uc.edu/http://cech.uc.edu/programs/health_education.html"},</v>
      </c>
    </row>
    <row r="1007" spans="1:53" x14ac:dyDescent="0.25">
      <c r="A1007" t="s">
        <v>4203</v>
      </c>
      <c r="B1007" t="s">
        <v>4204</v>
      </c>
      <c r="C1007" t="s">
        <v>2440</v>
      </c>
      <c r="D1007">
        <v>394</v>
      </c>
      <c r="E1007">
        <v>310</v>
      </c>
      <c r="F1007" t="s">
        <v>1518</v>
      </c>
      <c r="H1007" t="s">
        <v>4205</v>
      </c>
      <c r="K1007" t="s">
        <v>5264</v>
      </c>
      <c r="M1007">
        <f t="shared" si="519"/>
        <v>0</v>
      </c>
      <c r="N1007" t="str">
        <f t="shared" si="491"/>
        <v>Health Sciences (CAHS)</v>
      </c>
      <c r="P1007" t="s">
        <v>5264</v>
      </c>
      <c r="Q1007" t="str">
        <f t="shared" si="492"/>
        <v>513-558-7477</v>
      </c>
      <c r="S1007" s="3">
        <f t="shared" si="490"/>
        <v>394</v>
      </c>
      <c r="T1007" t="b">
        <f t="shared" si="498"/>
        <v>1</v>
      </c>
      <c r="V1007" s="3">
        <f t="shared" si="499"/>
        <v>310</v>
      </c>
      <c r="W1007" t="b">
        <f t="shared" si="493"/>
        <v>1</v>
      </c>
      <c r="Y1007" t="str">
        <f t="shared" si="500"/>
        <v>FRENCH-EAST</v>
      </c>
      <c r="Z1007" t="b">
        <f t="shared" si="494"/>
        <v>1</v>
      </c>
      <c r="AB1007" t="b">
        <f t="shared" si="501"/>
        <v>1</v>
      </c>
      <c r="AD1007">
        <f t="shared" si="502"/>
        <v>0</v>
      </c>
      <c r="AE1007" t="b">
        <f t="shared" si="495"/>
        <v>0</v>
      </c>
      <c r="AG1007" t="str">
        <f t="shared" si="503"/>
        <v>http://cahs.uc.edu/departments/RehabSciences/programs/healthsciences/about.aspx</v>
      </c>
      <c r="AH1007" t="b">
        <f t="shared" si="496"/>
        <v>1</v>
      </c>
      <c r="AJ1007">
        <f t="shared" si="504"/>
        <v>0</v>
      </c>
      <c r="AK1007" t="b">
        <f t="shared" si="497"/>
        <v>0</v>
      </c>
      <c r="AM1007" s="4" t="str">
        <f t="shared" si="515"/>
        <v>"name":"Health Sciences (CAHS)"</v>
      </c>
      <c r="AN1007" s="5" t="str">
        <f t="shared" si="505"/>
        <v>,"phone":"513-558-7477"</v>
      </c>
      <c r="AO1007" s="5" t="str">
        <f t="shared" si="506"/>
        <v>,"location":{</v>
      </c>
      <c r="AP1007" s="5" t="str">
        <f t="shared" si="507"/>
        <v>"ML":"394"</v>
      </c>
      <c r="AQ1007" s="5" t="str">
        <f t="shared" si="489"/>
        <v>,"RM":"310"</v>
      </c>
      <c r="AR1007" s="5" t="str">
        <f t="shared" si="508"/>
        <v>,"building":"FRENCH-EAST"</v>
      </c>
      <c r="AS1007" s="5" t="str">
        <f t="shared" si="517"/>
        <v>}</v>
      </c>
      <c r="AT1007" s="5" t="str">
        <f t="shared" si="509"/>
        <v/>
      </c>
      <c r="AU1007" s="5" t="str">
        <f t="shared" si="510"/>
        <v>,"website":"http://cahs.uc.edu/departments/RehabSciences/programs/healthsciences/about.aspx"</v>
      </c>
      <c r="AV1007" s="10" t="str">
        <f t="shared" si="511"/>
        <v/>
      </c>
      <c r="AW1007" s="6" t="str">
        <f t="shared" si="512"/>
        <v>{"name":"Health Sciences (CAHS)","phone":"513-558-7477","location":{"ML":"394","RM":"310","building":"FRENCH-EAST"},"website":"http://cahs.uc.edu/departments/RehabSciences/programs/healthsciences/about.aspx"}</v>
      </c>
      <c r="AX1007" t="str">
        <f t="shared" si="513"/>
        <v>db.directory.insert({"name":"Health Sciences (CAHS)","phone":"513-558-7477","location":{"ML":"394","RM":"310","building":"FRENCH-EAST"},"website":"http://cahs.uc.edu/departments/RehabSciences/programs/healthsciences/about.aspx"})</v>
      </c>
      <c r="AY1007">
        <f t="shared" si="516"/>
        <v>1004</v>
      </c>
      <c r="AZ1007" t="str">
        <f t="shared" si="514"/>
        <v>1004 - Health Sciences (CAHS)</v>
      </c>
      <c r="BA1007" t="str">
        <f t="shared" si="518"/>
        <v>{"name":"Health Sciences (CAHS)","phone":"513-558-7477","location":{"ML":"394","RM":"310","building":"FRENCH-EAST"},"website":"http://cahs.uc.edu/departments/RehabSciences/programs/healthsciences/about.aspx"},</v>
      </c>
    </row>
    <row r="1008" spans="1:53" x14ac:dyDescent="0.25">
      <c r="A1008" t="s">
        <v>4206</v>
      </c>
      <c r="B1008" t="s">
        <v>4207</v>
      </c>
      <c r="C1008" t="s">
        <v>36</v>
      </c>
      <c r="D1008">
        <v>162</v>
      </c>
      <c r="E1008">
        <v>18</v>
      </c>
      <c r="F1008" t="s">
        <v>37</v>
      </c>
      <c r="G1008" t="s">
        <v>38</v>
      </c>
      <c r="K1008" t="s">
        <v>5264</v>
      </c>
      <c r="M1008">
        <f t="shared" si="519"/>
        <v>0</v>
      </c>
      <c r="N1008" t="str">
        <f t="shared" si="491"/>
        <v>Health Sciences Club (CLER)</v>
      </c>
      <c r="P1008" t="s">
        <v>5264</v>
      </c>
      <c r="Q1008" t="str">
        <f t="shared" si="492"/>
        <v>513-732-5221</v>
      </c>
      <c r="S1008" s="3">
        <f t="shared" si="490"/>
        <v>162</v>
      </c>
      <c r="T1008" t="b">
        <f t="shared" si="498"/>
        <v>1</v>
      </c>
      <c r="V1008" s="3">
        <f t="shared" si="499"/>
        <v>18</v>
      </c>
      <c r="W1008" t="b">
        <f t="shared" si="493"/>
        <v>1</v>
      </c>
      <c r="Y1008" t="str">
        <f t="shared" si="500"/>
        <v>CLERJONES</v>
      </c>
      <c r="Z1008" t="b">
        <f t="shared" si="494"/>
        <v>1</v>
      </c>
      <c r="AB1008" t="b">
        <f t="shared" si="501"/>
        <v>1</v>
      </c>
      <c r="AD1008" t="str">
        <f t="shared" si="502"/>
        <v>513-732-5303</v>
      </c>
      <c r="AE1008" t="b">
        <f t="shared" si="495"/>
        <v>1</v>
      </c>
      <c r="AG1008">
        <f t="shared" si="503"/>
        <v>0</v>
      </c>
      <c r="AH1008" t="b">
        <f t="shared" si="496"/>
        <v>0</v>
      </c>
      <c r="AJ1008">
        <f t="shared" si="504"/>
        <v>0</v>
      </c>
      <c r="AK1008" t="b">
        <f t="shared" si="497"/>
        <v>0</v>
      </c>
      <c r="AM1008" s="4" t="str">
        <f t="shared" si="515"/>
        <v>"name":"Health Sciences Club (CLER)"</v>
      </c>
      <c r="AN1008" s="5" t="str">
        <f t="shared" si="505"/>
        <v>,"phone":"513-732-5221"</v>
      </c>
      <c r="AO1008" s="5" t="str">
        <f t="shared" si="506"/>
        <v>,"location":{</v>
      </c>
      <c r="AP1008" s="5" t="str">
        <f t="shared" si="507"/>
        <v>"ML":"162"</v>
      </c>
      <c r="AQ1008" s="5" t="str">
        <f t="shared" si="489"/>
        <v>,"RM":"18"</v>
      </c>
      <c r="AR1008" s="5" t="str">
        <f t="shared" si="508"/>
        <v>,"building":"CLERJONES"</v>
      </c>
      <c r="AS1008" s="5" t="str">
        <f t="shared" si="517"/>
        <v>}</v>
      </c>
      <c r="AT1008" s="5" t="str">
        <f t="shared" si="509"/>
        <v>,"fax":"513-732-5303"</v>
      </c>
      <c r="AU1008" s="5" t="str">
        <f t="shared" si="510"/>
        <v/>
      </c>
      <c r="AV1008" s="10" t="str">
        <f t="shared" si="511"/>
        <v/>
      </c>
      <c r="AW1008" s="6" t="str">
        <f t="shared" si="512"/>
        <v>{"name":"Health Sciences Club (CLER)","phone":"513-732-5221","location":{"ML":"162","RM":"18","building":"CLERJONES"},"fax":"513-732-5303"}</v>
      </c>
      <c r="AX1008" t="str">
        <f t="shared" si="513"/>
        <v>db.directory.insert({"name":"Health Sciences Club (CLER)","phone":"513-732-5221","location":{"ML":"162","RM":"18","building":"CLERJONES"},"fax":"513-732-5303"})</v>
      </c>
      <c r="AY1008">
        <f t="shared" si="516"/>
        <v>1005</v>
      </c>
      <c r="AZ1008" t="str">
        <f t="shared" si="514"/>
        <v>1005 - Health Sciences Club (CLER)</v>
      </c>
      <c r="BA1008" t="str">
        <f t="shared" si="518"/>
        <v>{"name":"Health Sciences Club (CLER)","phone":"513-732-5221","location":{"ML":"162","RM":"18","building":"CLERJONES"},"fax":"513-732-5303"},</v>
      </c>
    </row>
    <row r="1009" spans="1:53" x14ac:dyDescent="0.25">
      <c r="A1009" t="s">
        <v>4208</v>
      </c>
      <c r="B1009" t="s">
        <v>2412</v>
      </c>
      <c r="C1009" t="s">
        <v>4209</v>
      </c>
      <c r="D1009" t="s">
        <v>4210</v>
      </c>
      <c r="E1009">
        <v>574</v>
      </c>
      <c r="F1009" t="s">
        <v>4057</v>
      </c>
      <c r="G1009" t="s">
        <v>140</v>
      </c>
      <c r="H1009" t="s">
        <v>4053</v>
      </c>
      <c r="I1009" t="s">
        <v>2910</v>
      </c>
      <c r="K1009" t="s">
        <v>5264</v>
      </c>
      <c r="L1009" t="b">
        <v>1</v>
      </c>
      <c r="M1009">
        <f t="shared" si="519"/>
        <v>1</v>
      </c>
      <c r="N1009" t="str">
        <f t="shared" si="491"/>
        <v>Health Sciences Library  Cataloging &amp; Collection Svcs</v>
      </c>
      <c r="O1009" t="str">
        <f t="shared" ref="O1009:O1058" si="520">CONCATENATE(B1009," ",C1009)</f>
        <v>Health Sciences Library  Cataloging &amp; Collection Svcs</v>
      </c>
      <c r="P1009" t="s">
        <v>5264</v>
      </c>
      <c r="Q1009" t="str">
        <f t="shared" si="492"/>
        <v>513-558-1019</v>
      </c>
      <c r="S1009" s="3">
        <f t="shared" si="490"/>
        <v>574</v>
      </c>
      <c r="T1009" t="b">
        <f t="shared" si="498"/>
        <v>1</v>
      </c>
      <c r="V1009" s="3" t="str">
        <f t="shared" si="499"/>
        <v>R005B</v>
      </c>
      <c r="W1009" t="b">
        <f t="shared" si="493"/>
        <v>1</v>
      </c>
      <c r="Y1009" t="str">
        <f t="shared" si="500"/>
        <v>MSB</v>
      </c>
      <c r="Z1009" t="b">
        <f t="shared" si="494"/>
        <v>1</v>
      </c>
      <c r="AB1009" t="b">
        <f t="shared" si="501"/>
        <v>1</v>
      </c>
      <c r="AD1009" t="str">
        <f t="shared" si="502"/>
        <v>513-558-4899</v>
      </c>
      <c r="AE1009" t="b">
        <f t="shared" si="495"/>
        <v>1</v>
      </c>
      <c r="AG1009" t="str">
        <f t="shared" si="503"/>
        <v>http://www.libraries.uc.edu/hsl/</v>
      </c>
      <c r="AH1009" t="b">
        <f t="shared" si="496"/>
        <v>1</v>
      </c>
      <c r="AJ1009">
        <f t="shared" si="504"/>
        <v>0</v>
      </c>
      <c r="AK1009" t="b">
        <f t="shared" si="497"/>
        <v>0</v>
      </c>
      <c r="AM1009" s="4" t="str">
        <f t="shared" si="515"/>
        <v>"name":"Health Sciences Library Cataloging &amp; Collection Svcs"</v>
      </c>
      <c r="AN1009" s="5" t="str">
        <f t="shared" si="505"/>
        <v>,"phone":"513-558-1019"</v>
      </c>
      <c r="AO1009" s="5" t="str">
        <f t="shared" si="506"/>
        <v>,"location":{</v>
      </c>
      <c r="AP1009" s="5" t="str">
        <f t="shared" si="507"/>
        <v>"ML":"574"</v>
      </c>
      <c r="AQ1009" s="5" t="str">
        <f t="shared" ref="AQ1009:AQ1072" si="521">IF(AND(W1009=TRUE,T1009=TRUE),CONCATENATE(",""RM"":""",TRIM(V1009),""""),IF(AND(W1009=FALSE, T1009=FALSE),CONCATENATE("""RM"":""",TRIM(V1009),""""),""))</f>
        <v>,"RM":"R005B"</v>
      </c>
      <c r="AR1009" s="5" t="str">
        <f t="shared" si="508"/>
        <v>,"building":"MSB"</v>
      </c>
      <c r="AS1009" s="5" t="str">
        <f t="shared" si="517"/>
        <v>}</v>
      </c>
      <c r="AT1009" s="5" t="str">
        <f t="shared" si="509"/>
        <v>,"fax":"513-558-4899"</v>
      </c>
      <c r="AU1009" s="5" t="str">
        <f t="shared" si="510"/>
        <v>,"website":"http://www.libraries.uc.edu/hsl/"</v>
      </c>
      <c r="AV1009" s="10" t="str">
        <f t="shared" si="511"/>
        <v/>
      </c>
      <c r="AW1009" s="6" t="str">
        <f t="shared" si="512"/>
        <v>{"name":"Health Sciences Library Cataloging &amp; Collection Svcs","phone":"513-558-1019","location":{"ML":"574","RM":"R005B","building":"MSB"},"fax":"513-558-4899","website":"http://www.libraries.uc.edu/hsl/"}</v>
      </c>
      <c r="AX1009" t="str">
        <f t="shared" si="513"/>
        <v>db.directory.insert({"name":"Health Sciences Library Cataloging &amp; Collection Svcs","phone":"513-558-1019","location":{"ML":"574","RM":"R005B","building":"MSB"},"fax":"513-558-4899","website":"http://www.libraries.uc.edu/hsl/"})</v>
      </c>
      <c r="AY1009">
        <f t="shared" si="516"/>
        <v>1006</v>
      </c>
      <c r="AZ1009" t="str">
        <f t="shared" si="514"/>
        <v>1006 - Health Sciences Library  Cataloging &amp; Collection Svcs</v>
      </c>
      <c r="BA1009" t="str">
        <f t="shared" si="518"/>
        <v>{"name":"Health Sciences Library Cataloging &amp; Collection Svcs","phone":"513-558-1019","location":{"ML":"574","RM":"R005B","building":"MSB"},"fax":"513-558-4899","website":"http://www.libraries.uc.edu/hsl/"},</v>
      </c>
    </row>
    <row r="1010" spans="1:53" x14ac:dyDescent="0.25">
      <c r="A1010" t="s">
        <v>4211</v>
      </c>
      <c r="B1010" t="s">
        <v>4212</v>
      </c>
      <c r="C1010" t="s">
        <v>4213</v>
      </c>
      <c r="D1010" t="s">
        <v>4214</v>
      </c>
      <c r="E1010">
        <v>394</v>
      </c>
      <c r="F1010">
        <v>315</v>
      </c>
      <c r="G1010" t="s">
        <v>1518</v>
      </c>
      <c r="H1010" t="s">
        <v>2104</v>
      </c>
      <c r="I1010" t="s">
        <v>4215</v>
      </c>
      <c r="K1010" t="s">
        <v>5264</v>
      </c>
      <c r="L1010" t="b">
        <v>1</v>
      </c>
      <c r="M1010">
        <f t="shared" si="519"/>
        <v>1</v>
      </c>
      <c r="N1010" t="str">
        <f t="shared" si="491"/>
        <v>Allied Health Sciences  College of (See CAHS)</v>
      </c>
      <c r="O1010" t="str">
        <f t="shared" si="520"/>
        <v>Allied Health Sciences  College of (See CAHS)</v>
      </c>
      <c r="P1010" t="s">
        <v>5264</v>
      </c>
      <c r="Q1010" t="str">
        <f t="shared" si="492"/>
        <v>513-558-7495</v>
      </c>
      <c r="S1010" s="3">
        <f t="shared" si="490"/>
        <v>394</v>
      </c>
      <c r="T1010" t="b">
        <f t="shared" si="498"/>
        <v>1</v>
      </c>
      <c r="V1010" s="3">
        <f t="shared" si="499"/>
        <v>315</v>
      </c>
      <c r="W1010" t="b">
        <f t="shared" si="493"/>
        <v>1</v>
      </c>
      <c r="Y1010" t="str">
        <f t="shared" si="500"/>
        <v>FRENCH-EAST</v>
      </c>
      <c r="Z1010" t="b">
        <f t="shared" si="494"/>
        <v>1</v>
      </c>
      <c r="AB1010" t="b">
        <f t="shared" si="501"/>
        <v>1</v>
      </c>
      <c r="AD1010" t="str">
        <f t="shared" si="502"/>
        <v>513-558-7494</v>
      </c>
      <c r="AE1010" t="b">
        <f t="shared" si="495"/>
        <v>1</v>
      </c>
      <c r="AG1010" t="str">
        <f t="shared" si="503"/>
        <v>http://cahs.uc.edu/Home.aspx</v>
      </c>
      <c r="AH1010" t="b">
        <f t="shared" si="496"/>
        <v>1</v>
      </c>
      <c r="AJ1010">
        <f t="shared" si="504"/>
        <v>0</v>
      </c>
      <c r="AK1010" t="b">
        <f t="shared" si="497"/>
        <v>0</v>
      </c>
      <c r="AM1010" s="4" t="str">
        <f t="shared" si="515"/>
        <v>"name":"Allied Health Sciences College of (See CAHS)"</v>
      </c>
      <c r="AN1010" s="5" t="str">
        <f t="shared" si="505"/>
        <v>,"phone":"513-558-7495"</v>
      </c>
      <c r="AO1010" s="5" t="str">
        <f t="shared" si="506"/>
        <v>,"location":{</v>
      </c>
      <c r="AP1010" s="5" t="str">
        <f t="shared" si="507"/>
        <v>"ML":"394"</v>
      </c>
      <c r="AQ1010" s="5" t="str">
        <f t="shared" si="521"/>
        <v>,"RM":"315"</v>
      </c>
      <c r="AR1010" s="5" t="str">
        <f t="shared" si="508"/>
        <v>,"building":"FRENCH-EAST"</v>
      </c>
      <c r="AS1010" s="5" t="str">
        <f t="shared" si="517"/>
        <v>}</v>
      </c>
      <c r="AT1010" s="5" t="str">
        <f t="shared" si="509"/>
        <v>,"fax":"513-558-7494"</v>
      </c>
      <c r="AU1010" s="5" t="str">
        <f t="shared" si="510"/>
        <v>,"website":"http://cahs.uc.edu/Home.aspx"</v>
      </c>
      <c r="AV1010" s="10" t="str">
        <f t="shared" si="511"/>
        <v/>
      </c>
      <c r="AW1010" s="6" t="str">
        <f t="shared" si="512"/>
        <v>{"name":"Allied Health Sciences College of (See CAHS)","phone":"513-558-7495","location":{"ML":"394","RM":"315","building":"FRENCH-EAST"},"fax":"513-558-7494","website":"http://cahs.uc.edu/Home.aspx"}</v>
      </c>
      <c r="AX1010" t="str">
        <f t="shared" si="513"/>
        <v>db.directory.insert({"name":"Allied Health Sciences College of (See CAHS)","phone":"513-558-7495","location":{"ML":"394","RM":"315","building":"FRENCH-EAST"},"fax":"513-558-7494","website":"http://cahs.uc.edu/Home.aspx"})</v>
      </c>
      <c r="AY1010">
        <f t="shared" si="516"/>
        <v>1007</v>
      </c>
      <c r="AZ1010" t="str">
        <f t="shared" si="514"/>
        <v>1007 - Allied Health Sciences  College of (See CAHS)</v>
      </c>
      <c r="BA1010" t="str">
        <f t="shared" si="518"/>
        <v>{"name":"Allied Health Sciences College of (See CAHS)","phone":"513-558-7495","location":{"ML":"394","RM":"315","building":"FRENCH-EAST"},"fax":"513-558-7494","website":"http://cahs.uc.edu/Home.aspx"},</v>
      </c>
    </row>
    <row r="1011" spans="1:53" x14ac:dyDescent="0.25">
      <c r="A1011" t="s">
        <v>4216</v>
      </c>
      <c r="B1011" t="s">
        <v>4217</v>
      </c>
      <c r="C1011" t="s">
        <v>4218</v>
      </c>
      <c r="D1011">
        <v>367</v>
      </c>
      <c r="E1011" t="s">
        <v>4125</v>
      </c>
      <c r="F1011" t="s">
        <v>498</v>
      </c>
      <c r="G1011" t="s">
        <v>1710</v>
      </c>
      <c r="H1011" t="s">
        <v>4126</v>
      </c>
      <c r="K1011" t="s">
        <v>5264</v>
      </c>
      <c r="M1011">
        <f t="shared" si="519"/>
        <v>0</v>
      </c>
      <c r="N1011" t="str">
        <f t="shared" si="491"/>
        <v>Help Desk (A&amp;S)</v>
      </c>
      <c r="P1011" t="s">
        <v>5264</v>
      </c>
      <c r="Q1011" t="str">
        <f t="shared" si="492"/>
        <v>513-556-2011</v>
      </c>
      <c r="S1011" s="3">
        <f t="shared" si="490"/>
        <v>367</v>
      </c>
      <c r="T1011" t="b">
        <f t="shared" si="498"/>
        <v>1</v>
      </c>
      <c r="V1011" s="3" t="str">
        <f t="shared" si="499"/>
        <v>7140E</v>
      </c>
      <c r="W1011" t="b">
        <f t="shared" si="493"/>
        <v>1</v>
      </c>
      <c r="Y1011" t="str">
        <f t="shared" si="500"/>
        <v>EDWARDS1</v>
      </c>
      <c r="Z1011" t="b">
        <f t="shared" si="494"/>
        <v>1</v>
      </c>
      <c r="AB1011" t="b">
        <f t="shared" si="501"/>
        <v>1</v>
      </c>
      <c r="AD1011" t="str">
        <f t="shared" si="502"/>
        <v>513-556-0142</v>
      </c>
      <c r="AE1011" t="b">
        <f t="shared" si="495"/>
        <v>1</v>
      </c>
      <c r="AG1011" t="str">
        <f t="shared" si="503"/>
        <v>Yu-Chin.Fu@uc.edu</v>
      </c>
      <c r="AH1011" t="b">
        <f t="shared" si="496"/>
        <v>1</v>
      </c>
      <c r="AJ1011">
        <f t="shared" si="504"/>
        <v>0</v>
      </c>
      <c r="AK1011" t="b">
        <f t="shared" si="497"/>
        <v>0</v>
      </c>
      <c r="AM1011" s="4" t="str">
        <f t="shared" si="515"/>
        <v>"name":"Help Desk (A&amp;S)"</v>
      </c>
      <c r="AN1011" s="5" t="str">
        <f t="shared" si="505"/>
        <v>,"phone":"513-556-2011"</v>
      </c>
      <c r="AO1011" s="5" t="str">
        <f t="shared" si="506"/>
        <v>,"location":{</v>
      </c>
      <c r="AP1011" s="5" t="str">
        <f t="shared" si="507"/>
        <v>"ML":"367"</v>
      </c>
      <c r="AQ1011" s="5" t="str">
        <f t="shared" si="521"/>
        <v>,"RM":"7140E"</v>
      </c>
      <c r="AR1011" s="5" t="str">
        <f t="shared" si="508"/>
        <v>,"building":"EDWARDS1"</v>
      </c>
      <c r="AS1011" s="5" t="str">
        <f t="shared" si="517"/>
        <v>}</v>
      </c>
      <c r="AT1011" s="5" t="str">
        <f t="shared" si="509"/>
        <v>,"fax":"513-556-0142"</v>
      </c>
      <c r="AU1011" s="5" t="str">
        <f t="shared" si="510"/>
        <v>,"website":"Yu-Chin.Fu@uc.edu"</v>
      </c>
      <c r="AV1011" s="10" t="str">
        <f t="shared" si="511"/>
        <v/>
      </c>
      <c r="AW1011" s="6" t="str">
        <f t="shared" si="512"/>
        <v>{"name":"Help Desk (A&amp;S)","phone":"513-556-2011","location":{"ML":"367","RM":"7140E","building":"EDWARDS1"},"fax":"513-556-0142","website":"Yu-Chin.Fu@uc.edu"}</v>
      </c>
      <c r="AX1011" t="str">
        <f t="shared" si="513"/>
        <v>db.directory.insert({"name":"Help Desk (A&amp;S)","phone":"513-556-2011","location":{"ML":"367","RM":"7140E","building":"EDWARDS1"},"fax":"513-556-0142","website":"Yu-Chin.Fu@uc.edu"})</v>
      </c>
      <c r="AY1011">
        <f t="shared" si="516"/>
        <v>1008</v>
      </c>
      <c r="AZ1011" t="str">
        <f t="shared" si="514"/>
        <v>1008 - Help Desk (A&amp;S)</v>
      </c>
      <c r="BA1011" t="str">
        <f t="shared" si="518"/>
        <v>{"name":"Help Desk (A&amp;S)","phone":"513-556-2011","location":{"ML":"367","RM":"7140E","building":"EDWARDS1"},"fax":"513-556-0142","website":"Yu-Chin.Fu@uc.edu"},</v>
      </c>
    </row>
    <row r="1012" spans="1:53" x14ac:dyDescent="0.25">
      <c r="A1012" t="s">
        <v>4219</v>
      </c>
      <c r="B1012" t="s">
        <v>4220</v>
      </c>
      <c r="C1012" t="s">
        <v>4221</v>
      </c>
      <c r="D1012" t="s">
        <v>4222</v>
      </c>
      <c r="E1012">
        <v>6</v>
      </c>
      <c r="F1012">
        <v>1602</v>
      </c>
      <c r="G1012" t="s">
        <v>56</v>
      </c>
      <c r="H1012" t="s">
        <v>4223</v>
      </c>
      <c r="I1012" t="s">
        <v>4224</v>
      </c>
      <c r="K1012" t="s">
        <v>5264</v>
      </c>
      <c r="L1012" t="b">
        <v>1</v>
      </c>
      <c r="M1012">
        <f t="shared" si="519"/>
        <v>1</v>
      </c>
      <c r="N1012" t="str">
        <f t="shared" si="491"/>
        <v>Biology  Herbarium (A&amp;S)</v>
      </c>
      <c r="O1012" t="str">
        <f t="shared" si="520"/>
        <v>Biology  Herbarium (A&amp;S)</v>
      </c>
      <c r="P1012" t="s">
        <v>5264</v>
      </c>
      <c r="Q1012" t="str">
        <f t="shared" si="492"/>
        <v>513-556-9700</v>
      </c>
      <c r="S1012" s="3">
        <f t="shared" si="490"/>
        <v>6</v>
      </c>
      <c r="T1012" t="b">
        <f t="shared" si="498"/>
        <v>1</v>
      </c>
      <c r="V1012" s="3">
        <f t="shared" si="499"/>
        <v>1602</v>
      </c>
      <c r="W1012" t="b">
        <f t="shared" si="493"/>
        <v>1</v>
      </c>
      <c r="Y1012" t="str">
        <f t="shared" si="500"/>
        <v>CROSLEY</v>
      </c>
      <c r="Z1012" t="b">
        <f t="shared" si="494"/>
        <v>1</v>
      </c>
      <c r="AB1012" t="b">
        <f t="shared" si="501"/>
        <v>1</v>
      </c>
      <c r="AD1012" t="str">
        <f t="shared" si="502"/>
        <v>513-556-5299</v>
      </c>
      <c r="AE1012" t="b">
        <f t="shared" si="495"/>
        <v>1</v>
      </c>
      <c r="AG1012" t="str">
        <f t="shared" si="503"/>
        <v>http://www.artsci.uc.edu/departments/biology/research/Herbarium/default.html</v>
      </c>
      <c r="AH1012" t="b">
        <f t="shared" si="496"/>
        <v>1</v>
      </c>
      <c r="AJ1012">
        <f t="shared" si="504"/>
        <v>0</v>
      </c>
      <c r="AK1012" t="b">
        <f t="shared" si="497"/>
        <v>0</v>
      </c>
      <c r="AM1012" s="4" t="str">
        <f t="shared" si="515"/>
        <v>"name":"Biology Herbarium (A&amp;S)"</v>
      </c>
      <c r="AN1012" s="5" t="str">
        <f t="shared" si="505"/>
        <v>,"phone":"513-556-9700"</v>
      </c>
      <c r="AO1012" s="5" t="str">
        <f t="shared" si="506"/>
        <v>,"location":{</v>
      </c>
      <c r="AP1012" s="5" t="str">
        <f t="shared" si="507"/>
        <v>"ML":"6"</v>
      </c>
      <c r="AQ1012" s="5" t="str">
        <f t="shared" si="521"/>
        <v>,"RM":"1602"</v>
      </c>
      <c r="AR1012" s="5" t="str">
        <f t="shared" si="508"/>
        <v>,"building":"CROSLEY"</v>
      </c>
      <c r="AS1012" s="5" t="str">
        <f t="shared" si="517"/>
        <v>}</v>
      </c>
      <c r="AT1012" s="5" t="str">
        <f t="shared" si="509"/>
        <v>,"fax":"513-556-5299"</v>
      </c>
      <c r="AU1012" s="5" t="str">
        <f t="shared" si="510"/>
        <v>,"website":"http://www.artsci.uc.edu/departments/biology/research/Herbarium/default.html"</v>
      </c>
      <c r="AV1012" s="10" t="str">
        <f t="shared" si="511"/>
        <v/>
      </c>
      <c r="AW1012" s="6" t="str">
        <f t="shared" si="512"/>
        <v>{"name":"Biology Herbarium (A&amp;S)","phone":"513-556-9700","location":{"ML":"6","RM":"1602","building":"CROSLEY"},"fax":"513-556-5299","website":"http://www.artsci.uc.edu/departments/biology/research/Herbarium/default.html"}</v>
      </c>
      <c r="AX1012" t="str">
        <f t="shared" si="513"/>
        <v>db.directory.insert({"name":"Biology Herbarium (A&amp;S)","phone":"513-556-9700","location":{"ML":"6","RM":"1602","building":"CROSLEY"},"fax":"513-556-5299","website":"http://www.artsci.uc.edu/departments/biology/research/Herbarium/default.html"})</v>
      </c>
      <c r="AY1012">
        <f t="shared" si="516"/>
        <v>1009</v>
      </c>
      <c r="AZ1012" t="str">
        <f t="shared" si="514"/>
        <v>1009 - Biology  Herbarium (A&amp;S)</v>
      </c>
      <c r="BA1012" t="str">
        <f t="shared" si="518"/>
        <v>{"name":"Biology Herbarium (A&amp;S)","phone":"513-556-9700","location":{"ML":"6","RM":"1602","building":"CROSLEY"},"fax":"513-556-5299","website":"http://www.artsci.uc.edu/departments/biology/research/Herbarium/default.html"},</v>
      </c>
    </row>
    <row r="1013" spans="1:53" x14ac:dyDescent="0.25">
      <c r="A1013" t="s">
        <v>4225</v>
      </c>
      <c r="B1013" t="s">
        <v>4226</v>
      </c>
      <c r="C1013" t="s">
        <v>4227</v>
      </c>
      <c r="D1013">
        <v>380</v>
      </c>
      <c r="E1013">
        <v>456</v>
      </c>
      <c r="F1013" t="s">
        <v>1968</v>
      </c>
      <c r="H1013" t="s">
        <v>4228</v>
      </c>
      <c r="K1013" t="s">
        <v>5264</v>
      </c>
      <c r="M1013">
        <f t="shared" si="519"/>
        <v>0</v>
      </c>
      <c r="N1013" t="str">
        <f t="shared" si="491"/>
        <v>Heritage Studies (A&amp;S)</v>
      </c>
      <c r="P1013" t="s">
        <v>5264</v>
      </c>
      <c r="Q1013" t="str">
        <f t="shared" si="492"/>
        <v>513-556-2772</v>
      </c>
      <c r="S1013" s="3">
        <f t="shared" si="490"/>
        <v>380</v>
      </c>
      <c r="T1013" t="b">
        <f t="shared" si="498"/>
        <v>1</v>
      </c>
      <c r="V1013" s="3">
        <f t="shared" si="499"/>
        <v>456</v>
      </c>
      <c r="W1013" t="b">
        <f t="shared" si="493"/>
        <v>1</v>
      </c>
      <c r="Y1013" t="str">
        <f t="shared" si="500"/>
        <v>BRAUNSTEIN</v>
      </c>
      <c r="Z1013" t="b">
        <f t="shared" si="494"/>
        <v>1</v>
      </c>
      <c r="AB1013" t="b">
        <f t="shared" si="501"/>
        <v>1</v>
      </c>
      <c r="AD1013">
        <f t="shared" si="502"/>
        <v>0</v>
      </c>
      <c r="AE1013" t="b">
        <f t="shared" si="495"/>
        <v>0</v>
      </c>
      <c r="AG1013" t="str">
        <f t="shared" si="503"/>
        <v>http://www.artsci.uc.edu/departments/anthropology/Certificate-In-Heritage-Studies.html</v>
      </c>
      <c r="AH1013" t="b">
        <f t="shared" si="496"/>
        <v>1</v>
      </c>
      <c r="AJ1013">
        <f t="shared" si="504"/>
        <v>0</v>
      </c>
      <c r="AK1013" t="b">
        <f t="shared" si="497"/>
        <v>0</v>
      </c>
      <c r="AM1013" s="4" t="str">
        <f t="shared" si="515"/>
        <v>"name":"Heritage Studies (A&amp;S)"</v>
      </c>
      <c r="AN1013" s="5" t="str">
        <f t="shared" si="505"/>
        <v>,"phone":"513-556-2772"</v>
      </c>
      <c r="AO1013" s="5" t="str">
        <f t="shared" si="506"/>
        <v>,"location":{</v>
      </c>
      <c r="AP1013" s="5" t="str">
        <f t="shared" si="507"/>
        <v>"ML":"380"</v>
      </c>
      <c r="AQ1013" s="5" t="str">
        <f t="shared" si="521"/>
        <v>,"RM":"456"</v>
      </c>
      <c r="AR1013" s="5" t="str">
        <f t="shared" si="508"/>
        <v>,"building":"BRAUNSTEIN"</v>
      </c>
      <c r="AS1013" s="5" t="str">
        <f t="shared" si="517"/>
        <v>}</v>
      </c>
      <c r="AT1013" s="5" t="str">
        <f t="shared" si="509"/>
        <v/>
      </c>
      <c r="AU1013" s="5" t="str">
        <f t="shared" si="510"/>
        <v>,"website":"http://www.artsci.uc.edu/departments/anthropology/Certificate-In-Heritage-Studies.html"</v>
      </c>
      <c r="AV1013" s="10" t="str">
        <f t="shared" si="511"/>
        <v/>
      </c>
      <c r="AW1013" s="6" t="str">
        <f t="shared" si="512"/>
        <v>{"name":"Heritage Studies (A&amp;S)","phone":"513-556-2772","location":{"ML":"380","RM":"456","building":"BRAUNSTEIN"},"website":"http://www.artsci.uc.edu/departments/anthropology/Certificate-In-Heritage-Studies.html"}</v>
      </c>
      <c r="AX1013" t="str">
        <f t="shared" si="513"/>
        <v>db.directory.insert({"name":"Heritage Studies (A&amp;S)","phone":"513-556-2772","location":{"ML":"380","RM":"456","building":"BRAUNSTEIN"},"website":"http://www.artsci.uc.edu/departments/anthropology/Certificate-In-Heritage-Studies.html"})</v>
      </c>
      <c r="AY1013">
        <f t="shared" si="516"/>
        <v>1010</v>
      </c>
      <c r="AZ1013" t="str">
        <f t="shared" si="514"/>
        <v>1010 - Heritage Studies (A&amp;S)</v>
      </c>
      <c r="BA1013" t="str">
        <f t="shared" si="518"/>
        <v>{"name":"Heritage Studies (A&amp;S)","phone":"513-556-2772","location":{"ML":"380","RM":"456","building":"BRAUNSTEIN"},"website":"http://www.artsci.uc.edu/departments/anthropology/Certificate-In-Heritage-Studies.html"},</v>
      </c>
    </row>
    <row r="1014" spans="1:53" x14ac:dyDescent="0.25">
      <c r="A1014" t="s">
        <v>4229</v>
      </c>
      <c r="B1014" t="s">
        <v>4230</v>
      </c>
      <c r="C1014" t="s">
        <v>4231</v>
      </c>
      <c r="D1014">
        <v>70</v>
      </c>
      <c r="F1014" t="s">
        <v>4232</v>
      </c>
      <c r="H1014" t="s">
        <v>4233</v>
      </c>
      <c r="K1014" t="s">
        <v>5264</v>
      </c>
      <c r="M1014">
        <f t="shared" si="519"/>
        <v>0</v>
      </c>
      <c r="N1014" t="str">
        <f t="shared" si="491"/>
        <v>High Temperatures Erosion Lab (CEAS)</v>
      </c>
      <c r="P1014" t="s">
        <v>5264</v>
      </c>
      <c r="Q1014" t="str">
        <f t="shared" si="492"/>
        <v>513-556-1227</v>
      </c>
      <c r="S1014" s="3">
        <f t="shared" si="490"/>
        <v>70</v>
      </c>
      <c r="T1014" t="b">
        <f t="shared" si="498"/>
        <v>1</v>
      </c>
      <c r="V1014" s="3">
        <f t="shared" si="499"/>
        <v>0</v>
      </c>
      <c r="W1014" t="b">
        <f t="shared" si="493"/>
        <v>0</v>
      </c>
      <c r="Y1014" t="str">
        <f t="shared" si="500"/>
        <v>CENTHILL-D</v>
      </c>
      <c r="Z1014" t="b">
        <f t="shared" si="494"/>
        <v>1</v>
      </c>
      <c r="AB1014" t="b">
        <f t="shared" si="501"/>
        <v>1</v>
      </c>
      <c r="AD1014">
        <f t="shared" si="502"/>
        <v>0</v>
      </c>
      <c r="AE1014" t="b">
        <f t="shared" si="495"/>
        <v>0</v>
      </c>
      <c r="AG1014" t="str">
        <f t="shared" si="503"/>
        <v>http://ceas.uc.edu/CIPALMS/research_centers/erosion.html</v>
      </c>
      <c r="AH1014" t="b">
        <f t="shared" si="496"/>
        <v>1</v>
      </c>
      <c r="AJ1014">
        <f t="shared" si="504"/>
        <v>0</v>
      </c>
      <c r="AK1014" t="b">
        <f t="shared" si="497"/>
        <v>0</v>
      </c>
      <c r="AM1014" s="4" t="str">
        <f t="shared" si="515"/>
        <v>"name":"High Temperatures Erosion Lab (CEAS)"</v>
      </c>
      <c r="AN1014" s="5" t="str">
        <f t="shared" si="505"/>
        <v>,"phone":"513-556-1227"</v>
      </c>
      <c r="AO1014" s="5" t="str">
        <f t="shared" si="506"/>
        <v>,"location":{</v>
      </c>
      <c r="AP1014" s="5" t="str">
        <f t="shared" si="507"/>
        <v>"ML":"70"</v>
      </c>
      <c r="AQ1014" s="5" t="str">
        <f t="shared" si="521"/>
        <v/>
      </c>
      <c r="AR1014" s="5" t="str">
        <f t="shared" si="508"/>
        <v>,"building":"CENTHILL-D"</v>
      </c>
      <c r="AS1014" s="5" t="str">
        <f t="shared" si="517"/>
        <v>}</v>
      </c>
      <c r="AT1014" s="5" t="str">
        <f t="shared" si="509"/>
        <v/>
      </c>
      <c r="AU1014" s="5" t="str">
        <f t="shared" si="510"/>
        <v>,"website":"http://ceas.uc.edu/CIPALMS/research_centers/erosion.html"</v>
      </c>
      <c r="AV1014" s="10" t="str">
        <f t="shared" si="511"/>
        <v/>
      </c>
      <c r="AW1014" s="6" t="str">
        <f t="shared" si="512"/>
        <v>{"name":"High Temperatures Erosion Lab (CEAS)","phone":"513-556-1227","location":{"ML":"70","building":"CENTHILL-D"},"website":"http://ceas.uc.edu/CIPALMS/research_centers/erosion.html"}</v>
      </c>
      <c r="AX1014" t="str">
        <f t="shared" si="513"/>
        <v>db.directory.insert({"name":"High Temperatures Erosion Lab (CEAS)","phone":"513-556-1227","location":{"ML":"70","building":"CENTHILL-D"},"website":"http://ceas.uc.edu/CIPALMS/research_centers/erosion.html"})</v>
      </c>
      <c r="AY1014">
        <f t="shared" si="516"/>
        <v>1011</v>
      </c>
      <c r="AZ1014" t="str">
        <f t="shared" si="514"/>
        <v>1011 - High Temperatures Erosion Lab (CEAS)</v>
      </c>
      <c r="BA1014" t="str">
        <f t="shared" si="518"/>
        <v>{"name":"High Temperatures Erosion Lab (CEAS)","phone":"513-556-1227","location":{"ML":"70","building":"CENTHILL-D"},"website":"http://ceas.uc.edu/CIPALMS/research_centers/erosion.html"},</v>
      </c>
    </row>
    <row r="1015" spans="1:53" x14ac:dyDescent="0.25">
      <c r="A1015" t="s">
        <v>4234</v>
      </c>
      <c r="B1015" t="s">
        <v>4235</v>
      </c>
      <c r="C1015" t="s">
        <v>4236</v>
      </c>
      <c r="D1015">
        <v>373</v>
      </c>
      <c r="E1015">
        <v>360</v>
      </c>
      <c r="F1015" t="s">
        <v>899</v>
      </c>
      <c r="G1015" t="s">
        <v>4237</v>
      </c>
      <c r="H1015" t="s">
        <v>4238</v>
      </c>
      <c r="K1015" t="s">
        <v>5264</v>
      </c>
      <c r="M1015">
        <f t="shared" si="519"/>
        <v>0</v>
      </c>
      <c r="N1015" t="str">
        <f t="shared" si="491"/>
        <v>History (A&amp;S)</v>
      </c>
      <c r="P1015" t="s">
        <v>5264</v>
      </c>
      <c r="Q1015" t="str">
        <f t="shared" si="492"/>
        <v>513-556-2144</v>
      </c>
      <c r="S1015" s="3">
        <f t="shared" si="490"/>
        <v>373</v>
      </c>
      <c r="T1015" t="b">
        <f t="shared" si="498"/>
        <v>1</v>
      </c>
      <c r="V1015" s="3">
        <f t="shared" si="499"/>
        <v>360</v>
      </c>
      <c r="W1015" t="b">
        <f t="shared" si="493"/>
        <v>1</v>
      </c>
      <c r="Y1015" t="str">
        <f t="shared" si="500"/>
        <v>MCMICKEN</v>
      </c>
      <c r="Z1015" t="b">
        <f t="shared" si="494"/>
        <v>1</v>
      </c>
      <c r="AB1015" t="b">
        <f t="shared" si="501"/>
        <v>1</v>
      </c>
      <c r="AD1015" t="str">
        <f t="shared" si="502"/>
        <v>513-556-7901</v>
      </c>
      <c r="AE1015" t="b">
        <f t="shared" si="495"/>
        <v>1</v>
      </c>
      <c r="AG1015" t="str">
        <f t="shared" si="503"/>
        <v>http://www.artsci.uc.edu/departments/history.html</v>
      </c>
      <c r="AH1015" t="b">
        <f t="shared" si="496"/>
        <v>1</v>
      </c>
      <c r="AJ1015">
        <f t="shared" si="504"/>
        <v>0</v>
      </c>
      <c r="AK1015" t="b">
        <f t="shared" si="497"/>
        <v>0</v>
      </c>
      <c r="AM1015" s="4" t="str">
        <f t="shared" si="515"/>
        <v>"name":"History (A&amp;S)"</v>
      </c>
      <c r="AN1015" s="5" t="str">
        <f t="shared" si="505"/>
        <v>,"phone":"513-556-2144"</v>
      </c>
      <c r="AO1015" s="5" t="str">
        <f t="shared" si="506"/>
        <v>,"location":{</v>
      </c>
      <c r="AP1015" s="5" t="str">
        <f t="shared" si="507"/>
        <v>"ML":"373"</v>
      </c>
      <c r="AQ1015" s="5" t="str">
        <f t="shared" si="521"/>
        <v>,"RM":"360"</v>
      </c>
      <c r="AR1015" s="5" t="str">
        <f t="shared" si="508"/>
        <v>,"building":"MCMICKEN"</v>
      </c>
      <c r="AS1015" s="5" t="str">
        <f t="shared" si="517"/>
        <v>}</v>
      </c>
      <c r="AT1015" s="5" t="str">
        <f t="shared" si="509"/>
        <v>,"fax":"513-556-7901"</v>
      </c>
      <c r="AU1015" s="5" t="str">
        <f t="shared" si="510"/>
        <v>,"website":"http://www.artsci.uc.edu/departments/history.html"</v>
      </c>
      <c r="AV1015" s="10" t="str">
        <f t="shared" si="511"/>
        <v/>
      </c>
      <c r="AW1015" s="6" t="str">
        <f t="shared" si="512"/>
        <v>{"name":"History (A&amp;S)","phone":"513-556-2144","location":{"ML":"373","RM":"360","building":"MCMICKEN"},"fax":"513-556-7901","website":"http://www.artsci.uc.edu/departments/history.html"}</v>
      </c>
      <c r="AX1015" t="str">
        <f t="shared" si="513"/>
        <v>db.directory.insert({"name":"History (A&amp;S)","phone":"513-556-2144","location":{"ML":"373","RM":"360","building":"MCMICKEN"},"fax":"513-556-7901","website":"http://www.artsci.uc.edu/departments/history.html"})</v>
      </c>
      <c r="AY1015">
        <f t="shared" si="516"/>
        <v>1012</v>
      </c>
      <c r="AZ1015" t="str">
        <f t="shared" si="514"/>
        <v>1012 - History (A&amp;S)</v>
      </c>
      <c r="BA1015" t="str">
        <f t="shared" si="518"/>
        <v>{"name":"History (A&amp;S)","phone":"513-556-2144","location":{"ML":"373","RM":"360","building":"MCMICKEN"},"fax":"513-556-7901","website":"http://www.artsci.uc.edu/departments/history.html"},</v>
      </c>
    </row>
    <row r="1016" spans="1:53" x14ac:dyDescent="0.25">
      <c r="A1016" t="s">
        <v>4239</v>
      </c>
      <c r="B1016" t="s">
        <v>4240</v>
      </c>
      <c r="C1016" t="s">
        <v>41</v>
      </c>
      <c r="D1016">
        <v>24</v>
      </c>
      <c r="F1016" t="s">
        <v>42</v>
      </c>
      <c r="G1016" t="s">
        <v>43</v>
      </c>
      <c r="H1016" t="s">
        <v>4241</v>
      </c>
      <c r="I1016" t="s">
        <v>45</v>
      </c>
      <c r="K1016" t="s">
        <v>5264</v>
      </c>
      <c r="M1016">
        <f t="shared" si="519"/>
        <v>0</v>
      </c>
      <c r="N1016" t="str">
        <f t="shared" si="491"/>
        <v xml:space="preserve"> Homecoming - Alumni Affairs</v>
      </c>
      <c r="P1016" t="s">
        <v>5264</v>
      </c>
      <c r="Q1016" t="str">
        <f t="shared" si="492"/>
        <v>513-556-4344</v>
      </c>
      <c r="S1016" s="3">
        <f t="shared" si="490"/>
        <v>24</v>
      </c>
      <c r="T1016" t="b">
        <f t="shared" si="498"/>
        <v>1</v>
      </c>
      <c r="V1016" s="3">
        <f t="shared" si="499"/>
        <v>0</v>
      </c>
      <c r="W1016" t="b">
        <f t="shared" si="493"/>
        <v>0</v>
      </c>
      <c r="Y1016" t="str">
        <f t="shared" si="500"/>
        <v>ALUMNICTR</v>
      </c>
      <c r="Z1016" t="b">
        <f t="shared" si="494"/>
        <v>1</v>
      </c>
      <c r="AB1016" t="b">
        <f t="shared" si="501"/>
        <v>1</v>
      </c>
      <c r="AD1016" t="str">
        <f t="shared" si="502"/>
        <v>513-556-3011</v>
      </c>
      <c r="AE1016" t="b">
        <f t="shared" si="495"/>
        <v>1</v>
      </c>
      <c r="AG1016" t="str">
        <f t="shared" si="503"/>
        <v>http://www.uc.edu/alumni/connect/events/reunions/homecoming.html</v>
      </c>
      <c r="AH1016" t="b">
        <f t="shared" si="496"/>
        <v>1</v>
      </c>
      <c r="AJ1016" t="str">
        <f t="shared" si="504"/>
        <v>alumni.association@uc.edu</v>
      </c>
      <c r="AK1016" t="b">
        <f t="shared" si="497"/>
        <v>1</v>
      </c>
      <c r="AM1016" s="4" t="str">
        <f t="shared" si="515"/>
        <v>"name":"Homecoming - Alumni Affairs"</v>
      </c>
      <c r="AN1016" s="5" t="str">
        <f t="shared" si="505"/>
        <v>,"phone":"513-556-4344"</v>
      </c>
      <c r="AO1016" s="5" t="str">
        <f t="shared" si="506"/>
        <v>,"location":{</v>
      </c>
      <c r="AP1016" s="5" t="str">
        <f t="shared" si="507"/>
        <v>"ML":"24"</v>
      </c>
      <c r="AQ1016" s="5" t="str">
        <f t="shared" si="521"/>
        <v/>
      </c>
      <c r="AR1016" s="5" t="str">
        <f t="shared" si="508"/>
        <v>,"building":"ALUMNICTR"</v>
      </c>
      <c r="AS1016" s="5" t="str">
        <f t="shared" si="517"/>
        <v>}</v>
      </c>
      <c r="AT1016" s="5" t="str">
        <f t="shared" si="509"/>
        <v>,"fax":"513-556-3011"</v>
      </c>
      <c r="AU1016" s="5" t="str">
        <f t="shared" si="510"/>
        <v>,"website":"http://www.uc.edu/alumni/connect/events/reunions/homecoming.html"</v>
      </c>
      <c r="AV1016" s="10" t="str">
        <f t="shared" si="511"/>
        <v>,"email":"alumni.association@uc.edu"</v>
      </c>
      <c r="AW1016" s="6" t="str">
        <f t="shared" si="512"/>
        <v>{"name":"Homecoming - Alumni Affairs","phone":"513-556-4344","location":{"ML":"24","building":"ALUMNICTR"},"fax":"513-556-3011","website":"http://www.uc.edu/alumni/connect/events/reunions/homecoming.html","email":"alumni.association@uc.edu"}</v>
      </c>
      <c r="AX1016" t="str">
        <f t="shared" si="513"/>
        <v>db.directory.insert({"name":"Homecoming - Alumni Affairs","phone":"513-556-4344","location":{"ML":"24","building":"ALUMNICTR"},"fax":"513-556-3011","website":"http://www.uc.edu/alumni/connect/events/reunions/homecoming.html","email":"alumni.association@uc.edu"})</v>
      </c>
      <c r="AY1016">
        <f t="shared" si="516"/>
        <v>1013</v>
      </c>
      <c r="AZ1016" t="str">
        <f t="shared" si="514"/>
        <v>1013 -  Homecoming - Alumni Affairs</v>
      </c>
      <c r="BA1016" t="str">
        <f t="shared" si="518"/>
        <v>{"name":"Homecoming - Alumni Affairs","phone":"513-556-4344","location":{"ML":"24","building":"ALUMNICTR"},"fax":"513-556-3011","website":"http://www.uc.edu/alumni/connect/events/reunions/homecoming.html","email":"alumni.association@uc.edu"},</v>
      </c>
    </row>
    <row r="1017" spans="1:53" x14ac:dyDescent="0.25">
      <c r="A1017" t="s">
        <v>4242</v>
      </c>
      <c r="B1017" t="s">
        <v>4243</v>
      </c>
      <c r="C1017" t="s">
        <v>4244</v>
      </c>
      <c r="D1017">
        <v>16</v>
      </c>
      <c r="F1017" t="s">
        <v>1125</v>
      </c>
      <c r="H1017" t="s">
        <v>4245</v>
      </c>
      <c r="K1017" t="s">
        <v>5264</v>
      </c>
      <c r="M1017">
        <f t="shared" si="519"/>
        <v>0</v>
      </c>
      <c r="N1017" t="str">
        <f t="shared" si="491"/>
        <v>Horticulture (DAAP)</v>
      </c>
      <c r="P1017" t="s">
        <v>5264</v>
      </c>
      <c r="Q1017" t="str">
        <f t="shared" si="492"/>
        <v>513-556-4678</v>
      </c>
      <c r="S1017" s="3">
        <f t="shared" si="490"/>
        <v>16</v>
      </c>
      <c r="T1017" t="b">
        <f t="shared" si="498"/>
        <v>1</v>
      </c>
      <c r="V1017" s="3">
        <f t="shared" si="499"/>
        <v>0</v>
      </c>
      <c r="W1017" t="b">
        <f t="shared" si="493"/>
        <v>0</v>
      </c>
      <c r="Y1017" t="str">
        <f t="shared" si="500"/>
        <v>ARONOFF</v>
      </c>
      <c r="Z1017" t="b">
        <f t="shared" si="494"/>
        <v>1</v>
      </c>
      <c r="AB1017" t="b">
        <f t="shared" si="501"/>
        <v>1</v>
      </c>
      <c r="AD1017">
        <f t="shared" si="502"/>
        <v>0</v>
      </c>
      <c r="AE1017" t="b">
        <f t="shared" si="495"/>
        <v>0</v>
      </c>
      <c r="AG1017" t="str">
        <f t="shared" si="503"/>
        <v>http://daap.uc.edu/academics/horticulture.html</v>
      </c>
      <c r="AH1017" t="b">
        <f t="shared" si="496"/>
        <v>1</v>
      </c>
      <c r="AJ1017">
        <f t="shared" si="504"/>
        <v>0</v>
      </c>
      <c r="AK1017" t="b">
        <f t="shared" si="497"/>
        <v>0</v>
      </c>
      <c r="AM1017" s="4" t="str">
        <f t="shared" si="515"/>
        <v>"name":"Horticulture (DAAP)"</v>
      </c>
      <c r="AN1017" s="5" t="str">
        <f t="shared" si="505"/>
        <v>,"phone":"513-556-4678"</v>
      </c>
      <c r="AO1017" s="5" t="str">
        <f t="shared" si="506"/>
        <v>,"location":{</v>
      </c>
      <c r="AP1017" s="5" t="str">
        <f t="shared" si="507"/>
        <v>"ML":"16"</v>
      </c>
      <c r="AQ1017" s="5" t="str">
        <f t="shared" si="521"/>
        <v/>
      </c>
      <c r="AR1017" s="5" t="str">
        <f t="shared" si="508"/>
        <v>,"building":"ARONOFF"</v>
      </c>
      <c r="AS1017" s="5" t="str">
        <f t="shared" si="517"/>
        <v>}</v>
      </c>
      <c r="AT1017" s="5" t="str">
        <f t="shared" si="509"/>
        <v/>
      </c>
      <c r="AU1017" s="5" t="str">
        <f t="shared" si="510"/>
        <v>,"website":"http://daap.uc.edu/academics/horticulture.html"</v>
      </c>
      <c r="AV1017" s="10" t="str">
        <f t="shared" si="511"/>
        <v/>
      </c>
      <c r="AW1017" s="6" t="str">
        <f t="shared" si="512"/>
        <v>{"name":"Horticulture (DAAP)","phone":"513-556-4678","location":{"ML":"16","building":"ARONOFF"},"website":"http://daap.uc.edu/academics/horticulture.html"}</v>
      </c>
      <c r="AX1017" t="str">
        <f t="shared" si="513"/>
        <v>db.directory.insert({"name":"Horticulture (DAAP)","phone":"513-556-4678","location":{"ML":"16","building":"ARONOFF"},"website":"http://daap.uc.edu/academics/horticulture.html"})</v>
      </c>
      <c r="AY1017">
        <f t="shared" si="516"/>
        <v>1014</v>
      </c>
      <c r="AZ1017" t="str">
        <f t="shared" si="514"/>
        <v>1014 - Horticulture (DAAP)</v>
      </c>
      <c r="BA1017" t="str">
        <f t="shared" si="518"/>
        <v>{"name":"Horticulture (DAAP)","phone":"513-556-4678","location":{"ML":"16","building":"ARONOFF"},"website":"http://daap.uc.edu/academics/horticulture.html"},</v>
      </c>
    </row>
    <row r="1018" spans="1:53" x14ac:dyDescent="0.25">
      <c r="A1018" t="s">
        <v>4246</v>
      </c>
      <c r="B1018" t="s">
        <v>4247</v>
      </c>
      <c r="C1018" t="s">
        <v>5291</v>
      </c>
      <c r="D1018" t="s">
        <v>192</v>
      </c>
      <c r="F1018" t="s">
        <v>868</v>
      </c>
      <c r="G1018" t="s">
        <v>194</v>
      </c>
      <c r="H1018" t="s">
        <v>4248</v>
      </c>
      <c r="K1018" t="s">
        <v>5264</v>
      </c>
      <c r="L1018" t="b">
        <v>1</v>
      </c>
      <c r="M1018">
        <f t="shared" si="519"/>
        <v>1</v>
      </c>
      <c r="N1018" t="str">
        <f t="shared" si="491"/>
        <v xml:space="preserve"> Facilities Management (Uptown Campus - Housekeeping  UC Victory Parkway Campus UC Reading)</v>
      </c>
      <c r="O1018" t="str">
        <f t="shared" si="520"/>
        <v xml:space="preserve"> Facilities Management (Uptown Campus - Housekeeping  UC Victory Parkway Campus UC Reading)</v>
      </c>
      <c r="P1018" t="s">
        <v>5264</v>
      </c>
      <c r="Q1018" t="str">
        <f t="shared" si="492"/>
        <v>513-558-2500</v>
      </c>
      <c r="S1018" s="3">
        <f t="shared" si="490"/>
        <v>0</v>
      </c>
      <c r="T1018" t="b">
        <f t="shared" si="498"/>
        <v>0</v>
      </c>
      <c r="V1018" s="3" t="str">
        <f t="shared" si="499"/>
        <v>LANGSAM</v>
      </c>
      <c r="W1018" t="b">
        <f t="shared" si="493"/>
        <v>1</v>
      </c>
      <c r="Y1018" t="str">
        <f t="shared" si="500"/>
        <v>513-556-9661</v>
      </c>
      <c r="Z1018" t="b">
        <f t="shared" si="494"/>
        <v>1</v>
      </c>
      <c r="AB1018" t="b">
        <f t="shared" si="501"/>
        <v>1</v>
      </c>
      <c r="AD1018" t="str">
        <f t="shared" si="502"/>
        <v>http://www.uc.edu/af/facilities/services/building.html</v>
      </c>
      <c r="AE1018" t="b">
        <f t="shared" si="495"/>
        <v>1</v>
      </c>
      <c r="AG1018">
        <f t="shared" si="503"/>
        <v>0</v>
      </c>
      <c r="AH1018" t="b">
        <f t="shared" si="496"/>
        <v>0</v>
      </c>
      <c r="AJ1018">
        <f t="shared" si="504"/>
        <v>0</v>
      </c>
      <c r="AK1018" t="b">
        <f t="shared" si="497"/>
        <v>0</v>
      </c>
      <c r="AM1018" s="4" t="str">
        <f t="shared" si="515"/>
        <v>"name":"Facilities Management (Uptown Campus - Housekeeping UC Victory Parkway Campus UC Reading)"</v>
      </c>
      <c r="AN1018" s="5" t="str">
        <f t="shared" si="505"/>
        <v>,"phone":"513-558-2500"</v>
      </c>
      <c r="AO1018" s="5" t="str">
        <f t="shared" si="506"/>
        <v>,"location":{</v>
      </c>
      <c r="AP1018" s="5" t="str">
        <f t="shared" si="507"/>
        <v/>
      </c>
      <c r="AQ1018" s="5" t="str">
        <f t="shared" si="521"/>
        <v/>
      </c>
      <c r="AR1018" s="5" t="str">
        <f t="shared" si="508"/>
        <v>,"building":"513-556-9661"</v>
      </c>
      <c r="AS1018" s="5" t="str">
        <f t="shared" si="517"/>
        <v>}</v>
      </c>
      <c r="AT1018" s="5" t="str">
        <f t="shared" si="509"/>
        <v>,"fax":"http://www.uc.edu/af/facilities/services/building.html"</v>
      </c>
      <c r="AU1018" s="5" t="str">
        <f t="shared" si="510"/>
        <v/>
      </c>
      <c r="AV1018" s="10" t="str">
        <f t="shared" si="511"/>
        <v/>
      </c>
      <c r="AW1018" s="6" t="str">
        <f t="shared" si="512"/>
        <v>{"name":"Facilities Management (Uptown Campus - Housekeeping UC Victory Parkway Campus UC Reading)","phone":"513-558-2500","location":{,"building":"513-556-9661"},"fax":"http://www.uc.edu/af/facilities/services/building.html"}</v>
      </c>
      <c r="AX1018" t="s">
        <v>5330</v>
      </c>
      <c r="AY1018">
        <f t="shared" si="516"/>
        <v>1015</v>
      </c>
      <c r="AZ1018" t="str">
        <f t="shared" si="514"/>
        <v>1015 -  Facilities Management (Uptown Campus - Housekeeping  UC Victory Parkway Campus UC Reading)</v>
      </c>
      <c r="BA1018" t="str">
        <f t="shared" si="518"/>
        <v>{"name":"Facilities Management (Uptown Campus - Housekeeping UC Victory Parkway Campus UC Reading)","phone":"513-558-2500","location":{,"building":"513-556-9661"},"fax":"http://www.uc.edu/af/facilities/services/building.html"},</v>
      </c>
    </row>
    <row r="1019" spans="1:53" x14ac:dyDescent="0.25">
      <c r="A1019" t="s">
        <v>4249</v>
      </c>
      <c r="B1019" t="s">
        <v>1474</v>
      </c>
      <c r="C1019" t="s">
        <v>3121</v>
      </c>
      <c r="D1019" t="s">
        <v>1418</v>
      </c>
      <c r="E1019">
        <v>55</v>
      </c>
      <c r="F1019">
        <v>4000</v>
      </c>
      <c r="G1019" t="s">
        <v>422</v>
      </c>
      <c r="H1019" t="s">
        <v>1419</v>
      </c>
      <c r="I1019" t="s">
        <v>4250</v>
      </c>
      <c r="K1019" t="s">
        <v>5264</v>
      </c>
      <c r="L1019" t="b">
        <v>1</v>
      </c>
      <c r="M1019">
        <f t="shared" si="519"/>
        <v>1</v>
      </c>
      <c r="N1019" t="str">
        <f t="shared" si="491"/>
        <v>Hoxworth Blood Center  Information</v>
      </c>
      <c r="O1019" t="str">
        <f t="shared" si="520"/>
        <v>Hoxworth Blood Center  Information</v>
      </c>
      <c r="P1019" t="s">
        <v>5264</v>
      </c>
      <c r="Q1019" t="str">
        <f t="shared" si="492"/>
        <v>513-558-1200</v>
      </c>
      <c r="S1019" s="3">
        <f t="shared" si="490"/>
        <v>55</v>
      </c>
      <c r="T1019" t="b">
        <f t="shared" si="498"/>
        <v>1</v>
      </c>
      <c r="V1019" s="3">
        <f t="shared" si="499"/>
        <v>4000</v>
      </c>
      <c r="W1019" t="b">
        <f t="shared" si="493"/>
        <v>1</v>
      </c>
      <c r="Y1019" t="str">
        <f t="shared" si="500"/>
        <v>HOXWORTH</v>
      </c>
      <c r="Z1019" t="b">
        <f t="shared" si="494"/>
        <v>1</v>
      </c>
      <c r="AB1019" t="b">
        <f t="shared" si="501"/>
        <v>1</v>
      </c>
      <c r="AD1019" t="str">
        <f t="shared" si="502"/>
        <v>513-558-1300</v>
      </c>
      <c r="AE1019" t="b">
        <f t="shared" si="495"/>
        <v>1</v>
      </c>
      <c r="AG1019" t="str">
        <f t="shared" si="503"/>
        <v>http://www.hoxworth.org/</v>
      </c>
      <c r="AH1019" t="b">
        <f t="shared" si="496"/>
        <v>1</v>
      </c>
      <c r="AJ1019">
        <f t="shared" si="504"/>
        <v>0</v>
      </c>
      <c r="AK1019" t="b">
        <f t="shared" si="497"/>
        <v>0</v>
      </c>
      <c r="AM1019" s="4" t="str">
        <f t="shared" si="515"/>
        <v>"name":"Hoxworth Blood Center Information"</v>
      </c>
      <c r="AN1019" s="5" t="str">
        <f t="shared" si="505"/>
        <v>,"phone":"513-558-1200"</v>
      </c>
      <c r="AO1019" s="5" t="str">
        <f t="shared" si="506"/>
        <v>,"location":{</v>
      </c>
      <c r="AP1019" s="5" t="str">
        <f t="shared" si="507"/>
        <v>"ML":"55"</v>
      </c>
      <c r="AQ1019" s="5" t="str">
        <f t="shared" si="521"/>
        <v>,"RM":"4000"</v>
      </c>
      <c r="AR1019" s="5" t="str">
        <f t="shared" si="508"/>
        <v>,"building":"HOXWORTH"</v>
      </c>
      <c r="AS1019" s="5" t="str">
        <f t="shared" si="517"/>
        <v>}</v>
      </c>
      <c r="AT1019" s="5" t="str">
        <f t="shared" si="509"/>
        <v>,"fax":"513-558-1300"</v>
      </c>
      <c r="AU1019" s="5" t="str">
        <f t="shared" si="510"/>
        <v>,"website":"http://www.hoxworth.org/"</v>
      </c>
      <c r="AV1019" s="10" t="str">
        <f t="shared" si="511"/>
        <v/>
      </c>
      <c r="AW1019" s="6" t="str">
        <f t="shared" si="512"/>
        <v>{"name":"Hoxworth Blood Center Information","phone":"513-558-1200","location":{"ML":"55","RM":"4000","building":"HOXWORTH"},"fax":"513-558-1300","website":"http://www.hoxworth.org/"}</v>
      </c>
      <c r="AX1019" t="str">
        <f t="shared" si="513"/>
        <v>db.directory.insert({"name":"Hoxworth Blood Center Information","phone":"513-558-1200","location":{"ML":"55","RM":"4000","building":"HOXWORTH"},"fax":"513-558-1300","website":"http://www.hoxworth.org/"})</v>
      </c>
      <c r="AY1019">
        <f t="shared" si="516"/>
        <v>1016</v>
      </c>
      <c r="AZ1019" t="str">
        <f t="shared" si="514"/>
        <v>1016 - Hoxworth Blood Center  Information</v>
      </c>
      <c r="BA1019" t="str">
        <f t="shared" si="518"/>
        <v>{"name":"Hoxworth Blood Center Information","phone":"513-558-1200","location":{"ML":"55","RM":"4000","building":"HOXWORTH"},"fax":"513-558-1300","website":"http://www.hoxworth.org/"},</v>
      </c>
    </row>
    <row r="1020" spans="1:53" x14ac:dyDescent="0.25">
      <c r="A1020" t="s">
        <v>4251</v>
      </c>
      <c r="B1020" t="s">
        <v>4252</v>
      </c>
      <c r="C1020" t="s">
        <v>420</v>
      </c>
      <c r="D1020" t="s">
        <v>4253</v>
      </c>
      <c r="E1020">
        <v>55</v>
      </c>
      <c r="G1020" t="s">
        <v>422</v>
      </c>
      <c r="H1020" t="s">
        <v>4254</v>
      </c>
      <c r="K1020" t="s">
        <v>5264</v>
      </c>
      <c r="L1020" t="b">
        <v>1</v>
      </c>
      <c r="M1020">
        <f t="shared" si="519"/>
        <v>1</v>
      </c>
      <c r="N1020" t="str">
        <f t="shared" si="491"/>
        <v>Appointment Center  Hoxworth</v>
      </c>
      <c r="O1020" t="str">
        <f t="shared" si="520"/>
        <v>Appointment Center  Hoxworth</v>
      </c>
      <c r="P1020" t="s">
        <v>5264</v>
      </c>
      <c r="Q1020" t="str">
        <f t="shared" si="492"/>
        <v>513-451-0910</v>
      </c>
      <c r="S1020" s="3">
        <f t="shared" si="490"/>
        <v>55</v>
      </c>
      <c r="T1020" t="b">
        <f t="shared" si="498"/>
        <v>1</v>
      </c>
      <c r="V1020" s="3">
        <f t="shared" si="499"/>
        <v>0</v>
      </c>
      <c r="W1020" t="b">
        <f t="shared" si="493"/>
        <v>0</v>
      </c>
      <c r="Y1020" t="str">
        <f t="shared" si="500"/>
        <v>HOXWORTH</v>
      </c>
      <c r="Z1020" t="b">
        <f t="shared" si="494"/>
        <v>1</v>
      </c>
      <c r="AB1020" t="b">
        <f t="shared" si="501"/>
        <v>1</v>
      </c>
      <c r="AD1020" t="str">
        <f t="shared" si="502"/>
        <v>513-451-0322</v>
      </c>
      <c r="AE1020" t="b">
        <f t="shared" si="495"/>
        <v>1</v>
      </c>
      <c r="AG1020">
        <f t="shared" si="503"/>
        <v>0</v>
      </c>
      <c r="AH1020" t="b">
        <f t="shared" si="496"/>
        <v>0</v>
      </c>
      <c r="AJ1020">
        <f t="shared" si="504"/>
        <v>0</v>
      </c>
      <c r="AK1020" t="b">
        <f t="shared" si="497"/>
        <v>0</v>
      </c>
      <c r="AM1020" s="4" t="str">
        <f t="shared" si="515"/>
        <v>"name":"Appointment Center Hoxworth"</v>
      </c>
      <c r="AN1020" s="5" t="str">
        <f t="shared" si="505"/>
        <v>,"phone":"513-451-0910"</v>
      </c>
      <c r="AO1020" s="5" t="str">
        <f t="shared" si="506"/>
        <v>,"location":{</v>
      </c>
      <c r="AP1020" s="5" t="str">
        <f t="shared" si="507"/>
        <v>"ML":"55"</v>
      </c>
      <c r="AQ1020" s="5" t="str">
        <f t="shared" si="521"/>
        <v/>
      </c>
      <c r="AR1020" s="5" t="str">
        <f t="shared" si="508"/>
        <v>,"building":"HOXWORTH"</v>
      </c>
      <c r="AS1020" s="5" t="str">
        <f t="shared" si="517"/>
        <v>}</v>
      </c>
      <c r="AT1020" s="5" t="str">
        <f t="shared" si="509"/>
        <v>,"fax":"513-451-0322"</v>
      </c>
      <c r="AU1020" s="5" t="str">
        <f t="shared" si="510"/>
        <v/>
      </c>
      <c r="AV1020" s="10" t="str">
        <f t="shared" si="511"/>
        <v/>
      </c>
      <c r="AW1020" s="6" t="str">
        <f t="shared" si="512"/>
        <v>{"name":"Appointment Center Hoxworth","phone":"513-451-0910","location":{"ML":"55","building":"HOXWORTH"},"fax":"513-451-0322"}</v>
      </c>
      <c r="AX1020" t="str">
        <f t="shared" si="513"/>
        <v>db.directory.insert({"name":"Appointment Center Hoxworth","phone":"513-451-0910","location":{"ML":"55","building":"HOXWORTH"},"fax":"513-451-0322"})</v>
      </c>
      <c r="AY1020">
        <f t="shared" si="516"/>
        <v>1017</v>
      </c>
      <c r="AZ1020" t="str">
        <f t="shared" si="514"/>
        <v>1017 - Appointment Center  Hoxworth</v>
      </c>
      <c r="BA1020" t="str">
        <f t="shared" si="518"/>
        <v>{"name":"Appointment Center Hoxworth","phone":"513-451-0910","location":{"ML":"55","building":"HOXWORTH"},"fax":"513-451-0322"},</v>
      </c>
    </row>
    <row r="1021" spans="1:53" x14ac:dyDescent="0.25">
      <c r="A1021" t="s">
        <v>4255</v>
      </c>
      <c r="B1021" t="s">
        <v>4256</v>
      </c>
      <c r="C1021" t="s">
        <v>4257</v>
      </c>
      <c r="D1021">
        <v>55</v>
      </c>
      <c r="E1021">
        <v>4029</v>
      </c>
      <c r="F1021" t="s">
        <v>422</v>
      </c>
      <c r="G1021" t="s">
        <v>4258</v>
      </c>
      <c r="H1021" t="s">
        <v>4259</v>
      </c>
      <c r="K1021" t="s">
        <v>5264</v>
      </c>
      <c r="M1021">
        <f t="shared" si="519"/>
        <v>0</v>
      </c>
      <c r="N1021" t="str">
        <f t="shared" si="491"/>
        <v>Donor Recruitment &amp; Community Relations Hoxworth</v>
      </c>
      <c r="P1021" t="s">
        <v>5264</v>
      </c>
      <c r="Q1021" t="str">
        <f t="shared" si="492"/>
        <v>513-558-1280</v>
      </c>
      <c r="S1021" s="3">
        <f t="shared" si="490"/>
        <v>55</v>
      </c>
      <c r="T1021" t="b">
        <f t="shared" si="498"/>
        <v>1</v>
      </c>
      <c r="V1021" s="3">
        <f t="shared" si="499"/>
        <v>4029</v>
      </c>
      <c r="W1021" t="b">
        <f t="shared" si="493"/>
        <v>1</v>
      </c>
      <c r="Y1021" t="str">
        <f t="shared" si="500"/>
        <v>HOXWORTH</v>
      </c>
      <c r="Z1021" t="b">
        <f t="shared" si="494"/>
        <v>1</v>
      </c>
      <c r="AB1021" t="b">
        <f t="shared" si="501"/>
        <v>1</v>
      </c>
      <c r="AD1021" t="str">
        <f t="shared" si="502"/>
        <v>513-558-5496</v>
      </c>
      <c r="AE1021" t="b">
        <f t="shared" si="495"/>
        <v>1</v>
      </c>
      <c r="AG1021" t="str">
        <f t="shared" si="503"/>
        <v>http://www.hoxworth.org/donors/blood.html</v>
      </c>
      <c r="AH1021" t="b">
        <f t="shared" si="496"/>
        <v>1</v>
      </c>
      <c r="AJ1021">
        <f t="shared" si="504"/>
        <v>0</v>
      </c>
      <c r="AK1021" t="b">
        <f t="shared" si="497"/>
        <v>0</v>
      </c>
      <c r="AM1021" s="4" t="str">
        <f t="shared" si="515"/>
        <v>"name":"Donor Recruitment &amp; Community Relations Hoxworth"</v>
      </c>
      <c r="AN1021" s="5" t="str">
        <f t="shared" si="505"/>
        <v>,"phone":"513-558-1280"</v>
      </c>
      <c r="AO1021" s="5" t="str">
        <f t="shared" si="506"/>
        <v>,"location":{</v>
      </c>
      <c r="AP1021" s="5" t="str">
        <f t="shared" si="507"/>
        <v>"ML":"55"</v>
      </c>
      <c r="AQ1021" s="5" t="str">
        <f t="shared" si="521"/>
        <v>,"RM":"4029"</v>
      </c>
      <c r="AR1021" s="5" t="str">
        <f t="shared" si="508"/>
        <v>,"building":"HOXWORTH"</v>
      </c>
      <c r="AS1021" s="5" t="str">
        <f t="shared" si="517"/>
        <v>}</v>
      </c>
      <c r="AT1021" s="5" t="str">
        <f t="shared" si="509"/>
        <v>,"fax":"513-558-5496"</v>
      </c>
      <c r="AU1021" s="5" t="str">
        <f t="shared" si="510"/>
        <v>,"website":"http://www.hoxworth.org/donors/blood.html"</v>
      </c>
      <c r="AV1021" s="10" t="str">
        <f t="shared" si="511"/>
        <v/>
      </c>
      <c r="AW1021" s="6" t="str">
        <f t="shared" si="512"/>
        <v>{"name":"Donor Recruitment &amp; Community Relations Hoxworth","phone":"513-558-1280","location":{"ML":"55","RM":"4029","building":"HOXWORTH"},"fax":"513-558-5496","website":"http://www.hoxworth.org/donors/blood.html"}</v>
      </c>
      <c r="AX1021" t="str">
        <f t="shared" si="513"/>
        <v>db.directory.insert({"name":"Donor Recruitment &amp; Community Relations Hoxworth","phone":"513-558-1280","location":{"ML":"55","RM":"4029","building":"HOXWORTH"},"fax":"513-558-5496","website":"http://www.hoxworth.org/donors/blood.html"})</v>
      </c>
      <c r="AY1021">
        <f t="shared" si="516"/>
        <v>1018</v>
      </c>
      <c r="AZ1021" t="str">
        <f t="shared" si="514"/>
        <v>1018 - Donor Recruitment &amp; Community Relations Hoxworth</v>
      </c>
      <c r="BA1021" t="str">
        <f t="shared" si="518"/>
        <v>{"name":"Donor Recruitment &amp; Community Relations Hoxworth","phone":"513-558-1280","location":{"ML":"55","RM":"4029","building":"HOXWORTH"},"fax":"513-558-5496","website":"http://www.hoxworth.org/donors/blood.html"},</v>
      </c>
    </row>
    <row r="1022" spans="1:53" x14ac:dyDescent="0.25">
      <c r="A1022" t="s">
        <v>4260</v>
      </c>
      <c r="B1022" t="s">
        <v>4261</v>
      </c>
      <c r="C1022" t="s">
        <v>420</v>
      </c>
      <c r="D1022" t="s">
        <v>4262</v>
      </c>
      <c r="E1022">
        <v>55</v>
      </c>
      <c r="F1022">
        <v>4006</v>
      </c>
      <c r="G1022" t="s">
        <v>422</v>
      </c>
      <c r="H1022" t="s">
        <v>423</v>
      </c>
      <c r="K1022" t="s">
        <v>5264</v>
      </c>
      <c r="L1022" t="b">
        <v>1</v>
      </c>
      <c r="M1022">
        <f t="shared" si="519"/>
        <v>1</v>
      </c>
      <c r="N1022" t="str">
        <f t="shared" si="491"/>
        <v>Donor Services  Hoxworth</v>
      </c>
      <c r="O1022" t="str">
        <f t="shared" si="520"/>
        <v>Donor Services  Hoxworth</v>
      </c>
      <c r="P1022" t="s">
        <v>5264</v>
      </c>
      <c r="Q1022" t="str">
        <f t="shared" si="492"/>
        <v>513-558-1304</v>
      </c>
      <c r="S1022" s="3">
        <f t="shared" si="490"/>
        <v>55</v>
      </c>
      <c r="T1022" t="b">
        <f t="shared" si="498"/>
        <v>1</v>
      </c>
      <c r="V1022" s="3">
        <f t="shared" si="499"/>
        <v>4006</v>
      </c>
      <c r="W1022" t="b">
        <f t="shared" si="493"/>
        <v>1</v>
      </c>
      <c r="Y1022" t="str">
        <f t="shared" si="500"/>
        <v>HOXWORTH</v>
      </c>
      <c r="Z1022" t="b">
        <f t="shared" si="494"/>
        <v>1</v>
      </c>
      <c r="AB1022" t="b">
        <f t="shared" si="501"/>
        <v>1</v>
      </c>
      <c r="AD1022" t="str">
        <f t="shared" si="502"/>
        <v>513-558-1340</v>
      </c>
      <c r="AE1022" t="b">
        <f t="shared" si="495"/>
        <v>1</v>
      </c>
      <c r="AG1022">
        <f t="shared" si="503"/>
        <v>0</v>
      </c>
      <c r="AH1022" t="b">
        <f t="shared" si="496"/>
        <v>0</v>
      </c>
      <c r="AJ1022">
        <f t="shared" si="504"/>
        <v>0</v>
      </c>
      <c r="AK1022" t="b">
        <f t="shared" si="497"/>
        <v>0</v>
      </c>
      <c r="AM1022" s="4" t="str">
        <f t="shared" si="515"/>
        <v>"name":"Donor Services Hoxworth"</v>
      </c>
      <c r="AN1022" s="5" t="str">
        <f t="shared" si="505"/>
        <v>,"phone":"513-558-1304"</v>
      </c>
      <c r="AO1022" s="5" t="str">
        <f t="shared" si="506"/>
        <v>,"location":{</v>
      </c>
      <c r="AP1022" s="5" t="str">
        <f t="shared" si="507"/>
        <v>"ML":"55"</v>
      </c>
      <c r="AQ1022" s="5" t="str">
        <f t="shared" si="521"/>
        <v>,"RM":"4006"</v>
      </c>
      <c r="AR1022" s="5" t="str">
        <f t="shared" si="508"/>
        <v>,"building":"HOXWORTH"</v>
      </c>
      <c r="AS1022" s="5" t="str">
        <f t="shared" si="517"/>
        <v>}</v>
      </c>
      <c r="AT1022" s="5" t="str">
        <f t="shared" si="509"/>
        <v>,"fax":"513-558-1340"</v>
      </c>
      <c r="AU1022" s="5" t="str">
        <f t="shared" si="510"/>
        <v/>
      </c>
      <c r="AV1022" s="10" t="str">
        <f t="shared" si="511"/>
        <v/>
      </c>
      <c r="AW1022" s="6" t="str">
        <f t="shared" si="512"/>
        <v>{"name":"Donor Services Hoxworth","phone":"513-558-1304","location":{"ML":"55","RM":"4006","building":"HOXWORTH"},"fax":"513-558-1340"}</v>
      </c>
      <c r="AX1022" t="s">
        <v>5331</v>
      </c>
      <c r="AY1022">
        <f t="shared" si="516"/>
        <v>1019</v>
      </c>
      <c r="AZ1022" t="str">
        <f t="shared" si="514"/>
        <v>1019 - Donor Services  Hoxworth</v>
      </c>
      <c r="BA1022" t="str">
        <f t="shared" si="518"/>
        <v>{"name":"Donor Services Hoxworth","phone":"513-558-1304","location":{"ML":"55","RM":"4006","building":"HOXWORTH"},"fax":"513-558-1340"},</v>
      </c>
    </row>
    <row r="1023" spans="1:53" x14ac:dyDescent="0.25">
      <c r="A1023" t="s">
        <v>4263</v>
      </c>
      <c r="B1023" t="s">
        <v>2228</v>
      </c>
      <c r="C1023" t="s">
        <v>420</v>
      </c>
      <c r="D1023" t="s">
        <v>4264</v>
      </c>
      <c r="E1023">
        <v>55</v>
      </c>
      <c r="G1023" t="s">
        <v>422</v>
      </c>
      <c r="H1023" t="s">
        <v>2634</v>
      </c>
      <c r="I1023" t="s">
        <v>4265</v>
      </c>
      <c r="K1023" t="s">
        <v>5264</v>
      </c>
      <c r="L1023" t="b">
        <v>1</v>
      </c>
      <c r="M1023">
        <f t="shared" si="519"/>
        <v>1</v>
      </c>
      <c r="N1023" t="str">
        <f t="shared" si="491"/>
        <v>Education  Hoxworth</v>
      </c>
      <c r="O1023" t="str">
        <f t="shared" si="520"/>
        <v>Education  Hoxworth</v>
      </c>
      <c r="P1023" t="s">
        <v>5264</v>
      </c>
      <c r="Q1023" t="str">
        <f t="shared" si="492"/>
        <v>513-558-1275</v>
      </c>
      <c r="S1023" s="3">
        <f t="shared" si="490"/>
        <v>55</v>
      </c>
      <c r="T1023" t="b">
        <f t="shared" si="498"/>
        <v>1</v>
      </c>
      <c r="V1023" s="3">
        <f t="shared" si="499"/>
        <v>0</v>
      </c>
      <c r="W1023" t="b">
        <f t="shared" si="493"/>
        <v>0</v>
      </c>
      <c r="Y1023" t="str">
        <f t="shared" si="500"/>
        <v>HOXWORTH</v>
      </c>
      <c r="Z1023" t="b">
        <f t="shared" si="494"/>
        <v>1</v>
      </c>
      <c r="AB1023" t="b">
        <f t="shared" si="501"/>
        <v>1</v>
      </c>
      <c r="AD1023" t="str">
        <f t="shared" si="502"/>
        <v>513-558-1279</v>
      </c>
      <c r="AE1023" t="b">
        <f t="shared" si="495"/>
        <v>1</v>
      </c>
      <c r="AG1023" t="str">
        <f t="shared" si="503"/>
        <v>http://www.hoxworth.org/research-education/education.html</v>
      </c>
      <c r="AH1023" t="b">
        <f t="shared" si="496"/>
        <v>1</v>
      </c>
      <c r="AJ1023">
        <f t="shared" si="504"/>
        <v>0</v>
      </c>
      <c r="AK1023" t="b">
        <f t="shared" si="497"/>
        <v>0</v>
      </c>
      <c r="AM1023" s="4" t="str">
        <f t="shared" si="515"/>
        <v>"name":"Education Hoxworth"</v>
      </c>
      <c r="AN1023" s="5" t="str">
        <f t="shared" si="505"/>
        <v>,"phone":"513-558-1275"</v>
      </c>
      <c r="AO1023" s="5" t="str">
        <f t="shared" si="506"/>
        <v>,"location":{</v>
      </c>
      <c r="AP1023" s="5" t="str">
        <f t="shared" si="507"/>
        <v>"ML":"55"</v>
      </c>
      <c r="AQ1023" s="5" t="str">
        <f t="shared" si="521"/>
        <v/>
      </c>
      <c r="AR1023" s="5" t="str">
        <f t="shared" si="508"/>
        <v>,"building":"HOXWORTH"</v>
      </c>
      <c r="AS1023" s="5" t="str">
        <f t="shared" si="517"/>
        <v>}</v>
      </c>
      <c r="AT1023" s="5" t="str">
        <f t="shared" si="509"/>
        <v>,"fax":"513-558-1279"</v>
      </c>
      <c r="AU1023" s="5" t="str">
        <f t="shared" si="510"/>
        <v>,"website":"http://www.hoxworth.org/research-education/education.html"</v>
      </c>
      <c r="AV1023" s="10" t="str">
        <f t="shared" si="511"/>
        <v/>
      </c>
      <c r="AW1023" s="6" t="str">
        <f t="shared" si="512"/>
        <v>{"name":"Education Hoxworth","phone":"513-558-1275","location":{"ML":"55","building":"HOXWORTH"},"fax":"513-558-1279","website":"http://www.hoxworth.org/research-education/education.html"}</v>
      </c>
      <c r="AX1023" t="str">
        <f t="shared" si="513"/>
        <v>db.directory.insert({"name":"Education Hoxworth","phone":"513-558-1275","location":{"ML":"55","building":"HOXWORTH"},"fax":"513-558-1279","website":"http://www.hoxworth.org/research-education/education.html"})</v>
      </c>
      <c r="AY1023">
        <f t="shared" si="516"/>
        <v>1020</v>
      </c>
      <c r="AZ1023" t="str">
        <f t="shared" si="514"/>
        <v>1020 - Education  Hoxworth</v>
      </c>
      <c r="BA1023" t="str">
        <f t="shared" si="518"/>
        <v>{"name":"Education Hoxworth","phone":"513-558-1275","location":{"ML":"55","building":"HOXWORTH"},"fax":"513-558-1279","website":"http://www.hoxworth.org/research-education/education.html"},</v>
      </c>
    </row>
    <row r="1024" spans="1:53" x14ac:dyDescent="0.25">
      <c r="A1024" t="s">
        <v>4266</v>
      </c>
      <c r="B1024" t="s">
        <v>4267</v>
      </c>
      <c r="C1024" t="s">
        <v>420</v>
      </c>
      <c r="D1024" t="s">
        <v>4268</v>
      </c>
      <c r="E1024">
        <v>55</v>
      </c>
      <c r="F1024">
        <v>4057</v>
      </c>
      <c r="G1024" t="s">
        <v>422</v>
      </c>
      <c r="H1024" t="s">
        <v>4269</v>
      </c>
      <c r="K1024" t="s">
        <v>5264</v>
      </c>
      <c r="L1024" t="b">
        <v>1</v>
      </c>
      <c r="M1024">
        <f t="shared" si="519"/>
        <v>1</v>
      </c>
      <c r="N1024" t="str">
        <f t="shared" si="491"/>
        <v>Financial Services  Hoxworth</v>
      </c>
      <c r="O1024" t="str">
        <f t="shared" si="520"/>
        <v>Financial Services  Hoxworth</v>
      </c>
      <c r="P1024" t="s">
        <v>5264</v>
      </c>
      <c r="Q1024" t="str">
        <f t="shared" si="492"/>
        <v>513-558-1242</v>
      </c>
      <c r="S1024" s="3">
        <f t="shared" si="490"/>
        <v>55</v>
      </c>
      <c r="T1024" t="b">
        <f t="shared" si="498"/>
        <v>1</v>
      </c>
      <c r="V1024" s="3">
        <f t="shared" si="499"/>
        <v>4057</v>
      </c>
      <c r="W1024" t="b">
        <f t="shared" si="493"/>
        <v>1</v>
      </c>
      <c r="Y1024" t="str">
        <f t="shared" si="500"/>
        <v>HOXWORTH</v>
      </c>
      <c r="Z1024" t="b">
        <f t="shared" si="494"/>
        <v>1</v>
      </c>
      <c r="AB1024" t="b">
        <f t="shared" si="501"/>
        <v>1</v>
      </c>
      <c r="AD1024" t="str">
        <f t="shared" si="502"/>
        <v>513-558-1253</v>
      </c>
      <c r="AE1024" t="b">
        <f t="shared" si="495"/>
        <v>1</v>
      </c>
      <c r="AG1024">
        <f t="shared" si="503"/>
        <v>0</v>
      </c>
      <c r="AH1024" t="b">
        <f t="shared" si="496"/>
        <v>0</v>
      </c>
      <c r="AJ1024">
        <f t="shared" si="504"/>
        <v>0</v>
      </c>
      <c r="AK1024" t="b">
        <f t="shared" si="497"/>
        <v>0</v>
      </c>
      <c r="AM1024" s="4" t="str">
        <f t="shared" si="515"/>
        <v>"name":"Financial Services Hoxworth"</v>
      </c>
      <c r="AN1024" s="5" t="str">
        <f t="shared" si="505"/>
        <v>,"phone":"513-558-1242"</v>
      </c>
      <c r="AO1024" s="5" t="str">
        <f t="shared" si="506"/>
        <v>,"location":{</v>
      </c>
      <c r="AP1024" s="5" t="str">
        <f t="shared" si="507"/>
        <v>"ML":"55"</v>
      </c>
      <c r="AQ1024" s="5" t="str">
        <f t="shared" si="521"/>
        <v>,"RM":"4057"</v>
      </c>
      <c r="AR1024" s="5" t="str">
        <f t="shared" si="508"/>
        <v>,"building":"HOXWORTH"</v>
      </c>
      <c r="AS1024" s="5" t="str">
        <f t="shared" si="517"/>
        <v>}</v>
      </c>
      <c r="AT1024" s="5" t="str">
        <f t="shared" si="509"/>
        <v>,"fax":"513-558-1253"</v>
      </c>
      <c r="AU1024" s="5" t="str">
        <f t="shared" si="510"/>
        <v/>
      </c>
      <c r="AV1024" s="10" t="str">
        <f t="shared" si="511"/>
        <v/>
      </c>
      <c r="AW1024" s="6" t="str">
        <f t="shared" si="512"/>
        <v>{"name":"Financial Services Hoxworth","phone":"513-558-1242","location":{"ML":"55","RM":"4057","building":"HOXWORTH"},"fax":"513-558-1253"}</v>
      </c>
      <c r="AX1024" t="str">
        <f t="shared" si="513"/>
        <v>db.directory.insert({"name":"Financial Services Hoxworth","phone":"513-558-1242","location":{"ML":"55","RM":"4057","building":"HOXWORTH"},"fax":"513-558-1253"})</v>
      </c>
      <c r="AY1024">
        <f t="shared" si="516"/>
        <v>1021</v>
      </c>
      <c r="AZ1024" t="str">
        <f t="shared" si="514"/>
        <v>1021 - Financial Services  Hoxworth</v>
      </c>
      <c r="BA1024" t="str">
        <f t="shared" si="518"/>
        <v>{"name":"Financial Services Hoxworth","phone":"513-558-1242","location":{"ML":"55","RM":"4057","building":"HOXWORTH"},"fax":"513-558-1253"},</v>
      </c>
    </row>
    <row r="1025" spans="1:53" x14ac:dyDescent="0.25">
      <c r="A1025" t="s">
        <v>4270</v>
      </c>
      <c r="B1025" t="s">
        <v>4271</v>
      </c>
      <c r="C1025" t="s">
        <v>103</v>
      </c>
      <c r="D1025">
        <v>39</v>
      </c>
      <c r="E1025">
        <v>340</v>
      </c>
      <c r="F1025" t="s">
        <v>68</v>
      </c>
      <c r="G1025" t="s">
        <v>104</v>
      </c>
      <c r="H1025" t="s">
        <v>4272</v>
      </c>
      <c r="I1025" t="s">
        <v>106</v>
      </c>
      <c r="K1025" t="s">
        <v>5264</v>
      </c>
      <c r="M1025">
        <f t="shared" si="519"/>
        <v>0</v>
      </c>
      <c r="N1025" t="str">
        <f t="shared" si="491"/>
        <v>Employee Self-Service (ESS)(Human Resources)</v>
      </c>
      <c r="P1025" t="s">
        <v>5264</v>
      </c>
      <c r="Q1025" t="str">
        <f t="shared" si="492"/>
        <v>513-556-6381</v>
      </c>
      <c r="S1025" s="3">
        <f t="shared" si="490"/>
        <v>39</v>
      </c>
      <c r="T1025" t="b">
        <f t="shared" si="498"/>
        <v>1</v>
      </c>
      <c r="V1025" s="3">
        <f t="shared" si="499"/>
        <v>340</v>
      </c>
      <c r="W1025" t="b">
        <f t="shared" si="493"/>
        <v>1</v>
      </c>
      <c r="Y1025" t="str">
        <f t="shared" si="500"/>
        <v>UNIVHALL</v>
      </c>
      <c r="Z1025" t="b">
        <f t="shared" si="494"/>
        <v>1</v>
      </c>
      <c r="AB1025" t="b">
        <f t="shared" si="501"/>
        <v>1</v>
      </c>
      <c r="AD1025" t="str">
        <f t="shared" si="502"/>
        <v>513-556-9652</v>
      </c>
      <c r="AE1025" t="b">
        <f t="shared" si="495"/>
        <v>1</v>
      </c>
      <c r="AG1025" t="str">
        <f t="shared" si="503"/>
        <v>https://www.ucflex.uc.edu/irj/portal</v>
      </c>
      <c r="AH1025" t="b">
        <f t="shared" si="496"/>
        <v>1</v>
      </c>
      <c r="AJ1025" t="str">
        <f t="shared" si="504"/>
        <v>hronestop@uc.edu</v>
      </c>
      <c r="AK1025" t="b">
        <f t="shared" si="497"/>
        <v>1</v>
      </c>
      <c r="AM1025" s="4" t="str">
        <f t="shared" si="515"/>
        <v>"name":"Employee Self-Service (ESS)(Human Resources)"</v>
      </c>
      <c r="AN1025" s="5" t="str">
        <f t="shared" si="505"/>
        <v>,"phone":"513-556-6381"</v>
      </c>
      <c r="AO1025" s="5" t="str">
        <f t="shared" si="506"/>
        <v>,"location":{</v>
      </c>
      <c r="AP1025" s="5" t="str">
        <f t="shared" si="507"/>
        <v>"ML":"39"</v>
      </c>
      <c r="AQ1025" s="5" t="str">
        <f t="shared" si="521"/>
        <v>,"RM":"340"</v>
      </c>
      <c r="AR1025" s="5" t="str">
        <f t="shared" si="508"/>
        <v>,"building":"UNIVHALL"</v>
      </c>
      <c r="AS1025" s="5" t="str">
        <f t="shared" si="517"/>
        <v>}</v>
      </c>
      <c r="AT1025" s="5" t="str">
        <f t="shared" si="509"/>
        <v>,"fax":"513-556-9652"</v>
      </c>
      <c r="AU1025" s="5" t="str">
        <f t="shared" si="510"/>
        <v>,"website":"https://www.ucflex.uc.edu/irj/portal"</v>
      </c>
      <c r="AV1025" s="10" t="str">
        <f t="shared" si="511"/>
        <v>,"email":"hronestop@uc.edu"</v>
      </c>
      <c r="AW1025" s="6" t="str">
        <f t="shared" si="512"/>
        <v>{"name":"Employee Self-Service (ESS)(Human Resources)","phone":"513-556-6381","location":{"ML":"39","RM":"340","building":"UNIVHALL"},"fax":"513-556-9652","website":"https://www.ucflex.uc.edu/irj/portal","email":"hronestop@uc.edu"}</v>
      </c>
      <c r="AX1025" t="str">
        <f t="shared" si="513"/>
        <v>db.directory.insert({"name":"Employee Self-Service (ESS)(Human Resources)","phone":"513-556-6381","location":{"ML":"39","RM":"340","building":"UNIVHALL"},"fax":"513-556-9652","website":"https://www.ucflex.uc.edu/irj/portal","email":"hronestop@uc.edu"})</v>
      </c>
      <c r="AY1025">
        <f t="shared" si="516"/>
        <v>1022</v>
      </c>
      <c r="AZ1025" t="str">
        <f t="shared" si="514"/>
        <v>1022 - Employee Self-Service (ESS)(Human Resources)</v>
      </c>
      <c r="BA1025" t="str">
        <f t="shared" si="518"/>
        <v>{"name":"Employee Self-Service (ESS)(Human Resources)","phone":"513-556-6381","location":{"ML":"39","RM":"340","building":"UNIVHALL"},"fax":"513-556-9652","website":"https://www.ucflex.uc.edu/irj/portal","email":"hronestop@uc.edu"},</v>
      </c>
    </row>
    <row r="1026" spans="1:53" x14ac:dyDescent="0.25">
      <c r="A1026" t="s">
        <v>4273</v>
      </c>
      <c r="B1026" t="s">
        <v>4274</v>
      </c>
      <c r="C1026" t="s">
        <v>206</v>
      </c>
      <c r="D1026">
        <v>39</v>
      </c>
      <c r="E1026">
        <v>340</v>
      </c>
      <c r="F1026" t="s">
        <v>68</v>
      </c>
      <c r="G1026" t="s">
        <v>104</v>
      </c>
      <c r="H1026" t="s">
        <v>4275</v>
      </c>
      <c r="I1026" t="s">
        <v>207</v>
      </c>
      <c r="K1026" t="s">
        <v>5264</v>
      </c>
      <c r="M1026">
        <f t="shared" si="519"/>
        <v>0</v>
      </c>
      <c r="N1026" t="str">
        <f t="shared" si="491"/>
        <v xml:space="preserve"> FMLA (Human Resources) - Family Medical Leave</v>
      </c>
      <c r="P1026" t="s">
        <v>5264</v>
      </c>
      <c r="Q1026" t="str">
        <f t="shared" si="492"/>
        <v>513-556-6951</v>
      </c>
      <c r="S1026" s="3">
        <f t="shared" si="490"/>
        <v>39</v>
      </c>
      <c r="T1026" t="b">
        <f t="shared" si="498"/>
        <v>1</v>
      </c>
      <c r="V1026" s="3">
        <f t="shared" si="499"/>
        <v>340</v>
      </c>
      <c r="W1026" t="b">
        <f t="shared" si="493"/>
        <v>1</v>
      </c>
      <c r="Y1026" t="str">
        <f t="shared" si="500"/>
        <v>UNIVHALL</v>
      </c>
      <c r="Z1026" t="b">
        <f t="shared" si="494"/>
        <v>1</v>
      </c>
      <c r="AB1026" t="b">
        <f t="shared" si="501"/>
        <v>1</v>
      </c>
      <c r="AD1026" t="str">
        <f t="shared" si="502"/>
        <v>513-556-9652</v>
      </c>
      <c r="AE1026" t="b">
        <f t="shared" si="495"/>
        <v>1</v>
      </c>
      <c r="AG1026" t="str">
        <f t="shared" si="503"/>
        <v>http://www.uc.edu/hr/benefits/leaves_of_absence.html</v>
      </c>
      <c r="AH1026" t="b">
        <f t="shared" si="496"/>
        <v>1</v>
      </c>
      <c r="AJ1026" t="str">
        <f t="shared" si="504"/>
        <v>gloria.woods@uc.edu</v>
      </c>
      <c r="AK1026" t="b">
        <f t="shared" si="497"/>
        <v>1</v>
      </c>
      <c r="AM1026" s="4" t="str">
        <f t="shared" si="515"/>
        <v>"name":"FMLA (Human Resources) - Family Medical Leave"</v>
      </c>
      <c r="AN1026" s="5" t="str">
        <f t="shared" si="505"/>
        <v>,"phone":"513-556-6951"</v>
      </c>
      <c r="AO1026" s="5" t="str">
        <f t="shared" si="506"/>
        <v>,"location":{</v>
      </c>
      <c r="AP1026" s="5" t="str">
        <f t="shared" si="507"/>
        <v>"ML":"39"</v>
      </c>
      <c r="AQ1026" s="5" t="str">
        <f t="shared" si="521"/>
        <v>,"RM":"340"</v>
      </c>
      <c r="AR1026" s="5" t="str">
        <f t="shared" si="508"/>
        <v>,"building":"UNIVHALL"</v>
      </c>
      <c r="AS1026" s="5" t="str">
        <f t="shared" si="517"/>
        <v>}</v>
      </c>
      <c r="AT1026" s="5" t="str">
        <f t="shared" si="509"/>
        <v>,"fax":"513-556-9652"</v>
      </c>
      <c r="AU1026" s="5" t="str">
        <f t="shared" si="510"/>
        <v>,"website":"http://www.uc.edu/hr/benefits/leaves_of_absence.html"</v>
      </c>
      <c r="AV1026" s="10" t="str">
        <f t="shared" si="511"/>
        <v>,"email":"gloria.woods@uc.edu"</v>
      </c>
      <c r="AW1026" s="6" t="str">
        <f t="shared" si="512"/>
        <v>{"name":"FMLA (Human Resources) - Family Medical Leave","phone":"513-556-6951","location":{"ML":"39","RM":"340","building":"UNIVHALL"},"fax":"513-556-9652","website":"http://www.uc.edu/hr/benefits/leaves_of_absence.html","email":"gloria.woods@uc.edu"}</v>
      </c>
      <c r="AX1026" t="str">
        <f t="shared" si="513"/>
        <v>db.directory.insert({"name":"FMLA (Human Resources) - Family Medical Leave","phone":"513-556-6951","location":{"ML":"39","RM":"340","building":"UNIVHALL"},"fax":"513-556-9652","website":"http://www.uc.edu/hr/benefits/leaves_of_absence.html","email":"gloria.woods@uc.edu"})</v>
      </c>
      <c r="AY1026">
        <f t="shared" si="516"/>
        <v>1023</v>
      </c>
      <c r="AZ1026" t="str">
        <f t="shared" si="514"/>
        <v>1023 -  FMLA (Human Resources) - Family Medical Leave</v>
      </c>
      <c r="BA1026" t="str">
        <f t="shared" si="518"/>
        <v>{"name":"FMLA (Human Resources) - Family Medical Leave","phone":"513-556-6951","location":{"ML":"39","RM":"340","building":"UNIVHALL"},"fax":"513-556-9652","website":"http://www.uc.edu/hr/benefits/leaves_of_absence.html","email":"gloria.woods@uc.edu"},</v>
      </c>
    </row>
    <row r="1027" spans="1:53" x14ac:dyDescent="0.25">
      <c r="A1027" t="s">
        <v>4276</v>
      </c>
      <c r="B1027" t="s">
        <v>4277</v>
      </c>
      <c r="C1027" t="s">
        <v>4278</v>
      </c>
      <c r="D1027" t="s">
        <v>1797</v>
      </c>
      <c r="E1027">
        <v>68</v>
      </c>
      <c r="F1027">
        <v>526</v>
      </c>
      <c r="G1027" t="s">
        <v>1232</v>
      </c>
      <c r="H1027" t="s">
        <v>1798</v>
      </c>
      <c r="I1027" t="s">
        <v>4279</v>
      </c>
      <c r="K1027" t="s">
        <v>5264</v>
      </c>
      <c r="L1027" t="b">
        <v>1</v>
      </c>
      <c r="M1027">
        <f t="shared" si="519"/>
        <v>1</v>
      </c>
      <c r="N1027" t="str">
        <f t="shared" si="491"/>
        <v>Human Services  School of (CECH)</v>
      </c>
      <c r="O1027" t="str">
        <f t="shared" si="520"/>
        <v>Human Services  School of (CECH)</v>
      </c>
      <c r="P1027" t="s">
        <v>5264</v>
      </c>
      <c r="Q1027" t="str">
        <f t="shared" si="492"/>
        <v>513-556-3335</v>
      </c>
      <c r="S1027" s="3">
        <f t="shared" ref="S1027:S1090" si="522">IF(L1027,E1027,D1027)</f>
        <v>68</v>
      </c>
      <c r="T1027" t="b">
        <f t="shared" si="498"/>
        <v>1</v>
      </c>
      <c r="V1027" s="3">
        <f t="shared" si="499"/>
        <v>526</v>
      </c>
      <c r="W1027" t="b">
        <f t="shared" si="493"/>
        <v>1</v>
      </c>
      <c r="Y1027" t="str">
        <f t="shared" si="500"/>
        <v>TEACHERS</v>
      </c>
      <c r="Z1027" t="b">
        <f t="shared" si="494"/>
        <v>1</v>
      </c>
      <c r="AB1027" t="b">
        <f t="shared" si="501"/>
        <v>1</v>
      </c>
      <c r="AD1027" t="str">
        <f t="shared" si="502"/>
        <v>513-556-3898</v>
      </c>
      <c r="AE1027" t="b">
        <f t="shared" si="495"/>
        <v>1</v>
      </c>
      <c r="AG1027" t="str">
        <f t="shared" si="503"/>
        <v>http://cech.uc.edu/human-services.html</v>
      </c>
      <c r="AH1027" t="b">
        <f t="shared" si="496"/>
        <v>1</v>
      </c>
      <c r="AJ1027">
        <f t="shared" si="504"/>
        <v>0</v>
      </c>
      <c r="AK1027" t="b">
        <f t="shared" si="497"/>
        <v>0</v>
      </c>
      <c r="AM1027" s="4" t="str">
        <f t="shared" si="515"/>
        <v>"name":"Human Services School of (CECH)"</v>
      </c>
      <c r="AN1027" s="5" t="str">
        <f t="shared" si="505"/>
        <v>,"phone":"513-556-3335"</v>
      </c>
      <c r="AO1027" s="5" t="str">
        <f t="shared" si="506"/>
        <v>,"location":{</v>
      </c>
      <c r="AP1027" s="5" t="str">
        <f t="shared" si="507"/>
        <v>"ML":"68"</v>
      </c>
      <c r="AQ1027" s="5" t="str">
        <f t="shared" si="521"/>
        <v>,"RM":"526"</v>
      </c>
      <c r="AR1027" s="5" t="str">
        <f t="shared" si="508"/>
        <v>,"building":"TEACHERS"</v>
      </c>
      <c r="AS1027" s="5" t="str">
        <f t="shared" si="517"/>
        <v>}</v>
      </c>
      <c r="AT1027" s="5" t="str">
        <f t="shared" si="509"/>
        <v>,"fax":"513-556-3898"</v>
      </c>
      <c r="AU1027" s="5" t="str">
        <f t="shared" si="510"/>
        <v>,"website":"http://cech.uc.edu/human-services.html"</v>
      </c>
      <c r="AV1027" s="10" t="str">
        <f t="shared" si="511"/>
        <v/>
      </c>
      <c r="AW1027" s="6" t="str">
        <f t="shared" si="512"/>
        <v>{"name":"Human Services School of (CECH)","phone":"513-556-3335","location":{"ML":"68","RM":"526","building":"TEACHERS"},"fax":"513-556-3898","website":"http://cech.uc.edu/human-services.html"}</v>
      </c>
      <c r="AX1027" t="str">
        <f t="shared" si="513"/>
        <v>db.directory.insert({"name":"Human Services School of (CECH)","phone":"513-556-3335","location":{"ML":"68","RM":"526","building":"TEACHERS"},"fax":"513-556-3898","website":"http://cech.uc.edu/human-services.html"})</v>
      </c>
      <c r="AY1027">
        <f t="shared" si="516"/>
        <v>1024</v>
      </c>
      <c r="AZ1027" t="str">
        <f t="shared" si="514"/>
        <v>1024 - Human Services  School of (CECH)</v>
      </c>
      <c r="BA1027" t="str">
        <f t="shared" si="518"/>
        <v>{"name":"Human Services School of (CECH)","phone":"513-556-3335","location":{"ML":"68","RM":"526","building":"TEACHERS"},"fax":"513-556-3898","website":"http://cech.uc.edu/human-services.html"},</v>
      </c>
    </row>
    <row r="1028" spans="1:53" x14ac:dyDescent="0.25">
      <c r="A1028" t="s">
        <v>4280</v>
      </c>
      <c r="B1028" t="s">
        <v>4281</v>
      </c>
      <c r="C1028" t="s">
        <v>4282</v>
      </c>
      <c r="D1028">
        <v>70</v>
      </c>
      <c r="E1028" t="s">
        <v>4283</v>
      </c>
      <c r="F1028" t="s">
        <v>4284</v>
      </c>
      <c r="H1028" t="s">
        <v>4285</v>
      </c>
      <c r="K1028" t="s">
        <v>5264</v>
      </c>
      <c r="M1028">
        <f t="shared" si="519"/>
        <v>0</v>
      </c>
      <c r="N1028" t="str">
        <f t="shared" ref="N1028:N1091" si="523">IF(L1028,O1028,B1028)</f>
        <v>Gas Turbine Simulation Lab (CEAS)</v>
      </c>
      <c r="P1028" t="s">
        <v>5264</v>
      </c>
      <c r="Q1028" t="str">
        <f t="shared" ref="Q1028:Q1091" si="524">IF(L1028,D1028,C1028)</f>
        <v>513-556-3222</v>
      </c>
      <c r="S1028" s="3">
        <f t="shared" si="522"/>
        <v>70</v>
      </c>
      <c r="T1028" t="b">
        <f t="shared" si="498"/>
        <v>1</v>
      </c>
      <c r="V1028" s="3" t="str">
        <f t="shared" si="499"/>
        <v>BldgA</v>
      </c>
      <c r="W1028" t="b">
        <f t="shared" ref="W1028:W1091" si="525">IF(V1028=0,FALSE,TRUE)</f>
        <v>1</v>
      </c>
      <c r="Y1028" t="str">
        <f t="shared" si="500"/>
        <v>CENTHILL-A</v>
      </c>
      <c r="Z1028" t="b">
        <f t="shared" ref="Z1028:Z1091" si="526">IF(Y1028=0,FALSE,TRUE)</f>
        <v>1</v>
      </c>
      <c r="AB1028" t="b">
        <f t="shared" si="501"/>
        <v>1</v>
      </c>
      <c r="AD1028">
        <f t="shared" si="502"/>
        <v>0</v>
      </c>
      <c r="AE1028" t="b">
        <f t="shared" ref="AE1028:AE1091" si="527">IF(AD1028=0,FALSE,TRUE)</f>
        <v>0</v>
      </c>
      <c r="AG1028" t="str">
        <f t="shared" si="503"/>
        <v>http://gtsl.ase.uc.edu/index.html</v>
      </c>
      <c r="AH1028" t="b">
        <f t="shared" ref="AH1028:AH1091" si="528">IF(AG1028=0,FALSE,TRUE)</f>
        <v>1</v>
      </c>
      <c r="AJ1028">
        <f t="shared" si="504"/>
        <v>0</v>
      </c>
      <c r="AK1028" t="b">
        <f t="shared" ref="AK1028:AK1091" si="529">IF(AJ1028=0,FALSE,TRUE)</f>
        <v>0</v>
      </c>
      <c r="AM1028" s="4" t="str">
        <f t="shared" si="515"/>
        <v>"name":"Gas Turbine Simulation Lab (CEAS)"</v>
      </c>
      <c r="AN1028" s="5" t="str">
        <f t="shared" si="505"/>
        <v>,"phone":"513-556-3222"</v>
      </c>
      <c r="AO1028" s="5" t="str">
        <f t="shared" si="506"/>
        <v>,"location":{</v>
      </c>
      <c r="AP1028" s="5" t="str">
        <f t="shared" si="507"/>
        <v>"ML":"70"</v>
      </c>
      <c r="AQ1028" s="5" t="str">
        <f t="shared" si="521"/>
        <v>,"RM":"BldgA"</v>
      </c>
      <c r="AR1028" s="5" t="str">
        <f t="shared" si="508"/>
        <v>,"building":"CENTHILL-A"</v>
      </c>
      <c r="AS1028" s="5" t="str">
        <f t="shared" si="517"/>
        <v>}</v>
      </c>
      <c r="AT1028" s="5" t="str">
        <f t="shared" si="509"/>
        <v/>
      </c>
      <c r="AU1028" s="5" t="str">
        <f t="shared" si="510"/>
        <v>,"website":"http://gtsl.ase.uc.edu/index.html"</v>
      </c>
      <c r="AV1028" s="10" t="str">
        <f t="shared" si="511"/>
        <v/>
      </c>
      <c r="AW1028" s="6" t="str">
        <f t="shared" si="512"/>
        <v>{"name":"Gas Turbine Simulation Lab (CEAS)","phone":"513-556-3222","location":{"ML":"70","RM":"BldgA","building":"CENTHILL-A"},"website":"http://gtsl.ase.uc.edu/index.html"}</v>
      </c>
      <c r="AX1028" t="str">
        <f t="shared" si="513"/>
        <v>db.directory.insert({"name":"Gas Turbine Simulation Lab (CEAS)","phone":"513-556-3222","location":{"ML":"70","RM":"BldgA","building":"CENTHILL-A"},"website":"http://gtsl.ase.uc.edu/index.html"})</v>
      </c>
      <c r="AY1028">
        <f t="shared" si="516"/>
        <v>1025</v>
      </c>
      <c r="AZ1028" t="str">
        <f t="shared" si="514"/>
        <v>1025 - Gas Turbine Simulation Lab (CEAS)</v>
      </c>
      <c r="BA1028" t="str">
        <f t="shared" si="518"/>
        <v>{"name":"Gas Turbine Simulation Lab (CEAS)","phone":"513-556-3222","location":{"ML":"70","RM":"BldgA","building":"CENTHILL-A"},"website":"http://gtsl.ase.uc.edu/index.html"},</v>
      </c>
    </row>
    <row r="1029" spans="1:53" x14ac:dyDescent="0.25">
      <c r="A1029" t="s">
        <v>4286</v>
      </c>
      <c r="B1029" t="s">
        <v>4287</v>
      </c>
      <c r="C1029" t="s">
        <v>4288</v>
      </c>
      <c r="D1029">
        <v>225</v>
      </c>
      <c r="E1029">
        <v>560</v>
      </c>
      <c r="F1029" t="s">
        <v>68</v>
      </c>
      <c r="G1029" t="s">
        <v>4289</v>
      </c>
      <c r="H1029" t="s">
        <v>4290</v>
      </c>
      <c r="K1029" t="s">
        <v>5264</v>
      </c>
      <c r="M1029">
        <f t="shared" si="519"/>
        <v>0</v>
      </c>
      <c r="N1029" t="str">
        <f t="shared" si="523"/>
        <v>Government Cost Compliance (Finance)</v>
      </c>
      <c r="P1029" t="s">
        <v>5264</v>
      </c>
      <c r="Q1029" t="str">
        <f t="shared" si="524"/>
        <v>513-556-4815</v>
      </c>
      <c r="S1029" s="3">
        <f t="shared" si="522"/>
        <v>225</v>
      </c>
      <c r="T1029" t="b">
        <f t="shared" ref="T1029:T1092" si="530">IF(S1029=0,FALSE,TRUE)</f>
        <v>1</v>
      </c>
      <c r="V1029" s="3">
        <f t="shared" ref="V1029:V1092" si="531">IF(L1029,F1029,E1029)</f>
        <v>560</v>
      </c>
      <c r="W1029" t="b">
        <f t="shared" si="525"/>
        <v>1</v>
      </c>
      <c r="Y1029" t="str">
        <f t="shared" ref="Y1029:Y1092" si="532">IF(L1029,G1029,F1029)</f>
        <v>UNIVHALL</v>
      </c>
      <c r="Z1029" t="b">
        <f t="shared" si="526"/>
        <v>1</v>
      </c>
      <c r="AB1029" t="b">
        <f t="shared" ref="AB1029:AB1092" si="533">IF(AND(AND(T1029=FALSE,W1029=FALSE),Z1029=FALSE),FALSE,TRUE)</f>
        <v>1</v>
      </c>
      <c r="AD1029" t="str">
        <f t="shared" ref="AD1029:AD1092" si="534">IF(L1029,H1029,G1029)</f>
        <v>513-556-6469</v>
      </c>
      <c r="AE1029" t="b">
        <f t="shared" si="527"/>
        <v>1</v>
      </c>
      <c r="AG1029" t="str">
        <f t="shared" ref="AG1029:AG1092" si="535">IF(L1029,I1029,H1029)</f>
        <v>http://www.uc.edu/af/budgetfinsvcs/gcc.html</v>
      </c>
      <c r="AH1029" t="b">
        <f t="shared" si="528"/>
        <v>1</v>
      </c>
      <c r="AJ1029">
        <f t="shared" ref="AJ1029:AJ1092" si="536">IF(L1029,J1029,I1029)</f>
        <v>0</v>
      </c>
      <c r="AK1029" t="b">
        <f t="shared" si="529"/>
        <v>0</v>
      </c>
      <c r="AM1029" s="4" t="str">
        <f t="shared" si="515"/>
        <v>"name":"Government Cost Compliance (Finance)"</v>
      </c>
      <c r="AN1029" s="5" t="str">
        <f t="shared" ref="AN1029:AN1092" si="537">CONCATENATE(",""phone"":""",TRIM(Q1029),"""")</f>
        <v>,"phone":"513-556-4815"</v>
      </c>
      <c r="AO1029" s="5" t="str">
        <f t="shared" ref="AO1029:AO1092" si="538">IF(AB1029,",""location"":{","")</f>
        <v>,"location":{</v>
      </c>
      <c r="AP1029" s="5" t="str">
        <f t="shared" ref="AP1029:AP1092" si="539">IF(T1029,CONCATENATE("""ML"":""",TRIM(S1029),""""),"")</f>
        <v>"ML":"225"</v>
      </c>
      <c r="AQ1029" s="5" t="str">
        <f t="shared" si="521"/>
        <v>,"RM":"560"</v>
      </c>
      <c r="AR1029" s="5" t="str">
        <f t="shared" ref="AR1029:AR1092" si="540">IF(Z1029,CONCATENATE(",""building"":""",TRIM(Y1029),""""),"")</f>
        <v>,"building":"UNIVHALL"</v>
      </c>
      <c r="AS1029" s="5" t="str">
        <f t="shared" si="517"/>
        <v>}</v>
      </c>
      <c r="AT1029" s="5" t="str">
        <f t="shared" ref="AT1029:AT1092" si="541">IF(AE1029,CONCATENATE(",""fax"":""",TRIM(AD1029),""""),"")</f>
        <v>,"fax":"513-556-6469"</v>
      </c>
      <c r="AU1029" s="5" t="str">
        <f t="shared" ref="AU1029:AU1092" si="542">IF(AH1029,CONCATENATE(",""website"":""",TRIM(AG1029),""""),"")</f>
        <v>,"website":"http://www.uc.edu/af/budgetfinsvcs/gcc.html"</v>
      </c>
      <c r="AV1029" s="10" t="str">
        <f t="shared" ref="AV1029:AV1092" si="543">IF(AK1029,CONCATENATE(",""email"":""",TRIM(AJ1029),""""),"")</f>
        <v/>
      </c>
      <c r="AW1029" s="6" t="str">
        <f t="shared" ref="AW1029:AW1092" si="544">CONCATENATE("{",AM1029,AN1029,AO1029,AP1029,AQ1029,AR1029,AS1029,AT1029,AU1029,AV1029,"}")</f>
        <v>{"name":"Government Cost Compliance (Finance)","phone":"513-556-4815","location":{"ML":"225","RM":"560","building":"UNIVHALL"},"fax":"513-556-6469","website":"http://www.uc.edu/af/budgetfinsvcs/gcc.html"}</v>
      </c>
      <c r="AX1029" t="str">
        <f t="shared" ref="AX1029:AX1092" si="545">CONCATENATE("db.directory.insert(",AW1029,")")</f>
        <v>db.directory.insert({"name":"Government Cost Compliance (Finance)","phone":"513-556-4815","location":{"ML":"225","RM":"560","building":"UNIVHALL"},"fax":"513-556-6469","website":"http://www.uc.edu/af/budgetfinsvcs/gcc.html"})</v>
      </c>
      <c r="AY1029">
        <f t="shared" si="516"/>
        <v>1026</v>
      </c>
      <c r="AZ1029" t="str">
        <f t="shared" ref="AZ1029:AZ1092" si="546">CONCATENATE(AY1029," - ",N1029)</f>
        <v>1026 - Government Cost Compliance (Finance)</v>
      </c>
      <c r="BA1029" t="str">
        <f t="shared" si="518"/>
        <v>{"name":"Government Cost Compliance (Finance)","phone":"513-556-4815","location":{"ML":"225","RM":"560","building":"UNIVHALL"},"fax":"513-556-6469","website":"http://www.uc.edu/af/budgetfinsvcs/gcc.html"},</v>
      </c>
    </row>
    <row r="1030" spans="1:53" x14ac:dyDescent="0.25">
      <c r="A1030" t="s">
        <v>4291</v>
      </c>
      <c r="B1030" t="s">
        <v>4292</v>
      </c>
      <c r="C1030" t="s">
        <v>4293</v>
      </c>
      <c r="D1030">
        <v>9</v>
      </c>
      <c r="F1030" t="s">
        <v>132</v>
      </c>
      <c r="G1030" t="s">
        <v>1401</v>
      </c>
      <c r="H1030" t="s">
        <v>684</v>
      </c>
      <c r="I1030" t="s">
        <v>685</v>
      </c>
      <c r="K1030" t="s">
        <v>5264</v>
      </c>
      <c r="M1030">
        <f t="shared" si="519"/>
        <v>0</v>
      </c>
      <c r="N1030" t="str">
        <f t="shared" si="523"/>
        <v xml:space="preserve"> Bookstore - General Books</v>
      </c>
      <c r="P1030" t="s">
        <v>5264</v>
      </c>
      <c r="Q1030" t="str">
        <f t="shared" si="524"/>
        <v>513-556-1290</v>
      </c>
      <c r="S1030" s="3">
        <f t="shared" si="522"/>
        <v>9</v>
      </c>
      <c r="T1030" t="b">
        <f t="shared" si="530"/>
        <v>1</v>
      </c>
      <c r="V1030" s="3">
        <f t="shared" si="531"/>
        <v>0</v>
      </c>
      <c r="W1030" t="b">
        <f t="shared" si="525"/>
        <v>0</v>
      </c>
      <c r="Y1030" t="str">
        <f t="shared" si="532"/>
        <v>TUC</v>
      </c>
      <c r="Z1030" t="b">
        <f t="shared" si="526"/>
        <v>1</v>
      </c>
      <c r="AB1030" t="b">
        <f t="shared" si="533"/>
        <v>1</v>
      </c>
      <c r="AD1030" t="str">
        <f t="shared" si="534"/>
        <v>513-556-5555</v>
      </c>
      <c r="AE1030" t="b">
        <f t="shared" si="527"/>
        <v>1</v>
      </c>
      <c r="AG1030" t="str">
        <f t="shared" si="535"/>
        <v>http://www.uc.edu/bookstore</v>
      </c>
      <c r="AH1030" t="b">
        <f t="shared" si="528"/>
        <v>1</v>
      </c>
      <c r="AJ1030" t="str">
        <f t="shared" si="536"/>
        <v>bookstore@uc.edu</v>
      </c>
      <c r="AK1030" t="b">
        <f t="shared" si="529"/>
        <v>1</v>
      </c>
      <c r="AM1030" s="4" t="str">
        <f t="shared" ref="AM1030:AM1093" si="547">CONCATENATE("""name"":""",TRIM(N1030),"""")</f>
        <v>"name":"Bookstore - General Books"</v>
      </c>
      <c r="AN1030" s="5" t="str">
        <f t="shared" si="537"/>
        <v>,"phone":"513-556-1290"</v>
      </c>
      <c r="AO1030" s="5" t="str">
        <f t="shared" si="538"/>
        <v>,"location":{</v>
      </c>
      <c r="AP1030" s="5" t="str">
        <f t="shared" si="539"/>
        <v>"ML":"9"</v>
      </c>
      <c r="AQ1030" s="5" t="str">
        <f t="shared" si="521"/>
        <v/>
      </c>
      <c r="AR1030" s="5" t="str">
        <f t="shared" si="540"/>
        <v>,"building":"TUC"</v>
      </c>
      <c r="AS1030" s="5" t="str">
        <f t="shared" si="517"/>
        <v>}</v>
      </c>
      <c r="AT1030" s="5" t="str">
        <f t="shared" si="541"/>
        <v>,"fax":"513-556-5555"</v>
      </c>
      <c r="AU1030" s="5" t="str">
        <f t="shared" si="542"/>
        <v>,"website":"http://www.uc.edu/bookstore"</v>
      </c>
      <c r="AV1030" s="10" t="str">
        <f t="shared" si="543"/>
        <v>,"email":"bookstore@uc.edu"</v>
      </c>
      <c r="AW1030" s="6" t="str">
        <f t="shared" si="544"/>
        <v>{"name":"Bookstore - General Books","phone":"513-556-1290","location":{"ML":"9","building":"TUC"},"fax":"513-556-5555","website":"http://www.uc.edu/bookstore","email":"bookstore@uc.edu"}</v>
      </c>
      <c r="AX1030" t="str">
        <f t="shared" si="545"/>
        <v>db.directory.insert({"name":"Bookstore - General Books","phone":"513-556-1290","location":{"ML":"9","building":"TUC"},"fax":"513-556-5555","website":"http://www.uc.edu/bookstore","email":"bookstore@uc.edu"})</v>
      </c>
      <c r="AY1030">
        <f t="shared" ref="AY1030:AY1093" si="548">AY1029+1</f>
        <v>1027</v>
      </c>
      <c r="AZ1030" t="str">
        <f t="shared" si="546"/>
        <v>1027 -  Bookstore - General Books</v>
      </c>
      <c r="BA1030" t="str">
        <f t="shared" si="518"/>
        <v>{"name":"Bookstore - General Books","phone":"513-556-1290","location":{"ML":"9","building":"TUC"},"fax":"513-556-5555","website":"http://www.uc.edu/bookstore","email":"bookstore@uc.edu"},</v>
      </c>
    </row>
    <row r="1031" spans="1:53" x14ac:dyDescent="0.25">
      <c r="A1031" t="s">
        <v>4294</v>
      </c>
      <c r="B1031" t="s">
        <v>4295</v>
      </c>
      <c r="C1031" t="s">
        <v>4296</v>
      </c>
      <c r="D1031">
        <v>661</v>
      </c>
      <c r="E1031">
        <v>246</v>
      </c>
      <c r="F1031" t="s">
        <v>68</v>
      </c>
      <c r="G1031" t="s">
        <v>3061</v>
      </c>
      <c r="H1031" t="s">
        <v>3062</v>
      </c>
      <c r="I1031" t="s">
        <v>4297</v>
      </c>
      <c r="K1031" t="s">
        <v>5264</v>
      </c>
      <c r="M1031">
        <f t="shared" si="519"/>
        <v>0</v>
      </c>
      <c r="N1031" t="str">
        <f t="shared" si="523"/>
        <v xml:space="preserve"> General Counsel - Contracts</v>
      </c>
      <c r="P1031" t="s">
        <v>5264</v>
      </c>
      <c r="Q1031" t="str">
        <f t="shared" si="524"/>
        <v>513-558-3483</v>
      </c>
      <c r="S1031" s="3">
        <f t="shared" si="522"/>
        <v>661</v>
      </c>
      <c r="T1031" t="b">
        <f t="shared" si="530"/>
        <v>1</v>
      </c>
      <c r="V1031" s="3">
        <f t="shared" si="531"/>
        <v>246</v>
      </c>
      <c r="W1031" t="b">
        <f t="shared" si="525"/>
        <v>1</v>
      </c>
      <c r="Y1031" t="str">
        <f t="shared" si="532"/>
        <v>UNIVHALL</v>
      </c>
      <c r="Z1031" t="b">
        <f t="shared" si="526"/>
        <v>1</v>
      </c>
      <c r="AB1031" t="b">
        <f t="shared" si="533"/>
        <v>1</v>
      </c>
      <c r="AD1031" t="str">
        <f t="shared" si="534"/>
        <v>513-558-4498</v>
      </c>
      <c r="AE1031" t="b">
        <f t="shared" si="527"/>
        <v>1</v>
      </c>
      <c r="AG1031" t="str">
        <f t="shared" si="535"/>
        <v>http://www.uc.edu/gencounsel.html</v>
      </c>
      <c r="AH1031" t="b">
        <f t="shared" si="528"/>
        <v>1</v>
      </c>
      <c r="AJ1031" t="str">
        <f t="shared" si="536"/>
        <v>korin.landon@uc.edu</v>
      </c>
      <c r="AK1031" t="b">
        <f t="shared" si="529"/>
        <v>1</v>
      </c>
      <c r="AM1031" s="4" t="str">
        <f t="shared" si="547"/>
        <v>"name":"General Counsel - Contracts"</v>
      </c>
      <c r="AN1031" s="5" t="str">
        <f t="shared" si="537"/>
        <v>,"phone":"513-558-3483"</v>
      </c>
      <c r="AO1031" s="5" t="str">
        <f t="shared" si="538"/>
        <v>,"location":{</v>
      </c>
      <c r="AP1031" s="5" t="str">
        <f t="shared" si="539"/>
        <v>"ML":"661"</v>
      </c>
      <c r="AQ1031" s="5" t="str">
        <f t="shared" si="521"/>
        <v>,"RM":"246"</v>
      </c>
      <c r="AR1031" s="5" t="str">
        <f t="shared" si="540"/>
        <v>,"building":"UNIVHALL"</v>
      </c>
      <c r="AS1031" s="5" t="str">
        <f t="shared" si="517"/>
        <v>}</v>
      </c>
      <c r="AT1031" s="5" t="str">
        <f t="shared" si="541"/>
        <v>,"fax":"513-558-4498"</v>
      </c>
      <c r="AU1031" s="5" t="str">
        <f t="shared" si="542"/>
        <v>,"website":"http://www.uc.edu/gencounsel.html"</v>
      </c>
      <c r="AV1031" s="10" t="str">
        <f t="shared" si="543"/>
        <v>,"email":"korin.landon@uc.edu"</v>
      </c>
      <c r="AW1031" s="6" t="str">
        <f t="shared" si="544"/>
        <v>{"name":"General Counsel - Contracts","phone":"513-558-3483","location":{"ML":"661","RM":"246","building":"UNIVHALL"},"fax":"513-558-4498","website":"http://www.uc.edu/gencounsel.html","email":"korin.landon@uc.edu"}</v>
      </c>
      <c r="AX1031" t="str">
        <f t="shared" si="545"/>
        <v>db.directory.insert({"name":"General Counsel - Contracts","phone":"513-558-3483","location":{"ML":"661","RM":"246","building":"UNIVHALL"},"fax":"513-558-4498","website":"http://www.uc.edu/gencounsel.html","email":"korin.landon@uc.edu"})</v>
      </c>
      <c r="AY1031">
        <f t="shared" si="548"/>
        <v>1028</v>
      </c>
      <c r="AZ1031" t="str">
        <f t="shared" si="546"/>
        <v>1028 -  General Counsel - Contracts</v>
      </c>
      <c r="BA1031" t="str">
        <f t="shared" si="518"/>
        <v>{"name":"General Counsel - Contracts","phone":"513-558-3483","location":{"ML":"661","RM":"246","building":"UNIVHALL"},"fax":"513-558-4498","website":"http://www.uc.edu/gencounsel.html","email":"korin.landon@uc.edu"},</v>
      </c>
    </row>
    <row r="1032" spans="1:53" x14ac:dyDescent="0.25">
      <c r="A1032" t="s">
        <v>4298</v>
      </c>
      <c r="B1032" t="s">
        <v>4299</v>
      </c>
      <c r="C1032" t="s">
        <v>4300</v>
      </c>
      <c r="D1032">
        <v>131</v>
      </c>
      <c r="E1032">
        <v>401</v>
      </c>
      <c r="F1032" t="s">
        <v>1968</v>
      </c>
      <c r="G1032" t="s">
        <v>1969</v>
      </c>
      <c r="H1032" t="s">
        <v>4301</v>
      </c>
      <c r="K1032" t="s">
        <v>5264</v>
      </c>
      <c r="M1032">
        <f t="shared" si="519"/>
        <v>0</v>
      </c>
      <c r="N1032" t="str">
        <f t="shared" si="523"/>
        <v>Geography (A&amp;S)</v>
      </c>
      <c r="P1032" t="s">
        <v>5264</v>
      </c>
      <c r="Q1032" t="str">
        <f t="shared" si="524"/>
        <v>513-556-3421</v>
      </c>
      <c r="S1032" s="3">
        <f t="shared" si="522"/>
        <v>131</v>
      </c>
      <c r="T1032" t="b">
        <f t="shared" si="530"/>
        <v>1</v>
      </c>
      <c r="V1032" s="3">
        <f t="shared" si="531"/>
        <v>401</v>
      </c>
      <c r="W1032" t="b">
        <f t="shared" si="525"/>
        <v>1</v>
      </c>
      <c r="Y1032" t="str">
        <f t="shared" si="532"/>
        <v>BRAUNSTEIN</v>
      </c>
      <c r="Z1032" t="b">
        <f t="shared" si="526"/>
        <v>1</v>
      </c>
      <c r="AB1032" t="b">
        <f t="shared" si="533"/>
        <v>1</v>
      </c>
      <c r="AD1032" t="str">
        <f t="shared" si="534"/>
        <v>513-556-3370</v>
      </c>
      <c r="AE1032" t="b">
        <f t="shared" si="527"/>
        <v>1</v>
      </c>
      <c r="AG1032" t="str">
        <f t="shared" si="535"/>
        <v>http://www.artsci.uc.edu/departments/geography.html</v>
      </c>
      <c r="AH1032" t="b">
        <f t="shared" si="528"/>
        <v>1</v>
      </c>
      <c r="AJ1032">
        <f t="shared" si="536"/>
        <v>0</v>
      </c>
      <c r="AK1032" t="b">
        <f t="shared" si="529"/>
        <v>0</v>
      </c>
      <c r="AM1032" s="4" t="str">
        <f t="shared" si="547"/>
        <v>"name":"Geography (A&amp;S)"</v>
      </c>
      <c r="AN1032" s="5" t="str">
        <f t="shared" si="537"/>
        <v>,"phone":"513-556-3421"</v>
      </c>
      <c r="AO1032" s="5" t="str">
        <f t="shared" si="538"/>
        <v>,"location":{</v>
      </c>
      <c r="AP1032" s="5" t="str">
        <f t="shared" si="539"/>
        <v>"ML":"131"</v>
      </c>
      <c r="AQ1032" s="5" t="str">
        <f t="shared" si="521"/>
        <v>,"RM":"401"</v>
      </c>
      <c r="AR1032" s="5" t="str">
        <f t="shared" si="540"/>
        <v>,"building":"BRAUNSTEIN"</v>
      </c>
      <c r="AS1032" s="5" t="str">
        <f t="shared" si="517"/>
        <v>}</v>
      </c>
      <c r="AT1032" s="5" t="str">
        <f t="shared" si="541"/>
        <v>,"fax":"513-556-3370"</v>
      </c>
      <c r="AU1032" s="5" t="str">
        <f t="shared" si="542"/>
        <v>,"website":"http://www.artsci.uc.edu/departments/geography.html"</v>
      </c>
      <c r="AV1032" s="10" t="str">
        <f t="shared" si="543"/>
        <v/>
      </c>
      <c r="AW1032" s="6" t="str">
        <f t="shared" si="544"/>
        <v>{"name":"Geography (A&amp;S)","phone":"513-556-3421","location":{"ML":"131","RM":"401","building":"BRAUNSTEIN"},"fax":"513-556-3370","website":"http://www.artsci.uc.edu/departments/geography.html"}</v>
      </c>
      <c r="AX1032" t="str">
        <f t="shared" si="545"/>
        <v>db.directory.insert({"name":"Geography (A&amp;S)","phone":"513-556-3421","location":{"ML":"131","RM":"401","building":"BRAUNSTEIN"},"fax":"513-556-3370","website":"http://www.artsci.uc.edu/departments/geography.html"})</v>
      </c>
      <c r="AY1032">
        <f t="shared" si="548"/>
        <v>1029</v>
      </c>
      <c r="AZ1032" t="str">
        <f t="shared" si="546"/>
        <v>1029 - Geography (A&amp;S)</v>
      </c>
      <c r="BA1032" t="str">
        <f t="shared" si="518"/>
        <v>{"name":"Geography (A&amp;S)","phone":"513-556-3421","location":{"ML":"131","RM":"401","building":"BRAUNSTEIN"},"fax":"513-556-3370","website":"http://www.artsci.uc.edu/departments/geography.html"},</v>
      </c>
    </row>
    <row r="1033" spans="1:53" x14ac:dyDescent="0.25">
      <c r="A1033" t="s">
        <v>4302</v>
      </c>
      <c r="B1033" t="s">
        <v>4303</v>
      </c>
      <c r="C1033" t="s">
        <v>4304</v>
      </c>
      <c r="D1033">
        <v>13</v>
      </c>
      <c r="E1033">
        <v>500</v>
      </c>
      <c r="F1033" t="s">
        <v>1141</v>
      </c>
      <c r="G1033" t="s">
        <v>4305</v>
      </c>
      <c r="H1033" t="s">
        <v>4306</v>
      </c>
      <c r="K1033" t="s">
        <v>5264</v>
      </c>
      <c r="M1033">
        <f t="shared" si="519"/>
        <v>0</v>
      </c>
      <c r="N1033" t="str">
        <f t="shared" si="523"/>
        <v>Geology (A&amp;S)</v>
      </c>
      <c r="P1033" t="s">
        <v>5264</v>
      </c>
      <c r="Q1033" t="str">
        <f t="shared" si="524"/>
        <v>513-556-3732</v>
      </c>
      <c r="S1033" s="3">
        <f t="shared" si="522"/>
        <v>13</v>
      </c>
      <c r="T1033" t="b">
        <f t="shared" si="530"/>
        <v>1</v>
      </c>
      <c r="V1033" s="3">
        <f t="shared" si="531"/>
        <v>500</v>
      </c>
      <c r="W1033" t="b">
        <f t="shared" si="525"/>
        <v>1</v>
      </c>
      <c r="Y1033" t="str">
        <f t="shared" si="532"/>
        <v>GEO-PHYS</v>
      </c>
      <c r="Z1033" t="b">
        <f t="shared" si="526"/>
        <v>1</v>
      </c>
      <c r="AB1033" t="b">
        <f t="shared" si="533"/>
        <v>1</v>
      </c>
      <c r="AD1033" t="str">
        <f t="shared" si="534"/>
        <v>513-556-6931</v>
      </c>
      <c r="AE1033" t="b">
        <f t="shared" si="527"/>
        <v>1</v>
      </c>
      <c r="AG1033" t="str">
        <f t="shared" si="535"/>
        <v>http://www.artsci.uc.edu/departments/geology.html</v>
      </c>
      <c r="AH1033" t="b">
        <f t="shared" si="528"/>
        <v>1</v>
      </c>
      <c r="AJ1033">
        <f t="shared" si="536"/>
        <v>0</v>
      </c>
      <c r="AK1033" t="b">
        <f t="shared" si="529"/>
        <v>0</v>
      </c>
      <c r="AM1033" s="4" t="str">
        <f t="shared" si="547"/>
        <v>"name":"Geology (A&amp;S)"</v>
      </c>
      <c r="AN1033" s="5" t="str">
        <f t="shared" si="537"/>
        <v>,"phone":"513-556-3732"</v>
      </c>
      <c r="AO1033" s="5" t="str">
        <f t="shared" si="538"/>
        <v>,"location":{</v>
      </c>
      <c r="AP1033" s="5" t="str">
        <f t="shared" si="539"/>
        <v>"ML":"13"</v>
      </c>
      <c r="AQ1033" s="5" t="str">
        <f t="shared" si="521"/>
        <v>,"RM":"500"</v>
      </c>
      <c r="AR1033" s="5" t="str">
        <f t="shared" si="540"/>
        <v>,"building":"GEO-PHYS"</v>
      </c>
      <c r="AS1033" s="5" t="str">
        <f t="shared" si="517"/>
        <v>}</v>
      </c>
      <c r="AT1033" s="5" t="str">
        <f t="shared" si="541"/>
        <v>,"fax":"513-556-6931"</v>
      </c>
      <c r="AU1033" s="5" t="str">
        <f t="shared" si="542"/>
        <v>,"website":"http://www.artsci.uc.edu/departments/geology.html"</v>
      </c>
      <c r="AV1033" s="10" t="str">
        <f t="shared" si="543"/>
        <v/>
      </c>
      <c r="AW1033" s="6" t="str">
        <f t="shared" si="544"/>
        <v>{"name":"Geology (A&amp;S)","phone":"513-556-3732","location":{"ML":"13","RM":"500","building":"GEO-PHYS"},"fax":"513-556-6931","website":"http://www.artsci.uc.edu/departments/geology.html"}</v>
      </c>
      <c r="AX1033" t="str">
        <f t="shared" si="545"/>
        <v>db.directory.insert({"name":"Geology (A&amp;S)","phone":"513-556-3732","location":{"ML":"13","RM":"500","building":"GEO-PHYS"},"fax":"513-556-6931","website":"http://www.artsci.uc.edu/departments/geology.html"})</v>
      </c>
      <c r="AY1033">
        <f t="shared" si="548"/>
        <v>1030</v>
      </c>
      <c r="AZ1033" t="str">
        <f t="shared" si="546"/>
        <v>1030 - Geology (A&amp;S)</v>
      </c>
      <c r="BA1033" t="str">
        <f t="shared" si="518"/>
        <v>{"name":"Geology (A&amp;S)","phone":"513-556-3732","location":{"ML":"13","RM":"500","building":"GEO-PHYS"},"fax":"513-556-6931","website":"http://www.artsci.uc.edu/departments/geology.html"},</v>
      </c>
    </row>
    <row r="1034" spans="1:53" x14ac:dyDescent="0.25">
      <c r="A1034" t="s">
        <v>4307</v>
      </c>
      <c r="B1034" t="s">
        <v>4308</v>
      </c>
      <c r="C1034" t="s">
        <v>4300</v>
      </c>
      <c r="D1034">
        <v>131</v>
      </c>
      <c r="E1034">
        <v>401</v>
      </c>
      <c r="F1034" t="s">
        <v>1968</v>
      </c>
      <c r="G1034" t="s">
        <v>1969</v>
      </c>
      <c r="H1034" t="s">
        <v>4309</v>
      </c>
      <c r="K1034" t="s">
        <v>5264</v>
      </c>
      <c r="M1034">
        <f t="shared" si="519"/>
        <v>0</v>
      </c>
      <c r="N1034" t="str">
        <f t="shared" si="523"/>
        <v>Geospatial Information &amp; Environmental Sensor Network (GIESN)(A&amp;S)</v>
      </c>
      <c r="P1034" t="s">
        <v>5264</v>
      </c>
      <c r="Q1034" t="str">
        <f t="shared" si="524"/>
        <v>513-556-3421</v>
      </c>
      <c r="S1034" s="3">
        <f t="shared" si="522"/>
        <v>131</v>
      </c>
      <c r="T1034" t="b">
        <f t="shared" si="530"/>
        <v>1</v>
      </c>
      <c r="V1034" s="3">
        <f t="shared" si="531"/>
        <v>401</v>
      </c>
      <c r="W1034" t="b">
        <f t="shared" si="525"/>
        <v>1</v>
      </c>
      <c r="Y1034" t="str">
        <f t="shared" si="532"/>
        <v>BRAUNSTEIN</v>
      </c>
      <c r="Z1034" t="b">
        <f t="shared" si="526"/>
        <v>1</v>
      </c>
      <c r="AB1034" t="b">
        <f t="shared" si="533"/>
        <v>1</v>
      </c>
      <c r="AD1034" t="str">
        <f t="shared" si="534"/>
        <v>513-556-3370</v>
      </c>
      <c r="AE1034" t="b">
        <f t="shared" si="527"/>
        <v>1</v>
      </c>
      <c r="AG1034" t="str">
        <f t="shared" si="535"/>
        <v>http://giesn.uc.edu/</v>
      </c>
      <c r="AH1034" t="b">
        <f t="shared" si="528"/>
        <v>1</v>
      </c>
      <c r="AJ1034">
        <f t="shared" si="536"/>
        <v>0</v>
      </c>
      <c r="AK1034" t="b">
        <f t="shared" si="529"/>
        <v>0</v>
      </c>
      <c r="AM1034" s="4" t="str">
        <f t="shared" si="547"/>
        <v>"name":"Geospatial Information &amp; Environmental Sensor Network (GIESN)(A&amp;S)"</v>
      </c>
      <c r="AN1034" s="5" t="str">
        <f t="shared" si="537"/>
        <v>,"phone":"513-556-3421"</v>
      </c>
      <c r="AO1034" s="5" t="str">
        <f t="shared" si="538"/>
        <v>,"location":{</v>
      </c>
      <c r="AP1034" s="5" t="str">
        <f t="shared" si="539"/>
        <v>"ML":"131"</v>
      </c>
      <c r="AQ1034" s="5" t="str">
        <f t="shared" si="521"/>
        <v>,"RM":"401"</v>
      </c>
      <c r="AR1034" s="5" t="str">
        <f t="shared" si="540"/>
        <v>,"building":"BRAUNSTEIN"</v>
      </c>
      <c r="AS1034" s="5" t="str">
        <f t="shared" si="517"/>
        <v>}</v>
      </c>
      <c r="AT1034" s="5" t="str">
        <f t="shared" si="541"/>
        <v>,"fax":"513-556-3370"</v>
      </c>
      <c r="AU1034" s="5" t="str">
        <f t="shared" si="542"/>
        <v>,"website":"http://giesn.uc.edu/"</v>
      </c>
      <c r="AV1034" s="10" t="str">
        <f t="shared" si="543"/>
        <v/>
      </c>
      <c r="AW1034" s="6" t="str">
        <f t="shared" si="544"/>
        <v>{"name":"Geospatial Information &amp; Environmental Sensor Network (GIESN)(A&amp;S)","phone":"513-556-3421","location":{"ML":"131","RM":"401","building":"BRAUNSTEIN"},"fax":"513-556-3370","website":"http://giesn.uc.edu/"}</v>
      </c>
      <c r="AX1034" t="str">
        <f t="shared" si="545"/>
        <v>db.directory.insert({"name":"Geospatial Information &amp; Environmental Sensor Network (GIESN)(A&amp;S)","phone":"513-556-3421","location":{"ML":"131","RM":"401","building":"BRAUNSTEIN"},"fax":"513-556-3370","website":"http://giesn.uc.edu/"})</v>
      </c>
      <c r="AY1034">
        <f t="shared" si="548"/>
        <v>1031</v>
      </c>
      <c r="AZ1034" t="str">
        <f t="shared" si="546"/>
        <v>1031 - Geospatial Information &amp; Environmental Sensor Network (GIESN)(A&amp;S)</v>
      </c>
      <c r="BA1034" t="str">
        <f t="shared" si="518"/>
        <v>{"name":"Geospatial Information &amp; Environmental Sensor Network (GIESN)(A&amp;S)","phone":"513-556-3421","location":{"ML":"131","RM":"401","building":"BRAUNSTEIN"},"fax":"513-556-3370","website":"http://giesn.uc.edu/"},</v>
      </c>
    </row>
    <row r="1035" spans="1:53" x14ac:dyDescent="0.25">
      <c r="A1035" t="s">
        <v>4310</v>
      </c>
      <c r="B1035" t="s">
        <v>4311</v>
      </c>
      <c r="C1035" t="s">
        <v>3471</v>
      </c>
      <c r="D1035">
        <v>372</v>
      </c>
      <c r="E1035">
        <v>733</v>
      </c>
      <c r="F1035" t="s">
        <v>1962</v>
      </c>
      <c r="G1035" t="s">
        <v>3472</v>
      </c>
      <c r="H1035" t="s">
        <v>4312</v>
      </c>
      <c r="K1035" t="s">
        <v>5264</v>
      </c>
      <c r="M1035">
        <f t="shared" si="519"/>
        <v>0</v>
      </c>
      <c r="N1035" t="str">
        <f t="shared" si="523"/>
        <v>German Studies (A&amp;S)</v>
      </c>
      <c r="P1035" t="s">
        <v>5264</v>
      </c>
      <c r="Q1035" t="str">
        <f t="shared" si="524"/>
        <v>513-556-2752</v>
      </c>
      <c r="S1035" s="3">
        <f t="shared" si="522"/>
        <v>372</v>
      </c>
      <c r="T1035" t="b">
        <f t="shared" si="530"/>
        <v>1</v>
      </c>
      <c r="V1035" s="3">
        <f t="shared" si="531"/>
        <v>733</v>
      </c>
      <c r="W1035" t="b">
        <f t="shared" si="525"/>
        <v>1</v>
      </c>
      <c r="Y1035" t="str">
        <f t="shared" si="532"/>
        <v>OLDCHEM</v>
      </c>
      <c r="Z1035" t="b">
        <f t="shared" si="526"/>
        <v>1</v>
      </c>
      <c r="AB1035" t="b">
        <f t="shared" si="533"/>
        <v>1</v>
      </c>
      <c r="AD1035" t="str">
        <f t="shared" si="534"/>
        <v>513-556-1991</v>
      </c>
      <c r="AE1035" t="b">
        <f t="shared" si="527"/>
        <v>1</v>
      </c>
      <c r="AG1035" t="str">
        <f t="shared" si="535"/>
        <v>http://www.artsci.uc.edu/departments/german.html</v>
      </c>
      <c r="AH1035" t="b">
        <f t="shared" si="528"/>
        <v>1</v>
      </c>
      <c r="AJ1035">
        <f t="shared" si="536"/>
        <v>0</v>
      </c>
      <c r="AK1035" t="b">
        <f t="shared" si="529"/>
        <v>0</v>
      </c>
      <c r="AM1035" s="4" t="str">
        <f t="shared" si="547"/>
        <v>"name":"German Studies (A&amp;S)"</v>
      </c>
      <c r="AN1035" s="5" t="str">
        <f t="shared" si="537"/>
        <v>,"phone":"513-556-2752"</v>
      </c>
      <c r="AO1035" s="5" t="str">
        <f t="shared" si="538"/>
        <v>,"location":{</v>
      </c>
      <c r="AP1035" s="5" t="str">
        <f t="shared" si="539"/>
        <v>"ML":"372"</v>
      </c>
      <c r="AQ1035" s="5" t="str">
        <f t="shared" si="521"/>
        <v>,"RM":"733"</v>
      </c>
      <c r="AR1035" s="5" t="str">
        <f t="shared" si="540"/>
        <v>,"building":"OLDCHEM"</v>
      </c>
      <c r="AS1035" s="5" t="str">
        <f t="shared" si="517"/>
        <v>}</v>
      </c>
      <c r="AT1035" s="5" t="str">
        <f t="shared" si="541"/>
        <v>,"fax":"513-556-1991"</v>
      </c>
      <c r="AU1035" s="5" t="str">
        <f t="shared" si="542"/>
        <v>,"website":"http://www.artsci.uc.edu/departments/german.html"</v>
      </c>
      <c r="AV1035" s="10" t="str">
        <f t="shared" si="543"/>
        <v/>
      </c>
      <c r="AW1035" s="6" t="str">
        <f t="shared" si="544"/>
        <v>{"name":"German Studies (A&amp;S)","phone":"513-556-2752","location":{"ML":"372","RM":"733","building":"OLDCHEM"},"fax":"513-556-1991","website":"http://www.artsci.uc.edu/departments/german.html"}</v>
      </c>
      <c r="AX1035" t="str">
        <f t="shared" si="545"/>
        <v>db.directory.insert({"name":"German Studies (A&amp;S)","phone":"513-556-2752","location":{"ML":"372","RM":"733","building":"OLDCHEM"},"fax":"513-556-1991","website":"http://www.artsci.uc.edu/departments/german.html"})</v>
      </c>
      <c r="AY1035">
        <f t="shared" si="548"/>
        <v>1032</v>
      </c>
      <c r="AZ1035" t="str">
        <f t="shared" si="546"/>
        <v>1032 - German Studies (A&amp;S)</v>
      </c>
      <c r="BA1035" t="str">
        <f t="shared" si="518"/>
        <v>{"name":"German Studies (A&amp;S)","phone":"513-556-2752","location":{"ML":"372","RM":"733","building":"OLDCHEM"},"fax":"513-556-1991","website":"http://www.artsci.uc.edu/departments/german.html"},</v>
      </c>
    </row>
    <row r="1036" spans="1:53" x14ac:dyDescent="0.25">
      <c r="A1036" t="s">
        <v>4313</v>
      </c>
      <c r="B1036" t="s">
        <v>4314</v>
      </c>
      <c r="C1036" t="s">
        <v>1950</v>
      </c>
      <c r="D1036">
        <v>162</v>
      </c>
      <c r="E1036">
        <v>100</v>
      </c>
      <c r="F1036" t="s">
        <v>270</v>
      </c>
      <c r="G1036" t="s">
        <v>38</v>
      </c>
      <c r="H1036" t="s">
        <v>4315</v>
      </c>
      <c r="K1036" t="s">
        <v>5264</v>
      </c>
      <c r="M1036">
        <f t="shared" si="519"/>
        <v>0</v>
      </c>
      <c r="N1036" t="str">
        <f t="shared" si="523"/>
        <v>Gerontology Certificate (CLER)</v>
      </c>
      <c r="P1036" t="s">
        <v>5264</v>
      </c>
      <c r="Q1036" t="str">
        <f t="shared" si="524"/>
        <v>513-732-5319</v>
      </c>
      <c r="S1036" s="3">
        <f t="shared" si="522"/>
        <v>162</v>
      </c>
      <c r="T1036" t="b">
        <f t="shared" si="530"/>
        <v>1</v>
      </c>
      <c r="V1036" s="3">
        <f t="shared" si="531"/>
        <v>100</v>
      </c>
      <c r="W1036" t="b">
        <f t="shared" si="525"/>
        <v>1</v>
      </c>
      <c r="Y1036" t="str">
        <f t="shared" si="532"/>
        <v>CLERSTUSVCS</v>
      </c>
      <c r="Z1036" t="b">
        <f t="shared" si="526"/>
        <v>1</v>
      </c>
      <c r="AB1036" t="b">
        <f t="shared" si="533"/>
        <v>1</v>
      </c>
      <c r="AD1036" t="str">
        <f t="shared" si="534"/>
        <v>513-732-5303</v>
      </c>
      <c r="AE1036" t="b">
        <f t="shared" si="527"/>
        <v>1</v>
      </c>
      <c r="AG1036" t="str">
        <f t="shared" si="535"/>
        <v>http://www.ucclermont.edu/academics/gainful-employment-disclosure/Gerontology.html</v>
      </c>
      <c r="AH1036" t="b">
        <f t="shared" si="528"/>
        <v>1</v>
      </c>
      <c r="AJ1036">
        <f t="shared" si="536"/>
        <v>0</v>
      </c>
      <c r="AK1036" t="b">
        <f t="shared" si="529"/>
        <v>0</v>
      </c>
      <c r="AM1036" s="4" t="str">
        <f t="shared" si="547"/>
        <v>"name":"Gerontology Certificate (CLER)"</v>
      </c>
      <c r="AN1036" s="5" t="str">
        <f t="shared" si="537"/>
        <v>,"phone":"513-732-5319"</v>
      </c>
      <c r="AO1036" s="5" t="str">
        <f t="shared" si="538"/>
        <v>,"location":{</v>
      </c>
      <c r="AP1036" s="5" t="str">
        <f t="shared" si="539"/>
        <v>"ML":"162"</v>
      </c>
      <c r="AQ1036" s="5" t="str">
        <f t="shared" si="521"/>
        <v>,"RM":"100"</v>
      </c>
      <c r="AR1036" s="5" t="str">
        <f t="shared" si="540"/>
        <v>,"building":"CLERSTUSVCS"</v>
      </c>
      <c r="AS1036" s="5" t="str">
        <f t="shared" ref="AS1036:AS1099" si="549">IF(AB1036,"}","")</f>
        <v>}</v>
      </c>
      <c r="AT1036" s="5" t="str">
        <f t="shared" si="541"/>
        <v>,"fax":"513-732-5303"</v>
      </c>
      <c r="AU1036" s="5" t="str">
        <f t="shared" si="542"/>
        <v>,"website":"http://www.ucclermont.edu/academics/gainful-employment-disclosure/Gerontology.html"</v>
      </c>
      <c r="AV1036" s="10" t="str">
        <f t="shared" si="543"/>
        <v/>
      </c>
      <c r="AW1036" s="6" t="str">
        <f t="shared" si="544"/>
        <v>{"name":"Gerontology Certificate (CLER)","phone":"513-732-5319","location":{"ML":"162","RM":"100","building":"CLERSTUSVCS"},"fax":"513-732-5303","website":"http://www.ucclermont.edu/academics/gainful-employment-disclosure/Gerontology.html"}</v>
      </c>
      <c r="AX1036" t="str">
        <f t="shared" si="545"/>
        <v>db.directory.insert({"name":"Gerontology Certificate (CLER)","phone":"513-732-5319","location":{"ML":"162","RM":"100","building":"CLERSTUSVCS"},"fax":"513-732-5303","website":"http://www.ucclermont.edu/academics/gainful-employment-disclosure/Gerontology.html"})</v>
      </c>
      <c r="AY1036">
        <f t="shared" si="548"/>
        <v>1033</v>
      </c>
      <c r="AZ1036" t="str">
        <f t="shared" si="546"/>
        <v>1033 - Gerontology Certificate (CLER)</v>
      </c>
      <c r="BA1036" t="str">
        <f t="shared" si="518"/>
        <v>{"name":"Gerontology Certificate (CLER)","phone":"513-732-5319","location":{"ML":"162","RM":"100","building":"CLERSTUSVCS"},"fax":"513-732-5303","website":"http://www.ucclermont.edu/academics/gainful-employment-disclosure/Gerontology.html"},</v>
      </c>
    </row>
    <row r="1037" spans="1:53" x14ac:dyDescent="0.25">
      <c r="A1037" t="s">
        <v>4316</v>
      </c>
      <c r="B1037" t="s">
        <v>4317</v>
      </c>
      <c r="C1037" t="s">
        <v>1569</v>
      </c>
      <c r="D1037">
        <v>9</v>
      </c>
      <c r="F1037" t="s">
        <v>132</v>
      </c>
      <c r="G1037" t="s">
        <v>1401</v>
      </c>
      <c r="H1037" t="s">
        <v>684</v>
      </c>
      <c r="I1037" t="s">
        <v>685</v>
      </c>
      <c r="K1037" t="s">
        <v>5264</v>
      </c>
      <c r="M1037">
        <f t="shared" si="519"/>
        <v>0</v>
      </c>
      <c r="N1037" t="str">
        <f t="shared" si="523"/>
        <v xml:space="preserve"> Bookstore - Clothing</v>
      </c>
      <c r="P1037" t="s">
        <v>5264</v>
      </c>
      <c r="Q1037" t="str">
        <f t="shared" si="524"/>
        <v>513-556-1700</v>
      </c>
      <c r="S1037" s="3">
        <f t="shared" si="522"/>
        <v>9</v>
      </c>
      <c r="T1037" t="b">
        <f t="shared" si="530"/>
        <v>1</v>
      </c>
      <c r="V1037" s="3">
        <f t="shared" si="531"/>
        <v>0</v>
      </c>
      <c r="W1037" t="b">
        <f t="shared" si="525"/>
        <v>0</v>
      </c>
      <c r="Y1037" t="str">
        <f t="shared" si="532"/>
        <v>TUC</v>
      </c>
      <c r="Z1037" t="b">
        <f t="shared" si="526"/>
        <v>1</v>
      </c>
      <c r="AB1037" t="b">
        <f t="shared" si="533"/>
        <v>1</v>
      </c>
      <c r="AD1037" t="str">
        <f t="shared" si="534"/>
        <v>513-556-5555</v>
      </c>
      <c r="AE1037" t="b">
        <f t="shared" si="527"/>
        <v>1</v>
      </c>
      <c r="AG1037" t="str">
        <f t="shared" si="535"/>
        <v>http://www.uc.edu/bookstore</v>
      </c>
      <c r="AH1037" t="b">
        <f t="shared" si="528"/>
        <v>1</v>
      </c>
      <c r="AJ1037" t="str">
        <f t="shared" si="536"/>
        <v>bookstore@uc.edu</v>
      </c>
      <c r="AK1037" t="b">
        <f t="shared" si="529"/>
        <v>1</v>
      </c>
      <c r="AM1037" s="4" t="str">
        <f t="shared" si="547"/>
        <v>"name":"Bookstore - Clothing"</v>
      </c>
      <c r="AN1037" s="5" t="str">
        <f t="shared" si="537"/>
        <v>,"phone":"513-556-1700"</v>
      </c>
      <c r="AO1037" s="5" t="str">
        <f t="shared" si="538"/>
        <v>,"location":{</v>
      </c>
      <c r="AP1037" s="5" t="str">
        <f t="shared" si="539"/>
        <v>"ML":"9"</v>
      </c>
      <c r="AQ1037" s="5" t="str">
        <f t="shared" si="521"/>
        <v/>
      </c>
      <c r="AR1037" s="5" t="str">
        <f t="shared" si="540"/>
        <v>,"building":"TUC"</v>
      </c>
      <c r="AS1037" s="5" t="str">
        <f t="shared" si="549"/>
        <v>}</v>
      </c>
      <c r="AT1037" s="5" t="str">
        <f t="shared" si="541"/>
        <v>,"fax":"513-556-5555"</v>
      </c>
      <c r="AU1037" s="5" t="str">
        <f t="shared" si="542"/>
        <v>,"website":"http://www.uc.edu/bookstore"</v>
      </c>
      <c r="AV1037" s="10" t="str">
        <f t="shared" si="543"/>
        <v>,"email":"bookstore@uc.edu"</v>
      </c>
      <c r="AW1037" s="6" t="str">
        <f t="shared" si="544"/>
        <v>{"name":"Bookstore - Clothing","phone":"513-556-1700","location":{"ML":"9","building":"TUC"},"fax":"513-556-5555","website":"http://www.uc.edu/bookstore","email":"bookstore@uc.edu"}</v>
      </c>
      <c r="AX1037" t="str">
        <f t="shared" si="545"/>
        <v>db.directory.insert({"name":"Bookstore - Clothing","phone":"513-556-1700","location":{"ML":"9","building":"TUC"},"fax":"513-556-5555","website":"http://www.uc.edu/bookstore","email":"bookstore@uc.edu"})</v>
      </c>
      <c r="AY1037">
        <f t="shared" si="548"/>
        <v>1034</v>
      </c>
      <c r="AZ1037" t="str">
        <f t="shared" si="546"/>
        <v>1034 -  Bookstore - Clothing</v>
      </c>
      <c r="BA1037" t="str">
        <f t="shared" si="518"/>
        <v>{"name":"Bookstore - Clothing","phone":"513-556-1700","location":{"ML":"9","building":"TUC"},"fax":"513-556-5555","website":"http://www.uc.edu/bookstore","email":"bookstore@uc.edu"},</v>
      </c>
    </row>
    <row r="1038" spans="1:53" x14ac:dyDescent="0.25">
      <c r="A1038" t="s">
        <v>4318</v>
      </c>
      <c r="B1038" t="s">
        <v>4319</v>
      </c>
      <c r="C1038" t="s">
        <v>412</v>
      </c>
      <c r="D1038" t="s">
        <v>1376</v>
      </c>
      <c r="E1038">
        <v>21</v>
      </c>
      <c r="F1038">
        <v>661</v>
      </c>
      <c r="G1038" t="s">
        <v>50</v>
      </c>
      <c r="H1038" t="s">
        <v>1377</v>
      </c>
      <c r="I1038" t="s">
        <v>4320</v>
      </c>
      <c r="K1038" t="s">
        <v>5264</v>
      </c>
      <c r="L1038" t="b">
        <v>1</v>
      </c>
      <c r="M1038">
        <f t="shared" si="519"/>
        <v>1</v>
      </c>
      <c r="N1038" t="str">
        <f t="shared" si="523"/>
        <v>Golf  Athletics</v>
      </c>
      <c r="O1038" t="str">
        <f t="shared" si="520"/>
        <v>Golf  Athletics</v>
      </c>
      <c r="P1038" t="s">
        <v>5264</v>
      </c>
      <c r="Q1038" t="str">
        <f t="shared" si="524"/>
        <v>513-556-0558</v>
      </c>
      <c r="S1038" s="3">
        <f t="shared" si="522"/>
        <v>21</v>
      </c>
      <c r="T1038" t="b">
        <f t="shared" si="530"/>
        <v>1</v>
      </c>
      <c r="V1038" s="3">
        <f t="shared" si="531"/>
        <v>661</v>
      </c>
      <c r="W1038" t="b">
        <f t="shared" si="525"/>
        <v>1</v>
      </c>
      <c r="Y1038" t="str">
        <f t="shared" si="532"/>
        <v>LNDNRCTR</v>
      </c>
      <c r="Z1038" t="b">
        <f t="shared" si="526"/>
        <v>1</v>
      </c>
      <c r="AB1038" t="b">
        <f t="shared" si="533"/>
        <v>1</v>
      </c>
      <c r="AD1038" t="str">
        <f t="shared" si="534"/>
        <v>513-556-2209</v>
      </c>
      <c r="AE1038" t="b">
        <f t="shared" si="527"/>
        <v>1</v>
      </c>
      <c r="AG1038" t="str">
        <f t="shared" si="535"/>
        <v>http://gobearcats.com/sports/m-golf/cinn-m-golf-body.html</v>
      </c>
      <c r="AH1038" t="b">
        <f t="shared" si="528"/>
        <v>1</v>
      </c>
      <c r="AJ1038">
        <f t="shared" si="536"/>
        <v>0</v>
      </c>
      <c r="AK1038" t="b">
        <f t="shared" si="529"/>
        <v>0</v>
      </c>
      <c r="AM1038" s="4" t="str">
        <f t="shared" si="547"/>
        <v>"name":"Golf Athletics"</v>
      </c>
      <c r="AN1038" s="5" t="str">
        <f t="shared" si="537"/>
        <v>,"phone":"513-556-0558"</v>
      </c>
      <c r="AO1038" s="5" t="str">
        <f t="shared" si="538"/>
        <v>,"location":{</v>
      </c>
      <c r="AP1038" s="5" t="str">
        <f t="shared" si="539"/>
        <v>"ML":"21"</v>
      </c>
      <c r="AQ1038" s="5" t="str">
        <f t="shared" si="521"/>
        <v>,"RM":"661"</v>
      </c>
      <c r="AR1038" s="5" t="str">
        <f t="shared" si="540"/>
        <v>,"building":"LNDNRCTR"</v>
      </c>
      <c r="AS1038" s="5" t="str">
        <f t="shared" si="549"/>
        <v>}</v>
      </c>
      <c r="AT1038" s="5" t="str">
        <f t="shared" si="541"/>
        <v>,"fax":"513-556-2209"</v>
      </c>
      <c r="AU1038" s="5" t="str">
        <f t="shared" si="542"/>
        <v>,"website":"http://gobearcats.com/sports/m-golf/cinn-m-golf-body.html"</v>
      </c>
      <c r="AV1038" s="10" t="str">
        <f t="shared" si="543"/>
        <v/>
      </c>
      <c r="AW1038" s="6" t="str">
        <f t="shared" si="544"/>
        <v>{"name":"Golf Athletics","phone":"513-556-0558","location":{"ML":"21","RM":"661","building":"LNDNRCTR"},"fax":"513-556-2209","website":"http://gobearcats.com/sports/m-golf/cinn-m-golf-body.html"}</v>
      </c>
      <c r="AX1038" t="str">
        <f t="shared" si="545"/>
        <v>db.directory.insert({"name":"Golf Athletics","phone":"513-556-0558","location":{"ML":"21","RM":"661","building":"LNDNRCTR"},"fax":"513-556-2209","website":"http://gobearcats.com/sports/m-golf/cinn-m-golf-body.html"})</v>
      </c>
      <c r="AY1038">
        <f t="shared" si="548"/>
        <v>1035</v>
      </c>
      <c r="AZ1038" t="str">
        <f t="shared" si="546"/>
        <v>1035 - Golf  Athletics</v>
      </c>
      <c r="BA1038" t="str">
        <f t="shared" si="518"/>
        <v>{"name":"Golf Athletics","phone":"513-556-0558","location":{"ML":"21","RM":"661","building":"LNDNRCTR"},"fax":"513-556-2209","website":"http://gobearcats.com/sports/m-golf/cinn-m-golf-body.html"},</v>
      </c>
    </row>
    <row r="1039" spans="1:53" x14ac:dyDescent="0.25">
      <c r="A1039" t="s">
        <v>4321</v>
      </c>
      <c r="B1039" t="s">
        <v>4322</v>
      </c>
      <c r="C1039" t="s">
        <v>4323</v>
      </c>
      <c r="D1039">
        <v>3</v>
      </c>
      <c r="E1039" t="s">
        <v>4324</v>
      </c>
      <c r="F1039" t="s">
        <v>329</v>
      </c>
      <c r="G1039" t="s">
        <v>1108</v>
      </c>
      <c r="H1039" t="s">
        <v>4325</v>
      </c>
      <c r="I1039" t="s">
        <v>4326</v>
      </c>
      <c r="K1039" t="s">
        <v>5264</v>
      </c>
      <c r="M1039">
        <f t="shared" si="519"/>
        <v>0</v>
      </c>
      <c r="N1039" t="str">
        <f t="shared" si="523"/>
        <v>Graduate Academic Programs (CCM)</v>
      </c>
      <c r="P1039" t="s">
        <v>5264</v>
      </c>
      <c r="Q1039" t="str">
        <f t="shared" si="524"/>
        <v>513-556-9470</v>
      </c>
      <c r="S1039" s="3">
        <f t="shared" si="522"/>
        <v>3</v>
      </c>
      <c r="T1039" t="b">
        <f t="shared" si="530"/>
        <v>1</v>
      </c>
      <c r="V1039" s="3" t="str">
        <f t="shared" si="531"/>
        <v>4225G</v>
      </c>
      <c r="W1039" t="b">
        <f t="shared" si="525"/>
        <v>1</v>
      </c>
      <c r="Y1039" t="str">
        <f t="shared" si="532"/>
        <v>EMERY</v>
      </c>
      <c r="Z1039" t="b">
        <f t="shared" si="526"/>
        <v>1</v>
      </c>
      <c r="AB1039" t="b">
        <f t="shared" si="533"/>
        <v>1</v>
      </c>
      <c r="AD1039" t="str">
        <f t="shared" si="534"/>
        <v>513-556-1028</v>
      </c>
      <c r="AE1039" t="b">
        <f t="shared" si="527"/>
        <v>1</v>
      </c>
      <c r="AG1039" t="str">
        <f t="shared" si="535"/>
        <v>http://ccm.uc.edu/admissions/application/applicationgrad.html</v>
      </c>
      <c r="AH1039" t="b">
        <f t="shared" si="528"/>
        <v>1</v>
      </c>
      <c r="AJ1039" t="str">
        <f t="shared" si="536"/>
        <v>finneyt@ucmail.uc.edu</v>
      </c>
      <c r="AK1039" t="b">
        <f t="shared" si="529"/>
        <v>1</v>
      </c>
      <c r="AM1039" s="4" t="str">
        <f t="shared" si="547"/>
        <v>"name":"Graduate Academic Programs (CCM)"</v>
      </c>
      <c r="AN1039" s="5" t="str">
        <f t="shared" si="537"/>
        <v>,"phone":"513-556-9470"</v>
      </c>
      <c r="AO1039" s="5" t="str">
        <f t="shared" si="538"/>
        <v>,"location":{</v>
      </c>
      <c r="AP1039" s="5" t="str">
        <f t="shared" si="539"/>
        <v>"ML":"3"</v>
      </c>
      <c r="AQ1039" s="5" t="str">
        <f t="shared" si="521"/>
        <v>,"RM":"4225G"</v>
      </c>
      <c r="AR1039" s="5" t="str">
        <f t="shared" si="540"/>
        <v>,"building":"EMERY"</v>
      </c>
      <c r="AS1039" s="5" t="str">
        <f t="shared" si="549"/>
        <v>}</v>
      </c>
      <c r="AT1039" s="5" t="str">
        <f t="shared" si="541"/>
        <v>,"fax":"513-556-1028"</v>
      </c>
      <c r="AU1039" s="5" t="str">
        <f t="shared" si="542"/>
        <v>,"website":"http://ccm.uc.edu/admissions/application/applicationgrad.html"</v>
      </c>
      <c r="AV1039" s="10" t="str">
        <f t="shared" si="543"/>
        <v>,"email":"finneyt@ucmail.uc.edu"</v>
      </c>
      <c r="AW1039" s="6" t="str">
        <f t="shared" si="544"/>
        <v>{"name":"Graduate Academic Programs (CCM)","phone":"513-556-9470","location":{"ML":"3","RM":"4225G","building":"EMERY"},"fax":"513-556-1028","website":"http://ccm.uc.edu/admissions/application/applicationgrad.html","email":"finneyt@ucmail.uc.edu"}</v>
      </c>
      <c r="AX1039" t="str">
        <f t="shared" si="545"/>
        <v>db.directory.insert({"name":"Graduate Academic Programs (CCM)","phone":"513-556-9470","location":{"ML":"3","RM":"4225G","building":"EMERY"},"fax":"513-556-1028","website":"http://ccm.uc.edu/admissions/application/applicationgrad.html","email":"finneyt@ucmail.uc.edu"})</v>
      </c>
      <c r="AY1039">
        <f t="shared" si="548"/>
        <v>1036</v>
      </c>
      <c r="AZ1039" t="str">
        <f t="shared" si="546"/>
        <v>1036 - Graduate Academic Programs (CCM)</v>
      </c>
      <c r="BA1039" t="str">
        <f t="shared" si="518"/>
        <v>{"name":"Graduate Academic Programs (CCM)","phone":"513-556-9470","location":{"ML":"3","RM":"4225G","building":"EMERY"},"fax":"513-556-1028","website":"http://ccm.uc.edu/admissions/application/applicationgrad.html","email":"finneyt@ucmail.uc.edu"},</v>
      </c>
    </row>
    <row r="1040" spans="1:53" x14ac:dyDescent="0.25">
      <c r="A1040" t="s">
        <v>4327</v>
      </c>
      <c r="B1040" t="s">
        <v>4328</v>
      </c>
      <c r="C1040" t="s">
        <v>4329</v>
      </c>
      <c r="D1040" t="s">
        <v>4330</v>
      </c>
      <c r="E1040">
        <v>69</v>
      </c>
      <c r="F1040">
        <v>212</v>
      </c>
      <c r="G1040" t="s">
        <v>899</v>
      </c>
      <c r="H1040" t="s">
        <v>4065</v>
      </c>
      <c r="I1040" t="s">
        <v>4331</v>
      </c>
      <c r="K1040" t="s">
        <v>5264</v>
      </c>
      <c r="L1040" t="b">
        <v>1</v>
      </c>
      <c r="M1040">
        <f t="shared" si="519"/>
        <v>1</v>
      </c>
      <c r="N1040" t="str">
        <f t="shared" si="523"/>
        <v xml:space="preserve"> Graduate Assistant Office - A&amp;S  English</v>
      </c>
      <c r="O1040" t="str">
        <f t="shared" si="520"/>
        <v xml:space="preserve"> Graduate Assistant Office - A&amp;S  English</v>
      </c>
      <c r="P1040" t="s">
        <v>5264</v>
      </c>
      <c r="Q1040" t="str">
        <f t="shared" si="524"/>
        <v>513-556-3913</v>
      </c>
      <c r="S1040" s="3">
        <f t="shared" si="522"/>
        <v>69</v>
      </c>
      <c r="T1040" t="b">
        <f t="shared" si="530"/>
        <v>1</v>
      </c>
      <c r="V1040" s="3">
        <f t="shared" si="531"/>
        <v>212</v>
      </c>
      <c r="W1040" t="b">
        <f t="shared" si="525"/>
        <v>1</v>
      </c>
      <c r="Y1040" t="str">
        <f t="shared" si="532"/>
        <v>MCMICKEN</v>
      </c>
      <c r="Z1040" t="b">
        <f t="shared" si="526"/>
        <v>1</v>
      </c>
      <c r="AB1040" t="b">
        <f t="shared" si="533"/>
        <v>1</v>
      </c>
      <c r="AD1040" t="str">
        <f t="shared" si="534"/>
        <v>513-556-5960</v>
      </c>
      <c r="AE1040" t="b">
        <f t="shared" si="527"/>
        <v>1</v>
      </c>
      <c r="AG1040" t="str">
        <f t="shared" si="535"/>
        <v>http://www.artsci.uc.edu/english</v>
      </c>
      <c r="AH1040" t="b">
        <f t="shared" si="528"/>
        <v>1</v>
      </c>
      <c r="AJ1040">
        <f t="shared" si="536"/>
        <v>0</v>
      </c>
      <c r="AK1040" t="b">
        <f t="shared" si="529"/>
        <v>0</v>
      </c>
      <c r="AM1040" s="4" t="str">
        <f t="shared" si="547"/>
        <v>"name":"Graduate Assistant Office - A&amp;S English"</v>
      </c>
      <c r="AN1040" s="5" t="str">
        <f t="shared" si="537"/>
        <v>,"phone":"513-556-3913"</v>
      </c>
      <c r="AO1040" s="5" t="str">
        <f t="shared" si="538"/>
        <v>,"location":{</v>
      </c>
      <c r="AP1040" s="5" t="str">
        <f t="shared" si="539"/>
        <v>"ML":"69"</v>
      </c>
      <c r="AQ1040" s="5" t="str">
        <f t="shared" si="521"/>
        <v>,"RM":"212"</v>
      </c>
      <c r="AR1040" s="5" t="str">
        <f t="shared" si="540"/>
        <v>,"building":"MCMICKEN"</v>
      </c>
      <c r="AS1040" s="5" t="str">
        <f t="shared" si="549"/>
        <v>}</v>
      </c>
      <c r="AT1040" s="5" t="str">
        <f t="shared" si="541"/>
        <v>,"fax":"513-556-5960"</v>
      </c>
      <c r="AU1040" s="5" t="str">
        <f t="shared" si="542"/>
        <v>,"website":"http://www.artsci.uc.edu/english"</v>
      </c>
      <c r="AV1040" s="10" t="str">
        <f t="shared" si="543"/>
        <v/>
      </c>
      <c r="AW1040" s="6" t="str">
        <f t="shared" si="544"/>
        <v>{"name":"Graduate Assistant Office - A&amp;S English","phone":"513-556-3913","location":{"ML":"69","RM":"212","building":"MCMICKEN"},"fax":"513-556-5960","website":"http://www.artsci.uc.edu/english"}</v>
      </c>
      <c r="AX1040" t="str">
        <f t="shared" si="545"/>
        <v>db.directory.insert({"name":"Graduate Assistant Office - A&amp;S English","phone":"513-556-3913","location":{"ML":"69","RM":"212","building":"MCMICKEN"},"fax":"513-556-5960","website":"http://www.artsci.uc.edu/english"})</v>
      </c>
      <c r="AY1040">
        <f t="shared" si="548"/>
        <v>1037</v>
      </c>
      <c r="AZ1040" t="str">
        <f t="shared" si="546"/>
        <v>1037 -  Graduate Assistant Office - A&amp;S  English</v>
      </c>
      <c r="BA1040" t="str">
        <f t="shared" si="518"/>
        <v>{"name":"Graduate Assistant Office - A&amp;S English","phone":"513-556-3913","location":{"ML":"69","RM":"212","building":"MCMICKEN"},"fax":"513-556-5960","website":"http://www.artsci.uc.edu/english"},</v>
      </c>
    </row>
    <row r="1041" spans="1:53" x14ac:dyDescent="0.25">
      <c r="A1041" t="s">
        <v>4332</v>
      </c>
      <c r="B1041" t="s">
        <v>4333</v>
      </c>
      <c r="C1041" t="s">
        <v>4334</v>
      </c>
      <c r="D1041">
        <v>16</v>
      </c>
      <c r="E1041">
        <v>5470</v>
      </c>
      <c r="F1041" t="s">
        <v>1125</v>
      </c>
      <c r="G1041" t="s">
        <v>176</v>
      </c>
      <c r="H1041" t="s">
        <v>1769</v>
      </c>
      <c r="K1041" t="s">
        <v>5264</v>
      </c>
      <c r="M1041">
        <f t="shared" si="519"/>
        <v>0</v>
      </c>
      <c r="N1041" t="str">
        <f t="shared" si="523"/>
        <v>Graduate Programs (DAAP)</v>
      </c>
      <c r="P1041" t="s">
        <v>5264</v>
      </c>
      <c r="Q1041" t="str">
        <f t="shared" si="524"/>
        <v>513-556-4933</v>
      </c>
      <c r="S1041" s="3">
        <f t="shared" si="522"/>
        <v>16</v>
      </c>
      <c r="T1041" t="b">
        <f t="shared" si="530"/>
        <v>1</v>
      </c>
      <c r="V1041" s="3">
        <f t="shared" si="531"/>
        <v>5470</v>
      </c>
      <c r="W1041" t="b">
        <f t="shared" si="525"/>
        <v>1</v>
      </c>
      <c r="Y1041" t="str">
        <f t="shared" si="532"/>
        <v>ARONOFF</v>
      </c>
      <c r="Z1041" t="b">
        <f t="shared" si="526"/>
        <v>1</v>
      </c>
      <c r="AB1041" t="b">
        <f t="shared" si="533"/>
        <v>1</v>
      </c>
      <c r="AD1041" t="str">
        <f t="shared" si="534"/>
        <v>513-556-3288</v>
      </c>
      <c r="AE1041" t="b">
        <f t="shared" si="527"/>
        <v>1</v>
      </c>
      <c r="AG1041" t="str">
        <f t="shared" si="535"/>
        <v>http://daap.uc.edu/admissions/graduate.html</v>
      </c>
      <c r="AH1041" t="b">
        <f t="shared" si="528"/>
        <v>1</v>
      </c>
      <c r="AJ1041">
        <f t="shared" si="536"/>
        <v>0</v>
      </c>
      <c r="AK1041" t="b">
        <f t="shared" si="529"/>
        <v>0</v>
      </c>
      <c r="AM1041" s="4" t="str">
        <f t="shared" si="547"/>
        <v>"name":"Graduate Programs (DAAP)"</v>
      </c>
      <c r="AN1041" s="5" t="str">
        <f t="shared" si="537"/>
        <v>,"phone":"513-556-4933"</v>
      </c>
      <c r="AO1041" s="5" t="str">
        <f t="shared" si="538"/>
        <v>,"location":{</v>
      </c>
      <c r="AP1041" s="5" t="str">
        <f t="shared" si="539"/>
        <v>"ML":"16"</v>
      </c>
      <c r="AQ1041" s="5" t="str">
        <f t="shared" si="521"/>
        <v>,"RM":"5470"</v>
      </c>
      <c r="AR1041" s="5" t="str">
        <f t="shared" si="540"/>
        <v>,"building":"ARONOFF"</v>
      </c>
      <c r="AS1041" s="5" t="str">
        <f t="shared" si="549"/>
        <v>}</v>
      </c>
      <c r="AT1041" s="5" t="str">
        <f t="shared" si="541"/>
        <v>,"fax":"513-556-3288"</v>
      </c>
      <c r="AU1041" s="5" t="str">
        <f t="shared" si="542"/>
        <v>,"website":"http://daap.uc.edu/admissions/graduate.html"</v>
      </c>
      <c r="AV1041" s="10" t="str">
        <f t="shared" si="543"/>
        <v/>
      </c>
      <c r="AW1041" s="6" t="str">
        <f t="shared" si="544"/>
        <v>{"name":"Graduate Programs (DAAP)","phone":"513-556-4933","location":{"ML":"16","RM":"5470","building":"ARONOFF"},"fax":"513-556-3288","website":"http://daap.uc.edu/admissions/graduate.html"}</v>
      </c>
      <c r="AX1041" t="str">
        <f t="shared" si="545"/>
        <v>db.directory.insert({"name":"Graduate Programs (DAAP)","phone":"513-556-4933","location":{"ML":"16","RM":"5470","building":"ARONOFF"},"fax":"513-556-3288","website":"http://daap.uc.edu/admissions/graduate.html"})</v>
      </c>
      <c r="AY1041">
        <f t="shared" si="548"/>
        <v>1038</v>
      </c>
      <c r="AZ1041" t="str">
        <f t="shared" si="546"/>
        <v>1038 - Graduate Programs (DAAP)</v>
      </c>
      <c r="BA1041" t="str">
        <f t="shared" si="518"/>
        <v>{"name":"Graduate Programs (DAAP)","phone":"513-556-4933","location":{"ML":"16","RM":"5470","building":"ARONOFF"},"fax":"513-556-3288","website":"http://daap.uc.edu/admissions/graduate.html"},</v>
      </c>
    </row>
    <row r="1042" spans="1:53" x14ac:dyDescent="0.25">
      <c r="A1042" t="s">
        <v>4335</v>
      </c>
      <c r="B1042" t="s">
        <v>4336</v>
      </c>
      <c r="C1042" t="s">
        <v>4337</v>
      </c>
      <c r="D1042">
        <v>524</v>
      </c>
      <c r="E1042">
        <v>2936</v>
      </c>
      <c r="F1042" t="s">
        <v>456</v>
      </c>
      <c r="H1042" t="s">
        <v>4338</v>
      </c>
      <c r="I1042" t="s">
        <v>4339</v>
      </c>
      <c r="K1042" t="s">
        <v>5264</v>
      </c>
      <c r="M1042">
        <f t="shared" si="519"/>
        <v>0</v>
      </c>
      <c r="N1042" t="str">
        <f t="shared" si="523"/>
        <v>Graduate School Fellows (In Residence)</v>
      </c>
      <c r="P1042" t="s">
        <v>5264</v>
      </c>
      <c r="Q1042" t="str">
        <f t="shared" si="524"/>
        <v>513-636-4816</v>
      </c>
      <c r="S1042" s="3">
        <f t="shared" si="522"/>
        <v>524</v>
      </c>
      <c r="T1042" t="b">
        <f t="shared" si="530"/>
        <v>1</v>
      </c>
      <c r="V1042" s="3">
        <f t="shared" si="531"/>
        <v>2936</v>
      </c>
      <c r="W1042" t="b">
        <f t="shared" si="525"/>
        <v>1</v>
      </c>
      <c r="Y1042" t="str">
        <f t="shared" si="532"/>
        <v>CVC</v>
      </c>
      <c r="Z1042" t="b">
        <f t="shared" si="526"/>
        <v>1</v>
      </c>
      <c r="AB1042" t="b">
        <f t="shared" si="533"/>
        <v>1</v>
      </c>
      <c r="AD1042">
        <f t="shared" si="534"/>
        <v>0</v>
      </c>
      <c r="AE1042" t="b">
        <f t="shared" si="527"/>
        <v>0</v>
      </c>
      <c r="AG1042" t="str">
        <f t="shared" si="535"/>
        <v>http://grad.uc.edu/fac-staff/fellows.html</v>
      </c>
      <c r="AH1042" t="b">
        <f t="shared" si="528"/>
        <v>1</v>
      </c>
      <c r="AJ1042" t="str">
        <f t="shared" si="536"/>
        <v>sandra.degen@uc.edu</v>
      </c>
      <c r="AK1042" t="b">
        <f t="shared" si="529"/>
        <v>1</v>
      </c>
      <c r="AM1042" s="4" t="str">
        <f t="shared" si="547"/>
        <v>"name":"Graduate School Fellows (In Residence)"</v>
      </c>
      <c r="AN1042" s="5" t="str">
        <f t="shared" si="537"/>
        <v>,"phone":"513-636-4816"</v>
      </c>
      <c r="AO1042" s="5" t="str">
        <f t="shared" si="538"/>
        <v>,"location":{</v>
      </c>
      <c r="AP1042" s="5" t="str">
        <f t="shared" si="539"/>
        <v>"ML":"524"</v>
      </c>
      <c r="AQ1042" s="5" t="str">
        <f t="shared" si="521"/>
        <v>,"RM":"2936"</v>
      </c>
      <c r="AR1042" s="5" t="str">
        <f t="shared" si="540"/>
        <v>,"building":"CVC"</v>
      </c>
      <c r="AS1042" s="5" t="str">
        <f t="shared" si="549"/>
        <v>}</v>
      </c>
      <c r="AT1042" s="5" t="str">
        <f t="shared" si="541"/>
        <v/>
      </c>
      <c r="AU1042" s="5" t="str">
        <f t="shared" si="542"/>
        <v>,"website":"http://grad.uc.edu/fac-staff/fellows.html"</v>
      </c>
      <c r="AV1042" s="10" t="str">
        <f t="shared" si="543"/>
        <v>,"email":"sandra.degen@uc.edu"</v>
      </c>
      <c r="AW1042" s="6" t="str">
        <f t="shared" si="544"/>
        <v>{"name":"Graduate School Fellows (In Residence)","phone":"513-636-4816","location":{"ML":"524","RM":"2936","building":"CVC"},"website":"http://grad.uc.edu/fac-staff/fellows.html","email":"sandra.degen@uc.edu"}</v>
      </c>
      <c r="AX1042" t="str">
        <f t="shared" si="545"/>
        <v>db.directory.insert({"name":"Graduate School Fellows (In Residence)","phone":"513-636-4816","location":{"ML":"524","RM":"2936","building":"CVC"},"website":"http://grad.uc.edu/fac-staff/fellows.html","email":"sandra.degen@uc.edu"})</v>
      </c>
      <c r="AY1042">
        <f t="shared" si="548"/>
        <v>1039</v>
      </c>
      <c r="AZ1042" t="str">
        <f t="shared" si="546"/>
        <v>1039 - Graduate School Fellows (In Residence)</v>
      </c>
      <c r="BA1042" t="str">
        <f t="shared" si="518"/>
        <v>{"name":"Graduate School Fellows (In Residence)","phone":"513-636-4816","location":{"ML":"524","RM":"2936","building":"CVC"},"website":"http://grad.uc.edu/fac-staff/fellows.html","email":"sandra.degen@uc.edu"},</v>
      </c>
    </row>
    <row r="1043" spans="1:53" x14ac:dyDescent="0.25">
      <c r="A1043" t="s">
        <v>4340</v>
      </c>
      <c r="B1043" t="s">
        <v>4341</v>
      </c>
      <c r="C1043" t="s">
        <v>4342</v>
      </c>
      <c r="D1043">
        <v>97</v>
      </c>
      <c r="E1043" t="s">
        <v>3917</v>
      </c>
      <c r="F1043" t="s">
        <v>16</v>
      </c>
      <c r="G1043" t="s">
        <v>323</v>
      </c>
      <c r="H1043" t="s">
        <v>4343</v>
      </c>
      <c r="I1043" t="s">
        <v>4344</v>
      </c>
      <c r="K1043" t="s">
        <v>5264</v>
      </c>
      <c r="M1043">
        <f t="shared" si="519"/>
        <v>0</v>
      </c>
      <c r="N1043" t="str">
        <f t="shared" si="523"/>
        <v xml:space="preserve"> PhD) - DEAN-GRADUATE SCHOOL (Marshall Montrose</v>
      </c>
      <c r="P1043" t="s">
        <v>5264</v>
      </c>
      <c r="Q1043" t="str">
        <f t="shared" si="524"/>
        <v>513-556-4336</v>
      </c>
      <c r="S1043" s="3">
        <f t="shared" si="522"/>
        <v>97</v>
      </c>
      <c r="T1043" t="b">
        <f t="shared" si="530"/>
        <v>1</v>
      </c>
      <c r="V1043" s="3" t="str">
        <f t="shared" si="531"/>
        <v>210A</v>
      </c>
      <c r="W1043" t="b">
        <f t="shared" si="525"/>
        <v>1</v>
      </c>
      <c r="Y1043" t="str">
        <f t="shared" si="532"/>
        <v>VANWORMR</v>
      </c>
      <c r="Z1043" t="b">
        <f t="shared" si="526"/>
        <v>1</v>
      </c>
      <c r="AB1043" t="b">
        <f t="shared" si="533"/>
        <v>1</v>
      </c>
      <c r="AD1043" t="str">
        <f t="shared" si="534"/>
        <v>513-556-7861</v>
      </c>
      <c r="AE1043" t="b">
        <f t="shared" si="527"/>
        <v>1</v>
      </c>
      <c r="AG1043" t="str">
        <f t="shared" si="535"/>
        <v>http://grad.uc.edu/about-us/staff.html</v>
      </c>
      <c r="AH1043" t="b">
        <f t="shared" si="528"/>
        <v>1</v>
      </c>
      <c r="AJ1043" t="str">
        <f t="shared" si="536"/>
        <v>mhm@uc.edu</v>
      </c>
      <c r="AK1043" t="b">
        <f t="shared" si="529"/>
        <v>1</v>
      </c>
      <c r="AM1043" s="4" t="str">
        <f t="shared" si="547"/>
        <v>"name":"PhD) - DEAN-GRADUATE SCHOOL (Marshall Montrose"</v>
      </c>
      <c r="AN1043" s="5" t="str">
        <f t="shared" si="537"/>
        <v>,"phone":"513-556-4336"</v>
      </c>
      <c r="AO1043" s="5" t="str">
        <f t="shared" si="538"/>
        <v>,"location":{</v>
      </c>
      <c r="AP1043" s="5" t="str">
        <f t="shared" si="539"/>
        <v>"ML":"97"</v>
      </c>
      <c r="AQ1043" s="5" t="str">
        <f t="shared" si="521"/>
        <v>,"RM":"210A"</v>
      </c>
      <c r="AR1043" s="5" t="str">
        <f t="shared" si="540"/>
        <v>,"building":"VANWORMR"</v>
      </c>
      <c r="AS1043" s="5" t="str">
        <f t="shared" si="549"/>
        <v>}</v>
      </c>
      <c r="AT1043" s="5" t="str">
        <f t="shared" si="541"/>
        <v>,"fax":"513-556-7861"</v>
      </c>
      <c r="AU1043" s="5" t="str">
        <f t="shared" si="542"/>
        <v>,"website":"http://grad.uc.edu/about-us/staff.html"</v>
      </c>
      <c r="AV1043" s="10" t="str">
        <f t="shared" si="543"/>
        <v>,"email":"mhm@uc.edu"</v>
      </c>
      <c r="AW1043" s="6" t="str">
        <f t="shared" si="544"/>
        <v>{"name":"PhD) - DEAN-GRADUATE SCHOOL (Marshall Montrose","phone":"513-556-4336","location":{"ML":"97","RM":"210A","building":"VANWORMR"},"fax":"513-556-7861","website":"http://grad.uc.edu/about-us/staff.html","email":"mhm@uc.edu"}</v>
      </c>
      <c r="AX1043" t="str">
        <f t="shared" si="545"/>
        <v>db.directory.insert({"name":"PhD) - DEAN-GRADUATE SCHOOL (Marshall Montrose","phone":"513-556-4336","location":{"ML":"97","RM":"210A","building":"VANWORMR"},"fax":"513-556-7861","website":"http://grad.uc.edu/about-us/staff.html","email":"mhm@uc.edu"})</v>
      </c>
      <c r="AY1043">
        <f t="shared" si="548"/>
        <v>1040</v>
      </c>
      <c r="AZ1043" t="str">
        <f t="shared" si="546"/>
        <v>1040 -  PhD) - DEAN-GRADUATE SCHOOL (Marshall Montrose</v>
      </c>
      <c r="BA1043" t="str">
        <f t="shared" si="518"/>
        <v>{"name":"PhD) - DEAN-GRADUATE SCHOOL (Marshall Montrose","phone":"513-556-4336","location":{"ML":"97","RM":"210A","building":"VANWORMR"},"fax":"513-556-7861","website":"http://grad.uc.edu/about-us/staff.html","email":"mhm@uc.edu"},</v>
      </c>
    </row>
    <row r="1044" spans="1:53" x14ac:dyDescent="0.25">
      <c r="A1044" t="s">
        <v>4345</v>
      </c>
      <c r="B1044" t="s">
        <v>4346</v>
      </c>
      <c r="C1044" t="s">
        <v>2959</v>
      </c>
      <c r="D1044">
        <v>627</v>
      </c>
      <c r="E1044">
        <v>110</v>
      </c>
      <c r="F1044" t="s">
        <v>16</v>
      </c>
      <c r="H1044" t="s">
        <v>4347</v>
      </c>
      <c r="I1044" t="s">
        <v>2961</v>
      </c>
      <c r="K1044" t="s">
        <v>5264</v>
      </c>
      <c r="M1044">
        <f t="shared" si="519"/>
        <v>0</v>
      </c>
      <c r="N1044" t="str">
        <f t="shared" si="523"/>
        <v xml:space="preserve"> Information - Graduate School</v>
      </c>
      <c r="P1044" t="s">
        <v>5264</v>
      </c>
      <c r="Q1044" t="str">
        <f t="shared" si="524"/>
        <v>513-556-4335</v>
      </c>
      <c r="S1044" s="3">
        <f t="shared" si="522"/>
        <v>627</v>
      </c>
      <c r="T1044" t="b">
        <f t="shared" si="530"/>
        <v>1</v>
      </c>
      <c r="V1044" s="3">
        <f t="shared" si="531"/>
        <v>110</v>
      </c>
      <c r="W1044" t="b">
        <f t="shared" si="525"/>
        <v>1</v>
      </c>
      <c r="Y1044" t="str">
        <f t="shared" si="532"/>
        <v>VANWORMR</v>
      </c>
      <c r="Z1044" t="b">
        <f t="shared" si="526"/>
        <v>1</v>
      </c>
      <c r="AB1044" t="b">
        <f t="shared" si="533"/>
        <v>1</v>
      </c>
      <c r="AD1044">
        <f t="shared" si="534"/>
        <v>0</v>
      </c>
      <c r="AE1044" t="b">
        <f t="shared" si="527"/>
        <v>0</v>
      </c>
      <c r="AG1044" t="str">
        <f t="shared" si="535"/>
        <v>http://grad.uc.edu/</v>
      </c>
      <c r="AH1044" t="b">
        <f t="shared" si="528"/>
        <v>1</v>
      </c>
      <c r="AJ1044" t="str">
        <f t="shared" si="536"/>
        <v>grad.info@uc.edu</v>
      </c>
      <c r="AK1044" t="b">
        <f t="shared" si="529"/>
        <v>1</v>
      </c>
      <c r="AM1044" s="4" t="str">
        <f t="shared" si="547"/>
        <v>"name":"Information - Graduate School"</v>
      </c>
      <c r="AN1044" s="5" t="str">
        <f t="shared" si="537"/>
        <v>,"phone":"513-556-4335"</v>
      </c>
      <c r="AO1044" s="5" t="str">
        <f t="shared" si="538"/>
        <v>,"location":{</v>
      </c>
      <c r="AP1044" s="5" t="str">
        <f t="shared" si="539"/>
        <v>"ML":"627"</v>
      </c>
      <c r="AQ1044" s="5" t="str">
        <f t="shared" si="521"/>
        <v>,"RM":"110"</v>
      </c>
      <c r="AR1044" s="5" t="str">
        <f t="shared" si="540"/>
        <v>,"building":"VANWORMR"</v>
      </c>
      <c r="AS1044" s="5" t="str">
        <f t="shared" si="549"/>
        <v>}</v>
      </c>
      <c r="AT1044" s="5" t="str">
        <f t="shared" si="541"/>
        <v/>
      </c>
      <c r="AU1044" s="5" t="str">
        <f t="shared" si="542"/>
        <v>,"website":"http://grad.uc.edu/"</v>
      </c>
      <c r="AV1044" s="10" t="str">
        <f t="shared" si="543"/>
        <v>,"email":"grad.info@uc.edu"</v>
      </c>
      <c r="AW1044" s="6" t="str">
        <f t="shared" si="544"/>
        <v>{"name":"Information - Graduate School","phone":"513-556-4335","location":{"ML":"627","RM":"110","building":"VANWORMR"},"website":"http://grad.uc.edu/","email":"grad.info@uc.edu"}</v>
      </c>
      <c r="AX1044" t="str">
        <f t="shared" si="545"/>
        <v>db.directory.insert({"name":"Information - Graduate School","phone":"513-556-4335","location":{"ML":"627","RM":"110","building":"VANWORMR"},"website":"http://grad.uc.edu/","email":"grad.info@uc.edu"})</v>
      </c>
      <c r="AY1044">
        <f t="shared" si="548"/>
        <v>1041</v>
      </c>
      <c r="AZ1044" t="str">
        <f t="shared" si="546"/>
        <v>1041 -  Information - Graduate School</v>
      </c>
      <c r="BA1044" t="str">
        <f t="shared" si="518"/>
        <v>{"name":"Information - Graduate School","phone":"513-556-4335","location":{"ML":"627","RM":"110","building":"VANWORMR"},"website":"http://grad.uc.edu/","email":"grad.info@uc.edu"},</v>
      </c>
    </row>
    <row r="1045" spans="1:53" x14ac:dyDescent="0.25">
      <c r="A1045" t="s">
        <v>4348</v>
      </c>
      <c r="B1045" t="s">
        <v>4349</v>
      </c>
      <c r="C1045" t="s">
        <v>4350</v>
      </c>
      <c r="D1045">
        <v>193</v>
      </c>
      <c r="E1045">
        <v>683</v>
      </c>
      <c r="F1045" t="s">
        <v>110</v>
      </c>
      <c r="H1045" t="s">
        <v>4351</v>
      </c>
      <c r="I1045" t="s">
        <v>4352</v>
      </c>
      <c r="K1045" t="s">
        <v>5264</v>
      </c>
      <c r="M1045">
        <f t="shared" si="519"/>
        <v>0</v>
      </c>
      <c r="N1045" t="str">
        <f t="shared" si="523"/>
        <v>Graduate Student Governance Association (GSGA)</v>
      </c>
      <c r="P1045" t="s">
        <v>5264</v>
      </c>
      <c r="Q1045" t="str">
        <f t="shared" si="524"/>
        <v>513-556-6101</v>
      </c>
      <c r="S1045" s="3">
        <f t="shared" si="522"/>
        <v>193</v>
      </c>
      <c r="T1045" t="b">
        <f t="shared" si="530"/>
        <v>1</v>
      </c>
      <c r="V1045" s="3">
        <f t="shared" si="531"/>
        <v>683</v>
      </c>
      <c r="W1045" t="b">
        <f t="shared" si="525"/>
        <v>1</v>
      </c>
      <c r="Y1045" t="str">
        <f t="shared" si="532"/>
        <v>STEGER</v>
      </c>
      <c r="Z1045" t="b">
        <f t="shared" si="526"/>
        <v>1</v>
      </c>
      <c r="AB1045" t="b">
        <f t="shared" si="533"/>
        <v>1</v>
      </c>
      <c r="AD1045">
        <f t="shared" si="534"/>
        <v>0</v>
      </c>
      <c r="AE1045" t="b">
        <f t="shared" si="527"/>
        <v>0</v>
      </c>
      <c r="AG1045" t="str">
        <f t="shared" si="535"/>
        <v>http://www.uc.edu/gsga/</v>
      </c>
      <c r="AH1045" t="b">
        <f t="shared" si="528"/>
        <v>1</v>
      </c>
      <c r="AJ1045" t="str">
        <f t="shared" si="536"/>
        <v>president.ucgsga@gmail.com</v>
      </c>
      <c r="AK1045" t="b">
        <f t="shared" si="529"/>
        <v>1</v>
      </c>
      <c r="AM1045" s="4" t="str">
        <f t="shared" si="547"/>
        <v>"name":"Graduate Student Governance Association (GSGA)"</v>
      </c>
      <c r="AN1045" s="5" t="str">
        <f t="shared" si="537"/>
        <v>,"phone":"513-556-6101"</v>
      </c>
      <c r="AO1045" s="5" t="str">
        <f t="shared" si="538"/>
        <v>,"location":{</v>
      </c>
      <c r="AP1045" s="5" t="str">
        <f t="shared" si="539"/>
        <v>"ML":"193"</v>
      </c>
      <c r="AQ1045" s="5" t="str">
        <f t="shared" si="521"/>
        <v>,"RM":"683"</v>
      </c>
      <c r="AR1045" s="5" t="str">
        <f t="shared" si="540"/>
        <v>,"building":"STEGER"</v>
      </c>
      <c r="AS1045" s="5" t="str">
        <f t="shared" si="549"/>
        <v>}</v>
      </c>
      <c r="AT1045" s="5" t="str">
        <f t="shared" si="541"/>
        <v/>
      </c>
      <c r="AU1045" s="5" t="str">
        <f t="shared" si="542"/>
        <v>,"website":"http://www.uc.edu/gsga/"</v>
      </c>
      <c r="AV1045" s="10" t="str">
        <f t="shared" si="543"/>
        <v>,"email":"president.ucgsga@gmail.com"</v>
      </c>
      <c r="AW1045" s="6" t="str">
        <f t="shared" si="544"/>
        <v>{"name":"Graduate Student Governance Association (GSGA)","phone":"513-556-6101","location":{"ML":"193","RM":"683","building":"STEGER"},"website":"http://www.uc.edu/gsga/","email":"president.ucgsga@gmail.com"}</v>
      </c>
      <c r="AX1045" t="str">
        <f t="shared" si="545"/>
        <v>db.directory.insert({"name":"Graduate Student Governance Association (GSGA)","phone":"513-556-6101","location":{"ML":"193","RM":"683","building":"STEGER"},"website":"http://www.uc.edu/gsga/","email":"president.ucgsga@gmail.com"})</v>
      </c>
      <c r="AY1045">
        <f t="shared" si="548"/>
        <v>1042</v>
      </c>
      <c r="AZ1045" t="str">
        <f t="shared" si="546"/>
        <v>1042 - Graduate Student Governance Association (GSGA)</v>
      </c>
      <c r="BA1045" t="str">
        <f t="shared" si="518"/>
        <v>{"name":"Graduate Student Governance Association (GSGA)","phone":"513-556-6101","location":{"ML":"193","RM":"683","building":"STEGER"},"website":"http://www.uc.edu/gsga/","email":"president.ucgsga@gmail.com"},</v>
      </c>
    </row>
    <row r="1046" spans="1:53" x14ac:dyDescent="0.25">
      <c r="A1046" t="s">
        <v>4353</v>
      </c>
      <c r="B1046" t="s">
        <v>4354</v>
      </c>
      <c r="C1046" t="s">
        <v>4355</v>
      </c>
      <c r="D1046" t="s">
        <v>4356</v>
      </c>
      <c r="E1046">
        <v>380</v>
      </c>
      <c r="F1046">
        <v>477</v>
      </c>
      <c r="G1046" t="s">
        <v>1968</v>
      </c>
      <c r="H1046" t="s">
        <v>4357</v>
      </c>
      <c r="I1046" t="s">
        <v>4358</v>
      </c>
      <c r="K1046" t="s">
        <v>5264</v>
      </c>
      <c r="L1046" t="b">
        <v>1</v>
      </c>
      <c r="M1046">
        <f t="shared" si="519"/>
        <v>1</v>
      </c>
      <c r="N1046" t="str">
        <f t="shared" si="523"/>
        <v>Anthropology  Graduate Student Room (A&amp;S)</v>
      </c>
      <c r="O1046" t="str">
        <f t="shared" si="520"/>
        <v>Anthropology  Graduate Student Room (A&amp;S)</v>
      </c>
      <c r="P1046" t="s">
        <v>5264</v>
      </c>
      <c r="Q1046" t="str">
        <f t="shared" si="524"/>
        <v>513-556-2779</v>
      </c>
      <c r="S1046" s="3">
        <f t="shared" si="522"/>
        <v>380</v>
      </c>
      <c r="T1046" t="b">
        <f t="shared" si="530"/>
        <v>1</v>
      </c>
      <c r="V1046" s="3">
        <f t="shared" si="531"/>
        <v>477</v>
      </c>
      <c r="W1046" t="b">
        <f t="shared" si="525"/>
        <v>1</v>
      </c>
      <c r="Y1046" t="str">
        <f t="shared" si="532"/>
        <v>BRAUNSTEIN</v>
      </c>
      <c r="Z1046" t="b">
        <f t="shared" si="526"/>
        <v>1</v>
      </c>
      <c r="AB1046" t="b">
        <f t="shared" si="533"/>
        <v>1</v>
      </c>
      <c r="AD1046" t="str">
        <f t="shared" si="534"/>
        <v>513-556-2778</v>
      </c>
      <c r="AE1046" t="b">
        <f t="shared" si="527"/>
        <v>1</v>
      </c>
      <c r="AG1046" t="str">
        <f t="shared" si="535"/>
        <v>http://www.artsci.uc.edu/departments/anthropology.html</v>
      </c>
      <c r="AH1046" t="b">
        <f t="shared" si="528"/>
        <v>1</v>
      </c>
      <c r="AJ1046">
        <f t="shared" si="536"/>
        <v>0</v>
      </c>
      <c r="AK1046" t="b">
        <f t="shared" si="529"/>
        <v>0</v>
      </c>
      <c r="AM1046" s="4" t="str">
        <f t="shared" si="547"/>
        <v>"name":"Anthropology Graduate Student Room (A&amp;S)"</v>
      </c>
      <c r="AN1046" s="5" t="str">
        <f t="shared" si="537"/>
        <v>,"phone":"513-556-2779"</v>
      </c>
      <c r="AO1046" s="5" t="str">
        <f t="shared" si="538"/>
        <v>,"location":{</v>
      </c>
      <c r="AP1046" s="5" t="str">
        <f t="shared" si="539"/>
        <v>"ML":"380"</v>
      </c>
      <c r="AQ1046" s="5" t="str">
        <f t="shared" si="521"/>
        <v>,"RM":"477"</v>
      </c>
      <c r="AR1046" s="5" t="str">
        <f t="shared" si="540"/>
        <v>,"building":"BRAUNSTEIN"</v>
      </c>
      <c r="AS1046" s="5" t="str">
        <f t="shared" si="549"/>
        <v>}</v>
      </c>
      <c r="AT1046" s="5" t="str">
        <f t="shared" si="541"/>
        <v>,"fax":"513-556-2778"</v>
      </c>
      <c r="AU1046" s="5" t="str">
        <f t="shared" si="542"/>
        <v>,"website":"http://www.artsci.uc.edu/departments/anthropology.html"</v>
      </c>
      <c r="AV1046" s="10" t="str">
        <f t="shared" si="543"/>
        <v/>
      </c>
      <c r="AW1046" s="6" t="str">
        <f t="shared" si="544"/>
        <v>{"name":"Anthropology Graduate Student Room (A&amp;S)","phone":"513-556-2779","location":{"ML":"380","RM":"477","building":"BRAUNSTEIN"},"fax":"513-556-2778","website":"http://www.artsci.uc.edu/departments/anthropology.html"}</v>
      </c>
      <c r="AX1046" t="str">
        <f t="shared" si="545"/>
        <v>db.directory.insert({"name":"Anthropology Graduate Student Room (A&amp;S)","phone":"513-556-2779","location":{"ML":"380","RM":"477","building":"BRAUNSTEIN"},"fax":"513-556-2778","website":"http://www.artsci.uc.edu/departments/anthropology.html"})</v>
      </c>
      <c r="AY1046">
        <f t="shared" si="548"/>
        <v>1043</v>
      </c>
      <c r="AZ1046" t="str">
        <f t="shared" si="546"/>
        <v>1043 - Anthropology  Graduate Student Room (A&amp;S)</v>
      </c>
      <c r="BA1046" t="str">
        <f t="shared" si="518"/>
        <v>{"name":"Anthropology Graduate Student Room (A&amp;S)","phone":"513-556-2779","location":{"ML":"380","RM":"477","building":"BRAUNSTEIN"},"fax":"513-556-2778","website":"http://www.artsci.uc.edu/departments/anthropology.html"},</v>
      </c>
    </row>
    <row r="1047" spans="1:53" x14ac:dyDescent="0.25">
      <c r="A1047" t="s">
        <v>4359</v>
      </c>
      <c r="B1047" t="s">
        <v>4360</v>
      </c>
      <c r="C1047" t="s">
        <v>4361</v>
      </c>
      <c r="D1047">
        <v>77</v>
      </c>
      <c r="E1047">
        <v>665</v>
      </c>
      <c r="F1047" t="s">
        <v>1512</v>
      </c>
      <c r="G1047" t="s">
        <v>4362</v>
      </c>
      <c r="H1047" t="s">
        <v>4363</v>
      </c>
      <c r="K1047" t="s">
        <v>5264</v>
      </c>
      <c r="M1047">
        <f t="shared" si="519"/>
        <v>0</v>
      </c>
      <c r="N1047" t="str">
        <f t="shared" si="523"/>
        <v>Graduate Studies (CEAS)</v>
      </c>
      <c r="P1047" t="s">
        <v>5264</v>
      </c>
      <c r="Q1047" t="str">
        <f t="shared" si="524"/>
        <v>513-556-3647</v>
      </c>
      <c r="S1047" s="3">
        <f t="shared" si="522"/>
        <v>77</v>
      </c>
      <c r="T1047" t="b">
        <f t="shared" si="530"/>
        <v>1</v>
      </c>
      <c r="V1047" s="3">
        <f t="shared" si="531"/>
        <v>665</v>
      </c>
      <c r="W1047" t="b">
        <f t="shared" si="525"/>
        <v>1</v>
      </c>
      <c r="Y1047" t="str">
        <f t="shared" si="532"/>
        <v>BALDWIN</v>
      </c>
      <c r="Z1047" t="b">
        <f t="shared" si="526"/>
        <v>1</v>
      </c>
      <c r="AB1047" t="b">
        <f t="shared" si="533"/>
        <v>1</v>
      </c>
      <c r="AD1047" t="str">
        <f t="shared" si="534"/>
        <v>513-556-3930</v>
      </c>
      <c r="AE1047" t="b">
        <f t="shared" si="527"/>
        <v>1</v>
      </c>
      <c r="AG1047" t="str">
        <f t="shared" si="535"/>
        <v>http://www.ceas.uc.edu/Graduate_Studies.html</v>
      </c>
      <c r="AH1047" t="b">
        <f t="shared" si="528"/>
        <v>1</v>
      </c>
      <c r="AJ1047">
        <f t="shared" si="536"/>
        <v>0</v>
      </c>
      <c r="AK1047" t="b">
        <f t="shared" si="529"/>
        <v>0</v>
      </c>
      <c r="AM1047" s="4" t="str">
        <f t="shared" si="547"/>
        <v>"name":"Graduate Studies (CEAS)"</v>
      </c>
      <c r="AN1047" s="5" t="str">
        <f t="shared" si="537"/>
        <v>,"phone":"513-556-3647"</v>
      </c>
      <c r="AO1047" s="5" t="str">
        <f t="shared" si="538"/>
        <v>,"location":{</v>
      </c>
      <c r="AP1047" s="5" t="str">
        <f t="shared" si="539"/>
        <v>"ML":"77"</v>
      </c>
      <c r="AQ1047" s="5" t="str">
        <f t="shared" si="521"/>
        <v>,"RM":"665"</v>
      </c>
      <c r="AR1047" s="5" t="str">
        <f t="shared" si="540"/>
        <v>,"building":"BALDWIN"</v>
      </c>
      <c r="AS1047" s="5" t="str">
        <f t="shared" si="549"/>
        <v>}</v>
      </c>
      <c r="AT1047" s="5" t="str">
        <f t="shared" si="541"/>
        <v>,"fax":"513-556-3930"</v>
      </c>
      <c r="AU1047" s="5" t="str">
        <f t="shared" si="542"/>
        <v>,"website":"http://www.ceas.uc.edu/Graduate_Studies.html"</v>
      </c>
      <c r="AV1047" s="10" t="str">
        <f t="shared" si="543"/>
        <v/>
      </c>
      <c r="AW1047" s="6" t="str">
        <f t="shared" si="544"/>
        <v>{"name":"Graduate Studies (CEAS)","phone":"513-556-3647","location":{"ML":"77","RM":"665","building":"BALDWIN"},"fax":"513-556-3930","website":"http://www.ceas.uc.edu/Graduate_Studies.html"}</v>
      </c>
      <c r="AX1047" t="str">
        <f t="shared" si="545"/>
        <v>db.directory.insert({"name":"Graduate Studies (CEAS)","phone":"513-556-3647","location":{"ML":"77","RM":"665","building":"BALDWIN"},"fax":"513-556-3930","website":"http://www.ceas.uc.edu/Graduate_Studies.html"})</v>
      </c>
      <c r="AY1047">
        <f t="shared" si="548"/>
        <v>1044</v>
      </c>
      <c r="AZ1047" t="str">
        <f t="shared" si="546"/>
        <v>1044 - Graduate Studies (CEAS)</v>
      </c>
      <c r="BA1047" t="str">
        <f t="shared" si="518"/>
        <v>{"name":"Graduate Studies (CEAS)","phone":"513-556-3647","location":{"ML":"77","RM":"665","building":"BALDWIN"},"fax":"513-556-3930","website":"http://www.ceas.uc.edu/Graduate_Studies.html"},</v>
      </c>
    </row>
    <row r="1048" spans="1:53" x14ac:dyDescent="0.25">
      <c r="A1048" t="s">
        <v>4364</v>
      </c>
      <c r="B1048" t="s">
        <v>3569</v>
      </c>
      <c r="C1048" t="s">
        <v>4365</v>
      </c>
      <c r="D1048" t="s">
        <v>4366</v>
      </c>
      <c r="E1048">
        <v>56</v>
      </c>
      <c r="F1048">
        <v>127</v>
      </c>
      <c r="G1048" t="s">
        <v>2051</v>
      </c>
      <c r="H1048" t="s">
        <v>3686</v>
      </c>
      <c r="I1048" t="s">
        <v>4367</v>
      </c>
      <c r="K1048" t="s">
        <v>5264</v>
      </c>
      <c r="L1048" t="b">
        <v>1</v>
      </c>
      <c r="M1048">
        <f t="shared" si="519"/>
        <v>1</v>
      </c>
      <c r="N1048" t="str">
        <f t="shared" si="523"/>
        <v>Environmental Health  Graduate Studies</v>
      </c>
      <c r="O1048" t="str">
        <f t="shared" si="520"/>
        <v>Environmental Health  Graduate Studies</v>
      </c>
      <c r="P1048" t="s">
        <v>5264</v>
      </c>
      <c r="Q1048" t="str">
        <f t="shared" si="524"/>
        <v>513-558-5704</v>
      </c>
      <c r="S1048" s="3">
        <f t="shared" si="522"/>
        <v>56</v>
      </c>
      <c r="T1048" t="b">
        <f t="shared" si="530"/>
        <v>1</v>
      </c>
      <c r="V1048" s="3">
        <f t="shared" si="531"/>
        <v>127</v>
      </c>
      <c r="W1048" t="b">
        <f t="shared" si="525"/>
        <v>1</v>
      </c>
      <c r="Y1048" t="str">
        <f t="shared" si="532"/>
        <v>KETTERING</v>
      </c>
      <c r="Z1048" t="b">
        <f t="shared" si="526"/>
        <v>1</v>
      </c>
      <c r="AB1048" t="b">
        <f t="shared" si="533"/>
        <v>1</v>
      </c>
      <c r="AD1048" t="str">
        <f t="shared" si="534"/>
        <v>513-558-4397</v>
      </c>
      <c r="AE1048" t="b">
        <f t="shared" si="527"/>
        <v>1</v>
      </c>
      <c r="AG1048" t="str">
        <f t="shared" si="535"/>
        <v>http://eh.uc.edu/graduate/default.asp</v>
      </c>
      <c r="AH1048" t="b">
        <f t="shared" si="528"/>
        <v>1</v>
      </c>
      <c r="AJ1048">
        <f t="shared" si="536"/>
        <v>0</v>
      </c>
      <c r="AK1048" t="b">
        <f t="shared" si="529"/>
        <v>0</v>
      </c>
      <c r="AM1048" s="4" t="str">
        <f t="shared" si="547"/>
        <v>"name":"Environmental Health Graduate Studies"</v>
      </c>
      <c r="AN1048" s="5" t="str">
        <f t="shared" si="537"/>
        <v>,"phone":"513-558-5704"</v>
      </c>
      <c r="AO1048" s="5" t="str">
        <f t="shared" si="538"/>
        <v>,"location":{</v>
      </c>
      <c r="AP1048" s="5" t="str">
        <f t="shared" si="539"/>
        <v>"ML":"56"</v>
      </c>
      <c r="AQ1048" s="5" t="str">
        <f t="shared" si="521"/>
        <v>,"RM":"127"</v>
      </c>
      <c r="AR1048" s="5" t="str">
        <f t="shared" si="540"/>
        <v>,"building":"KETTERING"</v>
      </c>
      <c r="AS1048" s="5" t="str">
        <f t="shared" si="549"/>
        <v>}</v>
      </c>
      <c r="AT1048" s="5" t="str">
        <f t="shared" si="541"/>
        <v>,"fax":"513-558-4397"</v>
      </c>
      <c r="AU1048" s="5" t="str">
        <f t="shared" si="542"/>
        <v>,"website":"http://eh.uc.edu/graduate/default.asp"</v>
      </c>
      <c r="AV1048" s="10" t="str">
        <f t="shared" si="543"/>
        <v/>
      </c>
      <c r="AW1048" s="6" t="str">
        <f t="shared" si="544"/>
        <v>{"name":"Environmental Health Graduate Studies","phone":"513-558-5704","location":{"ML":"56","RM":"127","building":"KETTERING"},"fax":"513-558-4397","website":"http://eh.uc.edu/graduate/default.asp"}</v>
      </c>
      <c r="AX1048" t="str">
        <f t="shared" si="545"/>
        <v>db.directory.insert({"name":"Environmental Health Graduate Studies","phone":"513-558-5704","location":{"ML":"56","RM":"127","building":"KETTERING"},"fax":"513-558-4397","website":"http://eh.uc.edu/graduate/default.asp"})</v>
      </c>
      <c r="AY1048">
        <f t="shared" si="548"/>
        <v>1045</v>
      </c>
      <c r="AZ1048" t="str">
        <f t="shared" si="546"/>
        <v>1045 - Environmental Health  Graduate Studies</v>
      </c>
      <c r="BA1048" t="str">
        <f t="shared" si="518"/>
        <v>{"name":"Environmental Health Graduate Studies","phone":"513-558-5704","location":{"ML":"56","RM":"127","building":"KETTERING"},"fax":"513-558-4397","website":"http://eh.uc.edu/graduate/default.asp"},</v>
      </c>
    </row>
    <row r="1049" spans="1:53" x14ac:dyDescent="0.25">
      <c r="A1049" t="s">
        <v>4368</v>
      </c>
      <c r="B1049" t="s">
        <v>4369</v>
      </c>
      <c r="C1049" t="s">
        <v>4370</v>
      </c>
      <c r="D1049" t="s">
        <v>4371</v>
      </c>
      <c r="E1049">
        <v>69</v>
      </c>
      <c r="F1049">
        <v>248</v>
      </c>
      <c r="G1049" t="s">
        <v>899</v>
      </c>
      <c r="H1049" t="s">
        <v>4065</v>
      </c>
      <c r="I1049" t="s">
        <v>4331</v>
      </c>
      <c r="K1049" t="s">
        <v>5264</v>
      </c>
      <c r="L1049" t="b">
        <v>1</v>
      </c>
      <c r="M1049">
        <f t="shared" si="519"/>
        <v>1</v>
      </c>
      <c r="N1049" t="str">
        <f t="shared" si="523"/>
        <v>Graduate Studies  English (A&amp;S)</v>
      </c>
      <c r="O1049" t="str">
        <f t="shared" si="520"/>
        <v>Graduate Studies  English (A&amp;S)</v>
      </c>
      <c r="P1049" t="s">
        <v>5264</v>
      </c>
      <c r="Q1049" t="str">
        <f t="shared" si="524"/>
        <v>513-556-3906</v>
      </c>
      <c r="S1049" s="3">
        <f t="shared" si="522"/>
        <v>69</v>
      </c>
      <c r="T1049" t="b">
        <f t="shared" si="530"/>
        <v>1</v>
      </c>
      <c r="V1049" s="3">
        <f t="shared" si="531"/>
        <v>248</v>
      </c>
      <c r="W1049" t="b">
        <f t="shared" si="525"/>
        <v>1</v>
      </c>
      <c r="Y1049" t="str">
        <f t="shared" si="532"/>
        <v>MCMICKEN</v>
      </c>
      <c r="Z1049" t="b">
        <f t="shared" si="526"/>
        <v>1</v>
      </c>
      <c r="AB1049" t="b">
        <f t="shared" si="533"/>
        <v>1</v>
      </c>
      <c r="AD1049" t="str">
        <f t="shared" si="534"/>
        <v>513-556-5960</v>
      </c>
      <c r="AE1049" t="b">
        <f t="shared" si="527"/>
        <v>1</v>
      </c>
      <c r="AG1049" t="str">
        <f t="shared" si="535"/>
        <v>http://www.artsci.uc.edu/english</v>
      </c>
      <c r="AH1049" t="b">
        <f t="shared" si="528"/>
        <v>1</v>
      </c>
      <c r="AJ1049">
        <f t="shared" si="536"/>
        <v>0</v>
      </c>
      <c r="AK1049" t="b">
        <f t="shared" si="529"/>
        <v>0</v>
      </c>
      <c r="AM1049" s="4" t="str">
        <f t="shared" si="547"/>
        <v>"name":"Graduate Studies English (A&amp;S)"</v>
      </c>
      <c r="AN1049" s="5" t="str">
        <f t="shared" si="537"/>
        <v>,"phone":"513-556-3906"</v>
      </c>
      <c r="AO1049" s="5" t="str">
        <f t="shared" si="538"/>
        <v>,"location":{</v>
      </c>
      <c r="AP1049" s="5" t="str">
        <f t="shared" si="539"/>
        <v>"ML":"69"</v>
      </c>
      <c r="AQ1049" s="5" t="str">
        <f t="shared" si="521"/>
        <v>,"RM":"248"</v>
      </c>
      <c r="AR1049" s="5" t="str">
        <f t="shared" si="540"/>
        <v>,"building":"MCMICKEN"</v>
      </c>
      <c r="AS1049" s="5" t="str">
        <f t="shared" si="549"/>
        <v>}</v>
      </c>
      <c r="AT1049" s="5" t="str">
        <f t="shared" si="541"/>
        <v>,"fax":"513-556-5960"</v>
      </c>
      <c r="AU1049" s="5" t="str">
        <f t="shared" si="542"/>
        <v>,"website":"http://www.artsci.uc.edu/english"</v>
      </c>
      <c r="AV1049" s="10" t="str">
        <f t="shared" si="543"/>
        <v/>
      </c>
      <c r="AW1049" s="6" t="str">
        <f t="shared" si="544"/>
        <v>{"name":"Graduate Studies English (A&amp;S)","phone":"513-556-3906","location":{"ML":"69","RM":"248","building":"MCMICKEN"},"fax":"513-556-5960","website":"http://www.artsci.uc.edu/english"}</v>
      </c>
      <c r="AX1049" t="str">
        <f t="shared" si="545"/>
        <v>db.directory.insert({"name":"Graduate Studies English (A&amp;S)","phone":"513-556-3906","location":{"ML":"69","RM":"248","building":"MCMICKEN"},"fax":"513-556-5960","website":"http://www.artsci.uc.edu/english"})</v>
      </c>
      <c r="AY1049">
        <f t="shared" si="548"/>
        <v>1046</v>
      </c>
      <c r="AZ1049" t="str">
        <f t="shared" si="546"/>
        <v>1046 - Graduate Studies  English (A&amp;S)</v>
      </c>
      <c r="BA1049" t="str">
        <f t="shared" si="518"/>
        <v>{"name":"Graduate Studies English (A&amp;S)","phone":"513-556-3906","location":{"ML":"69","RM":"248","building":"MCMICKEN"},"fax":"513-556-5960","website":"http://www.artsci.uc.edu/english"},</v>
      </c>
    </row>
    <row r="1050" spans="1:53" x14ac:dyDescent="0.25">
      <c r="A1050" t="s">
        <v>4372</v>
      </c>
      <c r="B1050" t="s">
        <v>4373</v>
      </c>
      <c r="C1050" t="s">
        <v>1765</v>
      </c>
      <c r="D1050">
        <v>16</v>
      </c>
      <c r="E1050">
        <v>6415</v>
      </c>
      <c r="F1050" t="s">
        <v>1125</v>
      </c>
      <c r="G1050" t="s">
        <v>176</v>
      </c>
      <c r="H1050" t="s">
        <v>4374</v>
      </c>
      <c r="K1050" t="s">
        <v>5264</v>
      </c>
      <c r="M1050">
        <f t="shared" si="519"/>
        <v>0</v>
      </c>
      <c r="N1050" t="str">
        <f t="shared" si="523"/>
        <v>Graphic Communication Design (DAAP)</v>
      </c>
      <c r="P1050" t="s">
        <v>5264</v>
      </c>
      <c r="Q1050" t="str">
        <f t="shared" si="524"/>
        <v>513-556-4298</v>
      </c>
      <c r="S1050" s="3">
        <f t="shared" si="522"/>
        <v>16</v>
      </c>
      <c r="T1050" t="b">
        <f t="shared" si="530"/>
        <v>1</v>
      </c>
      <c r="V1050" s="3">
        <f t="shared" si="531"/>
        <v>6415</v>
      </c>
      <c r="W1050" t="b">
        <f t="shared" si="525"/>
        <v>1</v>
      </c>
      <c r="Y1050" t="str">
        <f t="shared" si="532"/>
        <v>ARONOFF</v>
      </c>
      <c r="Z1050" t="b">
        <f t="shared" si="526"/>
        <v>1</v>
      </c>
      <c r="AB1050" t="b">
        <f t="shared" si="533"/>
        <v>1</v>
      </c>
      <c r="AD1050" t="str">
        <f t="shared" si="534"/>
        <v>513-556-3288</v>
      </c>
      <c r="AE1050" t="b">
        <f t="shared" si="527"/>
        <v>1</v>
      </c>
      <c r="AG1050" t="str">
        <f t="shared" si="535"/>
        <v>http://daap.uc.edu/academics/design/bs_graphic_communication.html</v>
      </c>
      <c r="AH1050" t="b">
        <f t="shared" si="528"/>
        <v>1</v>
      </c>
      <c r="AJ1050">
        <f t="shared" si="536"/>
        <v>0</v>
      </c>
      <c r="AK1050" t="b">
        <f t="shared" si="529"/>
        <v>0</v>
      </c>
      <c r="AM1050" s="4" t="str">
        <f t="shared" si="547"/>
        <v>"name":"Graphic Communication Design (DAAP)"</v>
      </c>
      <c r="AN1050" s="5" t="str">
        <f t="shared" si="537"/>
        <v>,"phone":"513-556-4298"</v>
      </c>
      <c r="AO1050" s="5" t="str">
        <f t="shared" si="538"/>
        <v>,"location":{</v>
      </c>
      <c r="AP1050" s="5" t="str">
        <f t="shared" si="539"/>
        <v>"ML":"16"</v>
      </c>
      <c r="AQ1050" s="5" t="str">
        <f t="shared" si="521"/>
        <v>,"RM":"6415"</v>
      </c>
      <c r="AR1050" s="5" t="str">
        <f t="shared" si="540"/>
        <v>,"building":"ARONOFF"</v>
      </c>
      <c r="AS1050" s="5" t="str">
        <f t="shared" si="549"/>
        <v>}</v>
      </c>
      <c r="AT1050" s="5" t="str">
        <f t="shared" si="541"/>
        <v>,"fax":"513-556-3288"</v>
      </c>
      <c r="AU1050" s="5" t="str">
        <f t="shared" si="542"/>
        <v>,"website":"http://daap.uc.edu/academics/design/bs_graphic_communication.html"</v>
      </c>
      <c r="AV1050" s="10" t="str">
        <f t="shared" si="543"/>
        <v/>
      </c>
      <c r="AW1050" s="6" t="str">
        <f t="shared" si="544"/>
        <v>{"name":"Graphic Communication Design (DAAP)","phone":"513-556-4298","location":{"ML":"16","RM":"6415","building":"ARONOFF"},"fax":"513-556-3288","website":"http://daap.uc.edu/academics/design/bs_graphic_communication.html"}</v>
      </c>
      <c r="AX1050" t="str">
        <f t="shared" si="545"/>
        <v>db.directory.insert({"name":"Graphic Communication Design (DAAP)","phone":"513-556-4298","location":{"ML":"16","RM":"6415","building":"ARONOFF"},"fax":"513-556-3288","website":"http://daap.uc.edu/academics/design/bs_graphic_communication.html"})</v>
      </c>
      <c r="AY1050">
        <f t="shared" si="548"/>
        <v>1047</v>
      </c>
      <c r="AZ1050" t="str">
        <f t="shared" si="546"/>
        <v>1047 - Graphic Communication Design (DAAP)</v>
      </c>
      <c r="BA1050" t="str">
        <f t="shared" si="518"/>
        <v>{"name":"Graphic Communication Design (DAAP)","phone":"513-556-4298","location":{"ML":"16","RM":"6415","building":"ARONOFF"},"fax":"513-556-3288","website":"http://daap.uc.edu/academics/design/bs_graphic_communication.html"},</v>
      </c>
    </row>
    <row r="1051" spans="1:53" x14ac:dyDescent="0.25">
      <c r="A1051" t="s">
        <v>4375</v>
      </c>
      <c r="B1051" t="s">
        <v>4376</v>
      </c>
      <c r="C1051" t="s">
        <v>4377</v>
      </c>
      <c r="D1051">
        <v>31</v>
      </c>
      <c r="E1051">
        <v>265</v>
      </c>
      <c r="F1051" t="s">
        <v>132</v>
      </c>
      <c r="G1051" t="s">
        <v>4378</v>
      </c>
      <c r="H1051" t="s">
        <v>4379</v>
      </c>
      <c r="I1051" t="s">
        <v>4380</v>
      </c>
      <c r="K1051" t="s">
        <v>5264</v>
      </c>
      <c r="M1051">
        <f t="shared" si="519"/>
        <v>0</v>
      </c>
      <c r="N1051" t="str">
        <f t="shared" si="523"/>
        <v>Conference &amp; Event Services (Campus Svcs)</v>
      </c>
      <c r="P1051" t="s">
        <v>5264</v>
      </c>
      <c r="Q1051" t="str">
        <f t="shared" si="524"/>
        <v>513-558-1810</v>
      </c>
      <c r="S1051" s="3">
        <f t="shared" si="522"/>
        <v>31</v>
      </c>
      <c r="T1051" t="b">
        <f t="shared" si="530"/>
        <v>1</v>
      </c>
      <c r="V1051" s="3">
        <f t="shared" si="531"/>
        <v>265</v>
      </c>
      <c r="W1051" t="b">
        <f t="shared" si="525"/>
        <v>1</v>
      </c>
      <c r="Y1051" t="str">
        <f t="shared" si="532"/>
        <v>TUC</v>
      </c>
      <c r="Z1051" t="b">
        <f t="shared" si="526"/>
        <v>1</v>
      </c>
      <c r="AB1051" t="b">
        <f t="shared" si="533"/>
        <v>1</v>
      </c>
      <c r="AD1051" t="str">
        <f t="shared" si="534"/>
        <v>513-556-0385</v>
      </c>
      <c r="AE1051" t="b">
        <f t="shared" si="527"/>
        <v>1</v>
      </c>
      <c r="AG1051" t="str">
        <f t="shared" si="535"/>
        <v>http://www.uc.edu/eventservices.html</v>
      </c>
      <c r="AH1051" t="b">
        <f t="shared" si="528"/>
        <v>1</v>
      </c>
      <c r="AJ1051" t="str">
        <f t="shared" si="536"/>
        <v>event.services@uc.edu</v>
      </c>
      <c r="AK1051" t="b">
        <f t="shared" si="529"/>
        <v>1</v>
      </c>
      <c r="AM1051" s="4" t="str">
        <f t="shared" si="547"/>
        <v>"name":"Conference &amp; Event Services (Campus Svcs)"</v>
      </c>
      <c r="AN1051" s="5" t="str">
        <f t="shared" si="537"/>
        <v>,"phone":"513-558-1810"</v>
      </c>
      <c r="AO1051" s="5" t="str">
        <f t="shared" si="538"/>
        <v>,"location":{</v>
      </c>
      <c r="AP1051" s="5" t="str">
        <f t="shared" si="539"/>
        <v>"ML":"31"</v>
      </c>
      <c r="AQ1051" s="5" t="str">
        <f t="shared" si="521"/>
        <v>,"RM":"265"</v>
      </c>
      <c r="AR1051" s="5" t="str">
        <f t="shared" si="540"/>
        <v>,"building":"TUC"</v>
      </c>
      <c r="AS1051" s="5" t="str">
        <f t="shared" si="549"/>
        <v>}</v>
      </c>
      <c r="AT1051" s="5" t="str">
        <f t="shared" si="541"/>
        <v>,"fax":"513-556-0385"</v>
      </c>
      <c r="AU1051" s="5" t="str">
        <f t="shared" si="542"/>
        <v>,"website":"http://www.uc.edu/eventservices.html"</v>
      </c>
      <c r="AV1051" s="10" t="str">
        <f t="shared" si="543"/>
        <v>,"email":"event.services@uc.edu"</v>
      </c>
      <c r="AW1051" s="6" t="str">
        <f t="shared" si="544"/>
        <v>{"name":"Conference &amp; Event Services (Campus Svcs)","phone":"513-558-1810","location":{"ML":"31","RM":"265","building":"TUC"},"fax":"513-556-0385","website":"http://www.uc.edu/eventservices.html","email":"event.services@uc.edu"}</v>
      </c>
      <c r="AX1051" t="str">
        <f t="shared" si="545"/>
        <v>db.directory.insert({"name":"Conference &amp; Event Services (Campus Svcs)","phone":"513-558-1810","location":{"ML":"31","RM":"265","building":"TUC"},"fax":"513-556-0385","website":"http://www.uc.edu/eventservices.html","email":"event.services@uc.edu"})</v>
      </c>
      <c r="AY1051">
        <f t="shared" si="548"/>
        <v>1048</v>
      </c>
      <c r="AZ1051" t="str">
        <f t="shared" si="546"/>
        <v>1048 - Conference &amp; Event Services (Campus Svcs)</v>
      </c>
      <c r="BA1051" t="str">
        <f t="shared" si="518"/>
        <v>{"name":"Conference &amp; Event Services (Campus Svcs)","phone":"513-558-1810","location":{"ML":"31","RM":"265","building":"TUC"},"fax":"513-556-0385","website":"http://www.uc.edu/eventservices.html","email":"event.services@uc.edu"},</v>
      </c>
    </row>
    <row r="1052" spans="1:53" x14ac:dyDescent="0.25">
      <c r="A1052" t="s">
        <v>4381</v>
      </c>
      <c r="B1052" t="s">
        <v>4220</v>
      </c>
      <c r="C1052" t="s">
        <v>4382</v>
      </c>
      <c r="D1052" t="s">
        <v>4383</v>
      </c>
      <c r="E1052">
        <v>6</v>
      </c>
      <c r="F1052">
        <v>902</v>
      </c>
      <c r="G1052" t="s">
        <v>193</v>
      </c>
      <c r="H1052" t="s">
        <v>4223</v>
      </c>
      <c r="I1052" t="s">
        <v>4384</v>
      </c>
      <c r="K1052" t="s">
        <v>5264</v>
      </c>
      <c r="L1052" t="b">
        <v>1</v>
      </c>
      <c r="M1052">
        <f t="shared" si="519"/>
        <v>1</v>
      </c>
      <c r="N1052" t="str">
        <f t="shared" si="523"/>
        <v>Biology  Greenhouse (A&amp;S)</v>
      </c>
      <c r="O1052" t="str">
        <f t="shared" si="520"/>
        <v>Biology  Greenhouse (A&amp;S)</v>
      </c>
      <c r="P1052" t="s">
        <v>5264</v>
      </c>
      <c r="Q1052" t="str">
        <f t="shared" si="524"/>
        <v>513-556-9770</v>
      </c>
      <c r="S1052" s="3">
        <f t="shared" si="522"/>
        <v>6</v>
      </c>
      <c r="T1052" t="b">
        <f t="shared" si="530"/>
        <v>1</v>
      </c>
      <c r="V1052" s="3">
        <f t="shared" si="531"/>
        <v>902</v>
      </c>
      <c r="W1052" t="b">
        <f t="shared" si="525"/>
        <v>1</v>
      </c>
      <c r="Y1052" t="str">
        <f t="shared" si="532"/>
        <v>RIEVESCHL</v>
      </c>
      <c r="Z1052" t="b">
        <f t="shared" si="526"/>
        <v>1</v>
      </c>
      <c r="AB1052" t="b">
        <f t="shared" si="533"/>
        <v>1</v>
      </c>
      <c r="AD1052" t="str">
        <f t="shared" si="534"/>
        <v>513-556-5299</v>
      </c>
      <c r="AE1052" t="b">
        <f t="shared" si="527"/>
        <v>1</v>
      </c>
      <c r="AG1052" t="str">
        <f t="shared" si="535"/>
        <v>http://www.artsci.uc.edu/departments/biology/about/facilities.html</v>
      </c>
      <c r="AH1052" t="b">
        <f t="shared" si="528"/>
        <v>1</v>
      </c>
      <c r="AJ1052">
        <f t="shared" si="536"/>
        <v>0</v>
      </c>
      <c r="AK1052" t="b">
        <f t="shared" si="529"/>
        <v>0</v>
      </c>
      <c r="AM1052" s="4" t="str">
        <f t="shared" si="547"/>
        <v>"name":"Biology Greenhouse (A&amp;S)"</v>
      </c>
      <c r="AN1052" s="5" t="str">
        <f t="shared" si="537"/>
        <v>,"phone":"513-556-9770"</v>
      </c>
      <c r="AO1052" s="5" t="str">
        <f t="shared" si="538"/>
        <v>,"location":{</v>
      </c>
      <c r="AP1052" s="5" t="str">
        <f t="shared" si="539"/>
        <v>"ML":"6"</v>
      </c>
      <c r="AQ1052" s="5" t="str">
        <f t="shared" si="521"/>
        <v>,"RM":"902"</v>
      </c>
      <c r="AR1052" s="5" t="str">
        <f t="shared" si="540"/>
        <v>,"building":"RIEVESCHL"</v>
      </c>
      <c r="AS1052" s="5" t="str">
        <f t="shared" si="549"/>
        <v>}</v>
      </c>
      <c r="AT1052" s="5" t="str">
        <f t="shared" si="541"/>
        <v>,"fax":"513-556-5299"</v>
      </c>
      <c r="AU1052" s="5" t="str">
        <f t="shared" si="542"/>
        <v>,"website":"http://www.artsci.uc.edu/departments/biology/about/facilities.html"</v>
      </c>
      <c r="AV1052" s="10" t="str">
        <f t="shared" si="543"/>
        <v/>
      </c>
      <c r="AW1052" s="6" t="str">
        <f t="shared" si="544"/>
        <v>{"name":"Biology Greenhouse (A&amp;S)","phone":"513-556-9770","location":{"ML":"6","RM":"902","building":"RIEVESCHL"},"fax":"513-556-5299","website":"http://www.artsci.uc.edu/departments/biology/about/facilities.html"}</v>
      </c>
      <c r="AX1052" t="str">
        <f t="shared" si="545"/>
        <v>db.directory.insert({"name":"Biology Greenhouse (A&amp;S)","phone":"513-556-9770","location":{"ML":"6","RM":"902","building":"RIEVESCHL"},"fax":"513-556-5299","website":"http://www.artsci.uc.edu/departments/biology/about/facilities.html"})</v>
      </c>
      <c r="AY1052">
        <f t="shared" si="548"/>
        <v>1049</v>
      </c>
      <c r="AZ1052" t="str">
        <f t="shared" si="546"/>
        <v>1049 - Biology  Greenhouse (A&amp;S)</v>
      </c>
      <c r="BA1052" t="str">
        <f t="shared" si="518"/>
        <v>{"name":"Biology Greenhouse (A&amp;S)","phone":"513-556-9770","location":{"ML":"6","RM":"902","building":"RIEVESCHL"},"fax":"513-556-5299","website":"http://www.artsci.uc.edu/departments/biology/about/facilities.html"},</v>
      </c>
    </row>
    <row r="1053" spans="1:53" x14ac:dyDescent="0.25">
      <c r="A1053" t="s">
        <v>4385</v>
      </c>
      <c r="B1053" t="s">
        <v>4386</v>
      </c>
      <c r="C1053" t="s">
        <v>3729</v>
      </c>
      <c r="D1053">
        <v>185</v>
      </c>
      <c r="F1053" t="s">
        <v>255</v>
      </c>
      <c r="G1053" t="s">
        <v>256</v>
      </c>
      <c r="H1053" t="s">
        <v>4387</v>
      </c>
      <c r="K1053" t="s">
        <v>5264</v>
      </c>
      <c r="M1053">
        <f t="shared" si="519"/>
        <v>0</v>
      </c>
      <c r="N1053" t="str">
        <f t="shared" si="523"/>
        <v>Grounds Maintenance (Facilities Management)</v>
      </c>
      <c r="P1053" t="s">
        <v>5264</v>
      </c>
      <c r="Q1053" t="str">
        <f t="shared" si="524"/>
        <v>513-556-4147</v>
      </c>
      <c r="S1053" s="3">
        <f t="shared" si="522"/>
        <v>185</v>
      </c>
      <c r="T1053" t="b">
        <f t="shared" si="530"/>
        <v>1</v>
      </c>
      <c r="V1053" s="3">
        <f t="shared" si="531"/>
        <v>0</v>
      </c>
      <c r="W1053" t="b">
        <f t="shared" si="525"/>
        <v>0</v>
      </c>
      <c r="Y1053" t="str">
        <f t="shared" si="532"/>
        <v>SERVGARAGE</v>
      </c>
      <c r="Z1053" t="b">
        <f t="shared" si="526"/>
        <v>1</v>
      </c>
      <c r="AB1053" t="b">
        <f t="shared" si="533"/>
        <v>1</v>
      </c>
      <c r="AD1053" t="str">
        <f t="shared" si="534"/>
        <v>513-556-5173</v>
      </c>
      <c r="AE1053" t="b">
        <f t="shared" si="527"/>
        <v>1</v>
      </c>
      <c r="AG1053" t="str">
        <f t="shared" si="535"/>
        <v>http://www.uc.edu/af/facilities/services/grounds.html</v>
      </c>
      <c r="AH1053" t="b">
        <f t="shared" si="528"/>
        <v>1</v>
      </c>
      <c r="AJ1053">
        <f t="shared" si="536"/>
        <v>0</v>
      </c>
      <c r="AK1053" t="b">
        <f t="shared" si="529"/>
        <v>0</v>
      </c>
      <c r="AM1053" s="4" t="str">
        <f t="shared" si="547"/>
        <v>"name":"Grounds Maintenance (Facilities Management)"</v>
      </c>
      <c r="AN1053" s="5" t="str">
        <f t="shared" si="537"/>
        <v>,"phone":"513-556-4147"</v>
      </c>
      <c r="AO1053" s="5" t="str">
        <f t="shared" si="538"/>
        <v>,"location":{</v>
      </c>
      <c r="AP1053" s="5" t="str">
        <f t="shared" si="539"/>
        <v>"ML":"185"</v>
      </c>
      <c r="AQ1053" s="5" t="str">
        <f t="shared" si="521"/>
        <v/>
      </c>
      <c r="AR1053" s="5" t="str">
        <f t="shared" si="540"/>
        <v>,"building":"SERVGARAGE"</v>
      </c>
      <c r="AS1053" s="5" t="str">
        <f t="shared" si="549"/>
        <v>}</v>
      </c>
      <c r="AT1053" s="5" t="str">
        <f t="shared" si="541"/>
        <v>,"fax":"513-556-5173"</v>
      </c>
      <c r="AU1053" s="5" t="str">
        <f t="shared" si="542"/>
        <v>,"website":"http://www.uc.edu/af/facilities/services/grounds.html"</v>
      </c>
      <c r="AV1053" s="10" t="str">
        <f t="shared" si="543"/>
        <v/>
      </c>
      <c r="AW1053" s="6" t="str">
        <f t="shared" si="544"/>
        <v>{"name":"Grounds Maintenance (Facilities Management)","phone":"513-556-4147","location":{"ML":"185","building":"SERVGARAGE"},"fax":"513-556-5173","website":"http://www.uc.edu/af/facilities/services/grounds.html"}</v>
      </c>
      <c r="AX1053" t="str">
        <f t="shared" si="545"/>
        <v>db.directory.insert({"name":"Grounds Maintenance (Facilities Management)","phone":"513-556-4147","location":{"ML":"185","building":"SERVGARAGE"},"fax":"513-556-5173","website":"http://www.uc.edu/af/facilities/services/grounds.html"})</v>
      </c>
      <c r="AY1053">
        <f t="shared" si="548"/>
        <v>1050</v>
      </c>
      <c r="AZ1053" t="str">
        <f t="shared" si="546"/>
        <v>1050 - Grounds Maintenance (Facilities Management)</v>
      </c>
      <c r="BA1053" t="str">
        <f t="shared" si="518"/>
        <v>{"name":"Grounds Maintenance (Facilities Management)","phone":"513-556-4147","location":{"ML":"185","building":"SERVGARAGE"},"fax":"513-556-5173","website":"http://www.uc.edu/af/facilities/services/grounds.html"},</v>
      </c>
    </row>
    <row r="1054" spans="1:53" x14ac:dyDescent="0.25">
      <c r="A1054" t="s">
        <v>4388</v>
      </c>
      <c r="B1054" t="s">
        <v>4389</v>
      </c>
      <c r="C1054" t="s">
        <v>4390</v>
      </c>
      <c r="D1054">
        <v>69</v>
      </c>
      <c r="E1054" t="s">
        <v>4391</v>
      </c>
      <c r="F1054" t="s">
        <v>899</v>
      </c>
      <c r="G1054" t="s">
        <v>4065</v>
      </c>
      <c r="K1054" t="s">
        <v>5264</v>
      </c>
      <c r="M1054">
        <f t="shared" si="519"/>
        <v>0</v>
      </c>
      <c r="N1054" t="str">
        <f t="shared" si="523"/>
        <v>Group Office (A&amp;S)</v>
      </c>
      <c r="P1054" t="s">
        <v>5264</v>
      </c>
      <c r="Q1054" t="str">
        <f t="shared" si="524"/>
        <v>513-556-3953</v>
      </c>
      <c r="S1054" s="3">
        <f t="shared" si="522"/>
        <v>69</v>
      </c>
      <c r="T1054" t="b">
        <f t="shared" si="530"/>
        <v>1</v>
      </c>
      <c r="V1054" s="3" t="str">
        <f t="shared" si="531"/>
        <v>8&amp;9</v>
      </c>
      <c r="W1054" t="b">
        <f t="shared" si="525"/>
        <v>1</v>
      </c>
      <c r="Y1054" t="str">
        <f t="shared" si="532"/>
        <v>MCMICKEN</v>
      </c>
      <c r="Z1054" t="b">
        <f t="shared" si="526"/>
        <v>1</v>
      </c>
      <c r="AB1054" t="b">
        <f t="shared" si="533"/>
        <v>1</v>
      </c>
      <c r="AD1054" t="str">
        <f t="shared" si="534"/>
        <v>513-556-5960</v>
      </c>
      <c r="AE1054" t="b">
        <f t="shared" si="527"/>
        <v>1</v>
      </c>
      <c r="AG1054">
        <f t="shared" si="535"/>
        <v>0</v>
      </c>
      <c r="AH1054" t="b">
        <f t="shared" si="528"/>
        <v>0</v>
      </c>
      <c r="AJ1054">
        <f t="shared" si="536"/>
        <v>0</v>
      </c>
      <c r="AK1054" t="b">
        <f t="shared" si="529"/>
        <v>0</v>
      </c>
      <c r="AM1054" s="4" t="str">
        <f t="shared" si="547"/>
        <v>"name":"Group Office (A&amp;S)"</v>
      </c>
      <c r="AN1054" s="5" t="str">
        <f t="shared" si="537"/>
        <v>,"phone":"513-556-3953"</v>
      </c>
      <c r="AO1054" s="5" t="str">
        <f t="shared" si="538"/>
        <v>,"location":{</v>
      </c>
      <c r="AP1054" s="5" t="str">
        <f t="shared" si="539"/>
        <v>"ML":"69"</v>
      </c>
      <c r="AQ1054" s="5" t="str">
        <f t="shared" si="521"/>
        <v>,"RM":"8&amp;9"</v>
      </c>
      <c r="AR1054" s="5" t="str">
        <f t="shared" si="540"/>
        <v>,"building":"MCMICKEN"</v>
      </c>
      <c r="AS1054" s="5" t="str">
        <f t="shared" si="549"/>
        <v>}</v>
      </c>
      <c r="AT1054" s="5" t="str">
        <f t="shared" si="541"/>
        <v>,"fax":"513-556-5960"</v>
      </c>
      <c r="AU1054" s="5" t="str">
        <f t="shared" si="542"/>
        <v/>
      </c>
      <c r="AV1054" s="10" t="str">
        <f t="shared" si="543"/>
        <v/>
      </c>
      <c r="AW1054" s="6" t="str">
        <f t="shared" si="544"/>
        <v>{"name":"Group Office (A&amp;S)","phone":"513-556-3953","location":{"ML":"69","RM":"8&amp;9","building":"MCMICKEN"},"fax":"513-556-5960"}</v>
      </c>
      <c r="AX1054" t="str">
        <f t="shared" si="545"/>
        <v>db.directory.insert({"name":"Group Office (A&amp;S)","phone":"513-556-3953","location":{"ML":"69","RM":"8&amp;9","building":"MCMICKEN"},"fax":"513-556-5960"})</v>
      </c>
      <c r="AY1054">
        <f t="shared" si="548"/>
        <v>1051</v>
      </c>
      <c r="AZ1054" t="str">
        <f t="shared" si="546"/>
        <v>1051 - Group Office (A&amp;S)</v>
      </c>
      <c r="BA1054" t="str">
        <f t="shared" ref="BA1054:BA1117" si="550">CONCATENATE(AW1054,",")</f>
        <v>{"name":"Group Office (A&amp;S)","phone":"513-556-3953","location":{"ML":"69","RM":"8&amp;9","building":"MCMICKEN"},"fax":"513-556-5960"},</v>
      </c>
    </row>
    <row r="1055" spans="1:53" x14ac:dyDescent="0.25">
      <c r="A1055" t="s">
        <v>4392</v>
      </c>
      <c r="B1055" t="s">
        <v>4393</v>
      </c>
      <c r="C1055" t="s">
        <v>4394</v>
      </c>
      <c r="D1055">
        <v>3</v>
      </c>
      <c r="E1055">
        <v>271</v>
      </c>
      <c r="F1055" t="s">
        <v>181</v>
      </c>
      <c r="G1055" t="s">
        <v>182</v>
      </c>
      <c r="K1055" t="s">
        <v>5264</v>
      </c>
      <c r="M1055">
        <f t="shared" si="519"/>
        <v>0</v>
      </c>
      <c r="N1055" t="str">
        <f t="shared" si="523"/>
        <v>Classical Guitar (CCM)</v>
      </c>
      <c r="P1055" t="s">
        <v>5264</v>
      </c>
      <c r="Q1055" t="str">
        <f t="shared" si="524"/>
        <v>513-556-9542</v>
      </c>
      <c r="S1055" s="3">
        <f t="shared" si="522"/>
        <v>3</v>
      </c>
      <c r="T1055" t="b">
        <f t="shared" si="530"/>
        <v>1</v>
      </c>
      <c r="V1055" s="3">
        <f t="shared" si="531"/>
        <v>271</v>
      </c>
      <c r="W1055" t="b">
        <f t="shared" si="525"/>
        <v>1</v>
      </c>
      <c r="Y1055" t="str">
        <f t="shared" si="532"/>
        <v>MEMORIAL</v>
      </c>
      <c r="Z1055" t="b">
        <f t="shared" si="526"/>
        <v>1</v>
      </c>
      <c r="AB1055" t="b">
        <f t="shared" si="533"/>
        <v>1</v>
      </c>
      <c r="AD1055" t="str">
        <f t="shared" si="534"/>
        <v>513-556-9641</v>
      </c>
      <c r="AE1055" t="b">
        <f t="shared" si="527"/>
        <v>1</v>
      </c>
      <c r="AG1055">
        <f t="shared" si="535"/>
        <v>0</v>
      </c>
      <c r="AH1055" t="b">
        <f t="shared" si="528"/>
        <v>0</v>
      </c>
      <c r="AJ1055">
        <f t="shared" si="536"/>
        <v>0</v>
      </c>
      <c r="AK1055" t="b">
        <f t="shared" si="529"/>
        <v>0</v>
      </c>
      <c r="AM1055" s="4" t="str">
        <f t="shared" si="547"/>
        <v>"name":"Classical Guitar (CCM)"</v>
      </c>
      <c r="AN1055" s="5" t="str">
        <f t="shared" si="537"/>
        <v>,"phone":"513-556-9542"</v>
      </c>
      <c r="AO1055" s="5" t="str">
        <f t="shared" si="538"/>
        <v>,"location":{</v>
      </c>
      <c r="AP1055" s="5" t="str">
        <f t="shared" si="539"/>
        <v>"ML":"3"</v>
      </c>
      <c r="AQ1055" s="5" t="str">
        <f t="shared" si="521"/>
        <v>,"RM":"271"</v>
      </c>
      <c r="AR1055" s="5" t="str">
        <f t="shared" si="540"/>
        <v>,"building":"MEMORIAL"</v>
      </c>
      <c r="AS1055" s="5" t="str">
        <f t="shared" si="549"/>
        <v>}</v>
      </c>
      <c r="AT1055" s="5" t="str">
        <f t="shared" si="541"/>
        <v>,"fax":"513-556-9641"</v>
      </c>
      <c r="AU1055" s="5" t="str">
        <f t="shared" si="542"/>
        <v/>
      </c>
      <c r="AV1055" s="10" t="str">
        <f t="shared" si="543"/>
        <v/>
      </c>
      <c r="AW1055" s="6" t="str">
        <f t="shared" si="544"/>
        <v>{"name":"Classical Guitar (CCM)","phone":"513-556-9542","location":{"ML":"3","RM":"271","building":"MEMORIAL"},"fax":"513-556-9641"}</v>
      </c>
      <c r="AX1055" t="str">
        <f t="shared" si="545"/>
        <v>db.directory.insert({"name":"Classical Guitar (CCM)","phone":"513-556-9542","location":{"ML":"3","RM":"271","building":"MEMORIAL"},"fax":"513-556-9641"})</v>
      </c>
      <c r="AY1055">
        <f t="shared" si="548"/>
        <v>1052</v>
      </c>
      <c r="AZ1055" t="str">
        <f t="shared" si="546"/>
        <v>1052 - Classical Guitar (CCM)</v>
      </c>
      <c r="BA1055" t="str">
        <f t="shared" si="550"/>
        <v>{"name":"Classical Guitar (CCM)","phone":"513-556-9542","location":{"ML":"3","RM":"271","building":"MEMORIAL"},"fax":"513-556-9641"},</v>
      </c>
    </row>
    <row r="1056" spans="1:53" x14ac:dyDescent="0.25">
      <c r="A1056" t="s">
        <v>4395</v>
      </c>
      <c r="B1056" t="s">
        <v>4396</v>
      </c>
      <c r="C1056" t="s">
        <v>4397</v>
      </c>
      <c r="D1056">
        <v>526</v>
      </c>
      <c r="E1056">
        <v>4100</v>
      </c>
      <c r="F1056" t="s">
        <v>4398</v>
      </c>
      <c r="G1056" t="s">
        <v>4399</v>
      </c>
      <c r="H1056" t="s">
        <v>4400</v>
      </c>
      <c r="K1056" t="s">
        <v>5264</v>
      </c>
      <c r="M1056">
        <f t="shared" si="519"/>
        <v>0</v>
      </c>
      <c r="N1056" t="str">
        <f t="shared" si="523"/>
        <v>Gynecologic Oncology (OB/GYN)(MED)</v>
      </c>
      <c r="P1056" t="s">
        <v>5264</v>
      </c>
      <c r="Q1056" t="str">
        <f t="shared" si="524"/>
        <v>513-475-8162</v>
      </c>
      <c r="S1056" s="3">
        <f t="shared" si="522"/>
        <v>526</v>
      </c>
      <c r="T1056" t="b">
        <f t="shared" si="530"/>
        <v>1</v>
      </c>
      <c r="V1056" s="3">
        <f t="shared" si="531"/>
        <v>4100</v>
      </c>
      <c r="W1056" t="b">
        <f t="shared" si="525"/>
        <v>1</v>
      </c>
      <c r="Y1056" t="str">
        <f t="shared" si="532"/>
        <v>MAB</v>
      </c>
      <c r="Z1056" t="b">
        <f t="shared" si="526"/>
        <v>1</v>
      </c>
      <c r="AB1056" t="b">
        <f t="shared" si="533"/>
        <v>1</v>
      </c>
      <c r="AD1056" t="str">
        <f t="shared" si="534"/>
        <v>513-475-8174</v>
      </c>
      <c r="AE1056" t="b">
        <f t="shared" si="527"/>
        <v>1</v>
      </c>
      <c r="AG1056" t="str">
        <f t="shared" si="535"/>
        <v>http://www.med.uc.edu/obgyn/divisions/gyn-onc/about.aspx</v>
      </c>
      <c r="AH1056" t="b">
        <f t="shared" si="528"/>
        <v>1</v>
      </c>
      <c r="AJ1056">
        <f t="shared" si="536"/>
        <v>0</v>
      </c>
      <c r="AK1056" t="b">
        <f t="shared" si="529"/>
        <v>0</v>
      </c>
      <c r="AM1056" s="4" t="str">
        <f t="shared" si="547"/>
        <v>"name":"Gynecologic Oncology (OB/GYN)(MED)"</v>
      </c>
      <c r="AN1056" s="5" t="str">
        <f t="shared" si="537"/>
        <v>,"phone":"513-475-8162"</v>
      </c>
      <c r="AO1056" s="5" t="str">
        <f t="shared" si="538"/>
        <v>,"location":{</v>
      </c>
      <c r="AP1056" s="5" t="str">
        <f t="shared" si="539"/>
        <v>"ML":"526"</v>
      </c>
      <c r="AQ1056" s="5" t="str">
        <f t="shared" si="521"/>
        <v>,"RM":"4100"</v>
      </c>
      <c r="AR1056" s="5" t="str">
        <f t="shared" si="540"/>
        <v>,"building":"MAB"</v>
      </c>
      <c r="AS1056" s="5" t="str">
        <f t="shared" si="549"/>
        <v>}</v>
      </c>
      <c r="AT1056" s="5" t="str">
        <f t="shared" si="541"/>
        <v>,"fax":"513-475-8174"</v>
      </c>
      <c r="AU1056" s="5" t="str">
        <f t="shared" si="542"/>
        <v>,"website":"http://www.med.uc.edu/obgyn/divisions/gyn-onc/about.aspx"</v>
      </c>
      <c r="AV1056" s="10" t="str">
        <f t="shared" si="543"/>
        <v/>
      </c>
      <c r="AW1056" s="6" t="str">
        <f t="shared" si="544"/>
        <v>{"name":"Gynecologic Oncology (OB/GYN)(MED)","phone":"513-475-8162","location":{"ML":"526","RM":"4100","building":"MAB"},"fax":"513-475-8174","website":"http://www.med.uc.edu/obgyn/divisions/gyn-onc/about.aspx"}</v>
      </c>
      <c r="AX1056" t="str">
        <f t="shared" si="545"/>
        <v>db.directory.insert({"name":"Gynecologic Oncology (OB/GYN)(MED)","phone":"513-475-8162","location":{"ML":"526","RM":"4100","building":"MAB"},"fax":"513-475-8174","website":"http://www.med.uc.edu/obgyn/divisions/gyn-onc/about.aspx"})</v>
      </c>
      <c r="AY1056">
        <f t="shared" si="548"/>
        <v>1053</v>
      </c>
      <c r="AZ1056" t="str">
        <f t="shared" si="546"/>
        <v>1053 - Gynecologic Oncology (OB/GYN)(MED)</v>
      </c>
      <c r="BA1056" t="str">
        <f t="shared" si="550"/>
        <v>{"name":"Gynecologic Oncology (OB/GYN)(MED)","phone":"513-475-8162","location":{"ML":"526","RM":"4100","building":"MAB"},"fax":"513-475-8174","website":"http://www.med.uc.edu/obgyn/divisions/gyn-onc/about.aspx"},</v>
      </c>
    </row>
    <row r="1057" spans="1:53" x14ac:dyDescent="0.25">
      <c r="A1057" t="s">
        <v>4401</v>
      </c>
      <c r="B1057" t="s">
        <v>4402</v>
      </c>
      <c r="C1057" t="s">
        <v>4403</v>
      </c>
      <c r="D1057">
        <v>18</v>
      </c>
      <c r="E1057">
        <v>610</v>
      </c>
      <c r="F1057" t="s">
        <v>1962</v>
      </c>
      <c r="H1057" t="s">
        <v>4404</v>
      </c>
      <c r="K1057" t="s">
        <v>5264</v>
      </c>
      <c r="M1057">
        <f t="shared" si="519"/>
        <v>0</v>
      </c>
      <c r="N1057" t="str">
        <f t="shared" si="523"/>
        <v>Facilities (CEAS)</v>
      </c>
      <c r="P1057" t="s">
        <v>5264</v>
      </c>
      <c r="Q1057" t="str">
        <f t="shared" si="524"/>
        <v>513-556-0291</v>
      </c>
      <c r="S1057" s="3">
        <f t="shared" si="522"/>
        <v>18</v>
      </c>
      <c r="T1057" t="b">
        <f t="shared" si="530"/>
        <v>1</v>
      </c>
      <c r="V1057" s="3">
        <f t="shared" si="531"/>
        <v>610</v>
      </c>
      <c r="W1057" t="b">
        <f t="shared" si="525"/>
        <v>1</v>
      </c>
      <c r="Y1057" t="str">
        <f t="shared" si="532"/>
        <v>OLDCHEM</v>
      </c>
      <c r="Z1057" t="b">
        <f t="shared" si="526"/>
        <v>1</v>
      </c>
      <c r="AB1057" t="b">
        <f t="shared" si="533"/>
        <v>1</v>
      </c>
      <c r="AD1057">
        <f t="shared" si="534"/>
        <v>0</v>
      </c>
      <c r="AE1057" t="b">
        <f t="shared" si="527"/>
        <v>0</v>
      </c>
      <c r="AG1057" t="str">
        <f t="shared" si="535"/>
        <v>http://ceas.uc.edu/about/Facilities.html</v>
      </c>
      <c r="AH1057" t="b">
        <f t="shared" si="528"/>
        <v>1</v>
      </c>
      <c r="AJ1057">
        <f t="shared" si="536"/>
        <v>0</v>
      </c>
      <c r="AK1057" t="b">
        <f t="shared" si="529"/>
        <v>0</v>
      </c>
      <c r="AM1057" s="4" t="str">
        <f t="shared" si="547"/>
        <v>"name":"Facilities (CEAS)"</v>
      </c>
      <c r="AN1057" s="5" t="str">
        <f t="shared" si="537"/>
        <v>,"phone":"513-556-0291"</v>
      </c>
      <c r="AO1057" s="5" t="str">
        <f t="shared" si="538"/>
        <v>,"location":{</v>
      </c>
      <c r="AP1057" s="5" t="str">
        <f t="shared" si="539"/>
        <v>"ML":"18"</v>
      </c>
      <c r="AQ1057" s="5" t="str">
        <f t="shared" si="521"/>
        <v>,"RM":"610"</v>
      </c>
      <c r="AR1057" s="5" t="str">
        <f t="shared" si="540"/>
        <v>,"building":"OLDCHEM"</v>
      </c>
      <c r="AS1057" s="5" t="str">
        <f t="shared" si="549"/>
        <v>}</v>
      </c>
      <c r="AT1057" s="5" t="str">
        <f t="shared" si="541"/>
        <v/>
      </c>
      <c r="AU1057" s="5" t="str">
        <f t="shared" si="542"/>
        <v>,"website":"http://ceas.uc.edu/about/Facilities.html"</v>
      </c>
      <c r="AV1057" s="10" t="str">
        <f t="shared" si="543"/>
        <v/>
      </c>
      <c r="AW1057" s="6" t="str">
        <f t="shared" si="544"/>
        <v>{"name":"Facilities (CEAS)","phone":"513-556-0291","location":{"ML":"18","RM":"610","building":"OLDCHEM"},"website":"http://ceas.uc.edu/about/Facilities.html"}</v>
      </c>
      <c r="AX1057" t="str">
        <f t="shared" si="545"/>
        <v>db.directory.insert({"name":"Facilities (CEAS)","phone":"513-556-0291","location":{"ML":"18","RM":"610","building":"OLDCHEM"},"website":"http://ceas.uc.edu/about/Facilities.html"})</v>
      </c>
      <c r="AY1057">
        <f t="shared" si="548"/>
        <v>1054</v>
      </c>
      <c r="AZ1057" t="str">
        <f t="shared" si="546"/>
        <v>1054 - Facilities (CEAS)</v>
      </c>
      <c r="BA1057" t="str">
        <f t="shared" si="550"/>
        <v>{"name":"Facilities (CEAS)","phone":"513-556-0291","location":{"ML":"18","RM":"610","building":"OLDCHEM"},"website":"http://ceas.uc.edu/about/Facilities.html"},</v>
      </c>
    </row>
    <row r="1058" spans="1:53" x14ac:dyDescent="0.25">
      <c r="A1058" t="s">
        <v>4405</v>
      </c>
      <c r="B1058" t="s">
        <v>385</v>
      </c>
      <c r="C1058" t="s">
        <v>4406</v>
      </c>
      <c r="D1058" t="s">
        <v>4407</v>
      </c>
      <c r="E1058">
        <v>16</v>
      </c>
      <c r="F1058">
        <v>5470</v>
      </c>
      <c r="G1058" t="s">
        <v>1125</v>
      </c>
      <c r="H1058" t="s">
        <v>176</v>
      </c>
      <c r="I1058" t="s">
        <v>4408</v>
      </c>
      <c r="K1058" t="s">
        <v>5264</v>
      </c>
      <c r="L1058" t="b">
        <v>1</v>
      </c>
      <c r="M1058">
        <f t="shared" si="519"/>
        <v>1</v>
      </c>
      <c r="N1058" t="str">
        <f t="shared" si="523"/>
        <v>DAAP  Facilities</v>
      </c>
      <c r="O1058" t="str">
        <f t="shared" si="520"/>
        <v>DAAP  Facilities</v>
      </c>
      <c r="P1058" t="s">
        <v>5264</v>
      </c>
      <c r="Q1058" t="str">
        <f t="shared" si="524"/>
        <v>513-556-2938</v>
      </c>
      <c r="S1058" s="3">
        <f t="shared" si="522"/>
        <v>16</v>
      </c>
      <c r="T1058" t="b">
        <f t="shared" si="530"/>
        <v>1</v>
      </c>
      <c r="V1058" s="3">
        <f t="shared" si="531"/>
        <v>5470</v>
      </c>
      <c r="W1058" t="b">
        <f t="shared" si="525"/>
        <v>1</v>
      </c>
      <c r="Y1058" t="str">
        <f t="shared" si="532"/>
        <v>ARONOFF</v>
      </c>
      <c r="Z1058" t="b">
        <f t="shared" si="526"/>
        <v>1</v>
      </c>
      <c r="AB1058" t="b">
        <f t="shared" si="533"/>
        <v>1</v>
      </c>
      <c r="AD1058" t="str">
        <f t="shared" si="534"/>
        <v>513-556-3288</v>
      </c>
      <c r="AE1058" t="b">
        <f t="shared" si="527"/>
        <v>1</v>
      </c>
      <c r="AG1058" t="str">
        <f t="shared" si="535"/>
        <v>http://daap.uc.edu/about/facilities.html</v>
      </c>
      <c r="AH1058" t="b">
        <f t="shared" si="528"/>
        <v>1</v>
      </c>
      <c r="AJ1058">
        <f t="shared" si="536"/>
        <v>0</v>
      </c>
      <c r="AK1058" t="b">
        <f t="shared" si="529"/>
        <v>0</v>
      </c>
      <c r="AM1058" s="4" t="str">
        <f t="shared" si="547"/>
        <v>"name":"DAAP Facilities"</v>
      </c>
      <c r="AN1058" s="5" t="str">
        <f t="shared" si="537"/>
        <v>,"phone":"513-556-2938"</v>
      </c>
      <c r="AO1058" s="5" t="str">
        <f t="shared" si="538"/>
        <v>,"location":{</v>
      </c>
      <c r="AP1058" s="5" t="str">
        <f t="shared" si="539"/>
        <v>"ML":"16"</v>
      </c>
      <c r="AQ1058" s="5" t="str">
        <f t="shared" si="521"/>
        <v>,"RM":"5470"</v>
      </c>
      <c r="AR1058" s="5" t="str">
        <f t="shared" si="540"/>
        <v>,"building":"ARONOFF"</v>
      </c>
      <c r="AS1058" s="5" t="str">
        <f t="shared" si="549"/>
        <v>}</v>
      </c>
      <c r="AT1058" s="5" t="str">
        <f t="shared" si="541"/>
        <v>,"fax":"513-556-3288"</v>
      </c>
      <c r="AU1058" s="5" t="str">
        <f t="shared" si="542"/>
        <v>,"website":"http://daap.uc.edu/about/facilities.html"</v>
      </c>
      <c r="AV1058" s="10" t="str">
        <f t="shared" si="543"/>
        <v/>
      </c>
      <c r="AW1058" s="6" t="str">
        <f t="shared" si="544"/>
        <v>{"name":"DAAP Facilities","phone":"513-556-2938","location":{"ML":"16","RM":"5470","building":"ARONOFF"},"fax":"513-556-3288","website":"http://daap.uc.edu/about/facilities.html"}</v>
      </c>
      <c r="AX1058" t="str">
        <f t="shared" si="545"/>
        <v>db.directory.insert({"name":"DAAP Facilities","phone":"513-556-2938","location":{"ML":"16","RM":"5470","building":"ARONOFF"},"fax":"513-556-3288","website":"http://daap.uc.edu/about/facilities.html"})</v>
      </c>
      <c r="AY1058">
        <f t="shared" si="548"/>
        <v>1055</v>
      </c>
      <c r="AZ1058" t="str">
        <f t="shared" si="546"/>
        <v>1055 - DAAP  Facilities</v>
      </c>
      <c r="BA1058" t="str">
        <f t="shared" si="550"/>
        <v>{"name":"DAAP Facilities","phone":"513-556-2938","location":{"ML":"16","RM":"5470","building":"ARONOFF"},"fax":"513-556-3288","website":"http://daap.uc.edu/about/facilities.html"},</v>
      </c>
    </row>
    <row r="1059" spans="1:53" x14ac:dyDescent="0.25">
      <c r="A1059" t="s">
        <v>4409</v>
      </c>
      <c r="B1059" t="s">
        <v>4410</v>
      </c>
      <c r="C1059" t="s">
        <v>4411</v>
      </c>
      <c r="D1059">
        <v>3</v>
      </c>
      <c r="E1059" t="s">
        <v>1681</v>
      </c>
      <c r="F1059" t="s">
        <v>125</v>
      </c>
      <c r="G1059" t="s">
        <v>1446</v>
      </c>
      <c r="K1059" t="s">
        <v>5264</v>
      </c>
      <c r="M1059">
        <f t="shared" ref="M1059:M1122" si="551">IF(L1059, 1,0)</f>
        <v>0</v>
      </c>
      <c r="N1059" t="str">
        <f t="shared" si="523"/>
        <v>Facilities and Performance Services (CCM)</v>
      </c>
      <c r="P1059" t="s">
        <v>5264</v>
      </c>
      <c r="Q1059" t="str">
        <f t="shared" si="524"/>
        <v>513-556-9429</v>
      </c>
      <c r="S1059" s="3">
        <f t="shared" si="522"/>
        <v>3</v>
      </c>
      <c r="T1059" t="b">
        <f t="shared" si="530"/>
        <v>1</v>
      </c>
      <c r="V1059" s="3" t="str">
        <f t="shared" si="531"/>
        <v>3820-C</v>
      </c>
      <c r="W1059" t="b">
        <f t="shared" si="525"/>
        <v>1</v>
      </c>
      <c r="Y1059" t="str">
        <f t="shared" si="532"/>
        <v>CORBETT</v>
      </c>
      <c r="Z1059" t="b">
        <f t="shared" si="526"/>
        <v>1</v>
      </c>
      <c r="AB1059" t="b">
        <f t="shared" si="533"/>
        <v>1</v>
      </c>
      <c r="AD1059" t="str">
        <f t="shared" si="534"/>
        <v>513-556-9988</v>
      </c>
      <c r="AE1059" t="b">
        <f t="shared" si="527"/>
        <v>1</v>
      </c>
      <c r="AG1059">
        <f t="shared" si="535"/>
        <v>0</v>
      </c>
      <c r="AH1059" t="b">
        <f t="shared" si="528"/>
        <v>0</v>
      </c>
      <c r="AJ1059">
        <f t="shared" si="536"/>
        <v>0</v>
      </c>
      <c r="AK1059" t="b">
        <f t="shared" si="529"/>
        <v>0</v>
      </c>
      <c r="AM1059" s="4" t="str">
        <f t="shared" si="547"/>
        <v>"name":"Facilities and Performance Services (CCM)"</v>
      </c>
      <c r="AN1059" s="5" t="str">
        <f t="shared" si="537"/>
        <v>,"phone":"513-556-9429"</v>
      </c>
      <c r="AO1059" s="5" t="str">
        <f t="shared" si="538"/>
        <v>,"location":{</v>
      </c>
      <c r="AP1059" s="5" t="str">
        <f t="shared" si="539"/>
        <v>"ML":"3"</v>
      </c>
      <c r="AQ1059" s="5" t="str">
        <f t="shared" si="521"/>
        <v>,"RM":"3820-C"</v>
      </c>
      <c r="AR1059" s="5" t="str">
        <f t="shared" si="540"/>
        <v>,"building":"CORBETT"</v>
      </c>
      <c r="AS1059" s="5" t="str">
        <f t="shared" si="549"/>
        <v>}</v>
      </c>
      <c r="AT1059" s="5" t="str">
        <f t="shared" si="541"/>
        <v>,"fax":"513-556-9988"</v>
      </c>
      <c r="AU1059" s="5" t="str">
        <f t="shared" si="542"/>
        <v/>
      </c>
      <c r="AV1059" s="10" t="str">
        <f t="shared" si="543"/>
        <v/>
      </c>
      <c r="AW1059" s="6" t="str">
        <f t="shared" si="544"/>
        <v>{"name":"Facilities and Performance Services (CCM)","phone":"513-556-9429","location":{"ML":"3","RM":"3820-C","building":"CORBETT"},"fax":"513-556-9988"}</v>
      </c>
      <c r="AX1059" t="str">
        <f t="shared" si="545"/>
        <v>db.directory.insert({"name":"Facilities and Performance Services (CCM)","phone":"513-556-9429","location":{"ML":"3","RM":"3820-C","building":"CORBETT"},"fax":"513-556-9988"})</v>
      </c>
      <c r="AY1059">
        <f t="shared" si="548"/>
        <v>1056</v>
      </c>
      <c r="AZ1059" t="str">
        <f t="shared" si="546"/>
        <v>1056 - Facilities and Performance Services (CCM)</v>
      </c>
      <c r="BA1059" t="str">
        <f t="shared" si="550"/>
        <v>{"name":"Facilities and Performance Services (CCM)","phone":"513-556-9429","location":{"ML":"3","RM":"3820-C","building":"CORBETT"},"fax":"513-556-9988"},</v>
      </c>
    </row>
    <row r="1060" spans="1:53" x14ac:dyDescent="0.25">
      <c r="A1060" t="s">
        <v>4412</v>
      </c>
      <c r="B1060" t="s">
        <v>4413</v>
      </c>
      <c r="C1060" t="s">
        <v>4414</v>
      </c>
      <c r="D1060">
        <v>80</v>
      </c>
      <c r="E1060">
        <v>200</v>
      </c>
      <c r="F1060" t="s">
        <v>68</v>
      </c>
      <c r="H1060" t="s">
        <v>4415</v>
      </c>
      <c r="I1060" t="s">
        <v>635</v>
      </c>
      <c r="K1060" t="s">
        <v>5264</v>
      </c>
      <c r="M1060">
        <f t="shared" si="551"/>
        <v>0</v>
      </c>
      <c r="N1060" t="str">
        <f t="shared" si="523"/>
        <v xml:space="preserve"> Information - Facilities Management</v>
      </c>
      <c r="P1060" t="s">
        <v>5264</v>
      </c>
      <c r="Q1060" t="str">
        <f t="shared" si="524"/>
        <v>513-556-3166</v>
      </c>
      <c r="S1060" s="3">
        <f t="shared" si="522"/>
        <v>80</v>
      </c>
      <c r="T1060" t="b">
        <f t="shared" si="530"/>
        <v>1</v>
      </c>
      <c r="V1060" s="3">
        <f t="shared" si="531"/>
        <v>200</v>
      </c>
      <c r="W1060" t="b">
        <f t="shared" si="525"/>
        <v>1</v>
      </c>
      <c r="Y1060" t="str">
        <f t="shared" si="532"/>
        <v>UNIVHALL</v>
      </c>
      <c r="Z1060" t="b">
        <f t="shared" si="526"/>
        <v>1</v>
      </c>
      <c r="AB1060" t="b">
        <f t="shared" si="533"/>
        <v>1</v>
      </c>
      <c r="AD1060">
        <f t="shared" si="534"/>
        <v>0</v>
      </c>
      <c r="AE1060" t="b">
        <f t="shared" si="527"/>
        <v>0</v>
      </c>
      <c r="AG1060" t="str">
        <f t="shared" si="535"/>
        <v>http://www.uc.edu/facilities</v>
      </c>
      <c r="AH1060" t="b">
        <f t="shared" si="528"/>
        <v>1</v>
      </c>
      <c r="AJ1060" t="str">
        <f t="shared" si="536"/>
        <v>facilities@uc.edu</v>
      </c>
      <c r="AK1060" t="b">
        <f t="shared" si="529"/>
        <v>1</v>
      </c>
      <c r="AM1060" s="4" t="str">
        <f t="shared" si="547"/>
        <v>"name":"Information - Facilities Management"</v>
      </c>
      <c r="AN1060" s="5" t="str">
        <f t="shared" si="537"/>
        <v>,"phone":"513-556-3166"</v>
      </c>
      <c r="AO1060" s="5" t="str">
        <f t="shared" si="538"/>
        <v>,"location":{</v>
      </c>
      <c r="AP1060" s="5" t="str">
        <f t="shared" si="539"/>
        <v>"ML":"80"</v>
      </c>
      <c r="AQ1060" s="5" t="str">
        <f t="shared" si="521"/>
        <v>,"RM":"200"</v>
      </c>
      <c r="AR1060" s="5" t="str">
        <f t="shared" si="540"/>
        <v>,"building":"UNIVHALL"</v>
      </c>
      <c r="AS1060" s="5" t="str">
        <f t="shared" si="549"/>
        <v>}</v>
      </c>
      <c r="AT1060" s="5" t="str">
        <f t="shared" si="541"/>
        <v/>
      </c>
      <c r="AU1060" s="5" t="str">
        <f t="shared" si="542"/>
        <v>,"website":"http://www.uc.edu/facilities"</v>
      </c>
      <c r="AV1060" s="10" t="str">
        <f t="shared" si="543"/>
        <v>,"email":"facilities@uc.edu"</v>
      </c>
      <c r="AW1060" s="6" t="str">
        <f t="shared" si="544"/>
        <v>{"name":"Information - Facilities Management","phone":"513-556-3166","location":{"ML":"80","RM":"200","building":"UNIVHALL"},"website":"http://www.uc.edu/facilities","email":"facilities@uc.edu"}</v>
      </c>
      <c r="AX1060" t="str">
        <f t="shared" si="545"/>
        <v>db.directory.insert({"name":"Information - Facilities Management","phone":"513-556-3166","location":{"ML":"80","RM":"200","building":"UNIVHALL"},"website":"http://www.uc.edu/facilities","email":"facilities@uc.edu"})</v>
      </c>
      <c r="AY1060">
        <f t="shared" si="548"/>
        <v>1057</v>
      </c>
      <c r="AZ1060" t="str">
        <f t="shared" si="546"/>
        <v>1057 -  Information - Facilities Management</v>
      </c>
      <c r="BA1060" t="str">
        <f t="shared" si="550"/>
        <v>{"name":"Information - Facilities Management","phone":"513-556-3166","location":{"ML":"80","RM":"200","building":"UNIVHALL"},"website":"http://www.uc.edu/facilities","email":"facilities@uc.edu"},</v>
      </c>
    </row>
    <row r="1061" spans="1:53" x14ac:dyDescent="0.25">
      <c r="A1061" t="s">
        <v>4416</v>
      </c>
      <c r="B1061" t="s">
        <v>4417</v>
      </c>
      <c r="C1061" t="s">
        <v>4418</v>
      </c>
      <c r="D1061">
        <v>106</v>
      </c>
      <c r="E1061" t="s">
        <v>4419</v>
      </c>
      <c r="F1061" t="s">
        <v>50</v>
      </c>
      <c r="G1061" t="s">
        <v>4420</v>
      </c>
      <c r="H1061" t="s">
        <v>4421</v>
      </c>
      <c r="I1061" t="s">
        <v>4422</v>
      </c>
      <c r="K1061" t="s">
        <v>5264</v>
      </c>
      <c r="M1061">
        <f t="shared" si="551"/>
        <v>0</v>
      </c>
      <c r="N1061" t="str">
        <f t="shared" si="523"/>
        <v>Faculty Club</v>
      </c>
      <c r="P1061" t="s">
        <v>5264</v>
      </c>
      <c r="Q1061" t="str">
        <f t="shared" si="524"/>
        <v>513-556-4154</v>
      </c>
      <c r="S1061" s="3">
        <f t="shared" si="522"/>
        <v>106</v>
      </c>
      <c r="T1061" t="b">
        <f t="shared" si="530"/>
        <v>1</v>
      </c>
      <c r="V1061" s="3" t="str">
        <f t="shared" si="531"/>
        <v>7thFL</v>
      </c>
      <c r="W1061" t="b">
        <f t="shared" si="525"/>
        <v>1</v>
      </c>
      <c r="Y1061" t="str">
        <f t="shared" si="532"/>
        <v>LNDNRCTR</v>
      </c>
      <c r="Z1061" t="b">
        <f t="shared" si="526"/>
        <v>1</v>
      </c>
      <c r="AB1061" t="b">
        <f t="shared" si="533"/>
        <v>1</v>
      </c>
      <c r="AD1061" t="str">
        <f t="shared" si="534"/>
        <v>513-556-2169</v>
      </c>
      <c r="AE1061" t="b">
        <f t="shared" si="527"/>
        <v>1</v>
      </c>
      <c r="AG1061" t="str">
        <f t="shared" si="535"/>
        <v>http://www.uc.edu/facultyclub/</v>
      </c>
      <c r="AH1061" t="b">
        <f t="shared" si="528"/>
        <v>1</v>
      </c>
      <c r="AJ1061" t="str">
        <f t="shared" si="536"/>
        <v>facclub@uc.edu</v>
      </c>
      <c r="AK1061" t="b">
        <f t="shared" si="529"/>
        <v>1</v>
      </c>
      <c r="AM1061" s="4" t="str">
        <f t="shared" si="547"/>
        <v>"name":"Faculty Club"</v>
      </c>
      <c r="AN1061" s="5" t="str">
        <f t="shared" si="537"/>
        <v>,"phone":"513-556-4154"</v>
      </c>
      <c r="AO1061" s="5" t="str">
        <f t="shared" si="538"/>
        <v>,"location":{</v>
      </c>
      <c r="AP1061" s="5" t="str">
        <f t="shared" si="539"/>
        <v>"ML":"106"</v>
      </c>
      <c r="AQ1061" s="5" t="str">
        <f t="shared" si="521"/>
        <v>,"RM":"7thFL"</v>
      </c>
      <c r="AR1061" s="5" t="str">
        <f t="shared" si="540"/>
        <v>,"building":"LNDNRCTR"</v>
      </c>
      <c r="AS1061" s="5" t="str">
        <f t="shared" si="549"/>
        <v>}</v>
      </c>
      <c r="AT1061" s="5" t="str">
        <f t="shared" si="541"/>
        <v>,"fax":"513-556-2169"</v>
      </c>
      <c r="AU1061" s="5" t="str">
        <f t="shared" si="542"/>
        <v>,"website":"http://www.uc.edu/facultyclub/"</v>
      </c>
      <c r="AV1061" s="10" t="str">
        <f t="shared" si="543"/>
        <v>,"email":"facclub@uc.edu"</v>
      </c>
      <c r="AW1061" s="6" t="str">
        <f t="shared" si="544"/>
        <v>{"name":"Faculty Club","phone":"513-556-4154","location":{"ML":"106","RM":"7thFL","building":"LNDNRCTR"},"fax":"513-556-2169","website":"http://www.uc.edu/facultyclub/","email":"facclub@uc.edu"}</v>
      </c>
      <c r="AX1061" t="str">
        <f t="shared" si="545"/>
        <v>db.directory.insert({"name":"Faculty Club","phone":"513-556-4154","location":{"ML":"106","RM":"7thFL","building":"LNDNRCTR"},"fax":"513-556-2169","website":"http://www.uc.edu/facultyclub/","email":"facclub@uc.edu"})</v>
      </c>
      <c r="AY1061">
        <f t="shared" si="548"/>
        <v>1058</v>
      </c>
      <c r="AZ1061" t="str">
        <f t="shared" si="546"/>
        <v>1058 - Faculty Club</v>
      </c>
      <c r="BA1061" t="str">
        <f t="shared" si="550"/>
        <v>{"name":"Faculty Club","phone":"513-556-4154","location":{"ML":"106","RM":"7thFL","building":"LNDNRCTR"},"fax":"513-556-2169","website":"http://www.uc.edu/facultyclub/","email":"facclub@uc.edu"},</v>
      </c>
    </row>
    <row r="1062" spans="1:53" x14ac:dyDescent="0.25">
      <c r="A1062" t="s">
        <v>4423</v>
      </c>
      <c r="B1062" t="s">
        <v>2479</v>
      </c>
      <c r="C1062" t="s">
        <v>2338</v>
      </c>
      <c r="D1062" t="s">
        <v>4424</v>
      </c>
      <c r="E1062">
        <v>566</v>
      </c>
      <c r="F1062">
        <v>4108</v>
      </c>
      <c r="G1062" t="s">
        <v>140</v>
      </c>
      <c r="H1062" t="s">
        <v>3586</v>
      </c>
      <c r="I1062" t="s">
        <v>3587</v>
      </c>
      <c r="K1062" t="s">
        <v>5264</v>
      </c>
      <c r="L1062" t="b">
        <v>1</v>
      </c>
      <c r="M1062">
        <f t="shared" si="551"/>
        <v>1</v>
      </c>
      <c r="N1062" t="str">
        <f t="shared" si="523"/>
        <v>Family &amp; Community Medicine  Business Office (MED)</v>
      </c>
      <c r="O1062" t="str">
        <f t="shared" ref="O1062:O1118" si="552">CONCATENATE(B1062," ",C1062)</f>
        <v>Family &amp; Community Medicine  Business Office (MED)</v>
      </c>
      <c r="P1062" t="s">
        <v>5264</v>
      </c>
      <c r="Q1062" t="str">
        <f t="shared" si="524"/>
        <v>513-558-6265</v>
      </c>
      <c r="S1062" s="3">
        <f t="shared" si="522"/>
        <v>566</v>
      </c>
      <c r="T1062" t="b">
        <f t="shared" si="530"/>
        <v>1</v>
      </c>
      <c r="V1062" s="3">
        <f t="shared" si="531"/>
        <v>4108</v>
      </c>
      <c r="W1062" t="b">
        <f t="shared" si="525"/>
        <v>1</v>
      </c>
      <c r="Y1062" t="str">
        <f t="shared" si="532"/>
        <v>MSB</v>
      </c>
      <c r="Z1062" t="b">
        <f t="shared" si="526"/>
        <v>1</v>
      </c>
      <c r="AB1062" t="b">
        <f t="shared" si="533"/>
        <v>1</v>
      </c>
      <c r="AD1062" t="str">
        <f t="shared" si="534"/>
        <v>513-558-3030</v>
      </c>
      <c r="AE1062" t="b">
        <f t="shared" si="527"/>
        <v>1</v>
      </c>
      <c r="AG1062" t="str">
        <f t="shared" si="535"/>
        <v>http://www.familymedicine.uc.edu/</v>
      </c>
      <c r="AH1062" t="b">
        <f t="shared" si="528"/>
        <v>1</v>
      </c>
      <c r="AJ1062">
        <f t="shared" si="536"/>
        <v>0</v>
      </c>
      <c r="AK1062" t="b">
        <f t="shared" si="529"/>
        <v>0</v>
      </c>
      <c r="AM1062" s="4" t="str">
        <f t="shared" si="547"/>
        <v>"name":"Family &amp; Community Medicine Business Office (MED)"</v>
      </c>
      <c r="AN1062" s="5" t="str">
        <f t="shared" si="537"/>
        <v>,"phone":"513-558-6265"</v>
      </c>
      <c r="AO1062" s="5" t="str">
        <f t="shared" si="538"/>
        <v>,"location":{</v>
      </c>
      <c r="AP1062" s="5" t="str">
        <f t="shared" si="539"/>
        <v>"ML":"566"</v>
      </c>
      <c r="AQ1062" s="5" t="str">
        <f t="shared" si="521"/>
        <v>,"RM":"4108"</v>
      </c>
      <c r="AR1062" s="5" t="str">
        <f t="shared" si="540"/>
        <v>,"building":"MSB"</v>
      </c>
      <c r="AS1062" s="5" t="str">
        <f t="shared" si="549"/>
        <v>}</v>
      </c>
      <c r="AT1062" s="5" t="str">
        <f t="shared" si="541"/>
        <v>,"fax":"513-558-3030"</v>
      </c>
      <c r="AU1062" s="5" t="str">
        <f t="shared" si="542"/>
        <v>,"website":"http://www.familymedicine.uc.edu/"</v>
      </c>
      <c r="AV1062" s="10" t="str">
        <f t="shared" si="543"/>
        <v/>
      </c>
      <c r="AW1062" s="6" t="str">
        <f t="shared" si="544"/>
        <v>{"name":"Family &amp; Community Medicine Business Office (MED)","phone":"513-558-6265","location":{"ML":"566","RM":"4108","building":"MSB"},"fax":"513-558-3030","website":"http://www.familymedicine.uc.edu/"}</v>
      </c>
      <c r="AX1062" t="str">
        <f t="shared" si="545"/>
        <v>db.directory.insert({"name":"Family &amp; Community Medicine Business Office (MED)","phone":"513-558-6265","location":{"ML":"566","RM":"4108","building":"MSB"},"fax":"513-558-3030","website":"http://www.familymedicine.uc.edu/"})</v>
      </c>
      <c r="AY1062">
        <f t="shared" si="548"/>
        <v>1059</v>
      </c>
      <c r="AZ1062" t="str">
        <f t="shared" si="546"/>
        <v>1059 - Family &amp; Community Medicine  Business Office (MED)</v>
      </c>
      <c r="BA1062" t="str">
        <f t="shared" si="550"/>
        <v>{"name":"Family &amp; Community Medicine Business Office (MED)","phone":"513-558-6265","location":{"ML":"566","RM":"4108","building":"MSB"},"fax":"513-558-3030","website":"http://www.familymedicine.uc.edu/"},</v>
      </c>
    </row>
    <row r="1063" spans="1:53" x14ac:dyDescent="0.25">
      <c r="A1063" t="s">
        <v>4425</v>
      </c>
      <c r="B1063" t="s">
        <v>2479</v>
      </c>
      <c r="C1063" t="s">
        <v>4426</v>
      </c>
      <c r="D1063" t="s">
        <v>3585</v>
      </c>
      <c r="E1063">
        <v>582</v>
      </c>
      <c r="F1063">
        <v>4012</v>
      </c>
      <c r="G1063" t="s">
        <v>140</v>
      </c>
      <c r="H1063" t="s">
        <v>3586</v>
      </c>
      <c r="I1063" t="s">
        <v>4427</v>
      </c>
      <c r="K1063" t="s">
        <v>5264</v>
      </c>
      <c r="L1063" t="b">
        <v>1</v>
      </c>
      <c r="M1063">
        <f t="shared" si="551"/>
        <v>1</v>
      </c>
      <c r="N1063" t="str">
        <f t="shared" si="523"/>
        <v>Family &amp; Community Medicine  Community Services</v>
      </c>
      <c r="O1063" t="str">
        <f t="shared" si="552"/>
        <v>Family &amp; Community Medicine  Community Services</v>
      </c>
      <c r="P1063" t="s">
        <v>5264</v>
      </c>
      <c r="Q1063" t="str">
        <f t="shared" si="524"/>
        <v>513-558-4021</v>
      </c>
      <c r="S1063" s="3">
        <f t="shared" si="522"/>
        <v>582</v>
      </c>
      <c r="T1063" t="b">
        <f t="shared" si="530"/>
        <v>1</v>
      </c>
      <c r="V1063" s="3">
        <f t="shared" si="531"/>
        <v>4012</v>
      </c>
      <c r="W1063" t="b">
        <f t="shared" si="525"/>
        <v>1</v>
      </c>
      <c r="Y1063" t="str">
        <f t="shared" si="532"/>
        <v>MSB</v>
      </c>
      <c r="Z1063" t="b">
        <f t="shared" si="526"/>
        <v>1</v>
      </c>
      <c r="AB1063" t="b">
        <f t="shared" si="533"/>
        <v>1</v>
      </c>
      <c r="AD1063" t="str">
        <f t="shared" si="534"/>
        <v>513-558-3030</v>
      </c>
      <c r="AE1063" t="b">
        <f t="shared" si="527"/>
        <v>1</v>
      </c>
      <c r="AG1063" t="str">
        <f t="shared" si="535"/>
        <v>http://www.familymedicine.uc.edu/community/overview.aspx</v>
      </c>
      <c r="AH1063" t="b">
        <f t="shared" si="528"/>
        <v>1</v>
      </c>
      <c r="AJ1063">
        <f t="shared" si="536"/>
        <v>0</v>
      </c>
      <c r="AK1063" t="b">
        <f t="shared" si="529"/>
        <v>0</v>
      </c>
      <c r="AM1063" s="4" t="str">
        <f t="shared" si="547"/>
        <v>"name":"Family &amp; Community Medicine Community Services"</v>
      </c>
      <c r="AN1063" s="5" t="str">
        <f t="shared" si="537"/>
        <v>,"phone":"513-558-4021"</v>
      </c>
      <c r="AO1063" s="5" t="str">
        <f t="shared" si="538"/>
        <v>,"location":{</v>
      </c>
      <c r="AP1063" s="5" t="str">
        <f t="shared" si="539"/>
        <v>"ML":"582"</v>
      </c>
      <c r="AQ1063" s="5" t="str">
        <f t="shared" si="521"/>
        <v>,"RM":"4012"</v>
      </c>
      <c r="AR1063" s="5" t="str">
        <f t="shared" si="540"/>
        <v>,"building":"MSB"</v>
      </c>
      <c r="AS1063" s="5" t="str">
        <f t="shared" si="549"/>
        <v>}</v>
      </c>
      <c r="AT1063" s="5" t="str">
        <f t="shared" si="541"/>
        <v>,"fax":"513-558-3030"</v>
      </c>
      <c r="AU1063" s="5" t="str">
        <f t="shared" si="542"/>
        <v>,"website":"http://www.familymedicine.uc.edu/community/overview.aspx"</v>
      </c>
      <c r="AV1063" s="10" t="str">
        <f t="shared" si="543"/>
        <v/>
      </c>
      <c r="AW1063" s="6" t="str">
        <f t="shared" si="544"/>
        <v>{"name":"Family &amp; Community Medicine Community Services","phone":"513-558-4021","location":{"ML":"582","RM":"4012","building":"MSB"},"fax":"513-558-3030","website":"http://www.familymedicine.uc.edu/community/overview.aspx"}</v>
      </c>
      <c r="AX1063" t="str">
        <f t="shared" si="545"/>
        <v>db.directory.insert({"name":"Family &amp; Community Medicine Community Services","phone":"513-558-4021","location":{"ML":"582","RM":"4012","building":"MSB"},"fax":"513-558-3030","website":"http://www.familymedicine.uc.edu/community/overview.aspx"})</v>
      </c>
      <c r="AY1063">
        <f t="shared" si="548"/>
        <v>1060</v>
      </c>
      <c r="AZ1063" t="str">
        <f t="shared" si="546"/>
        <v>1060 - Family &amp; Community Medicine  Community Services</v>
      </c>
      <c r="BA1063" t="str">
        <f t="shared" si="550"/>
        <v>{"name":"Family &amp; Community Medicine Community Services","phone":"513-558-4021","location":{"ML":"582","RM":"4012","building":"MSB"},"fax":"513-558-3030","website":"http://www.familymedicine.uc.edu/community/overview.aspx"},</v>
      </c>
    </row>
    <row r="1064" spans="1:53" x14ac:dyDescent="0.25">
      <c r="A1064" t="s">
        <v>4428</v>
      </c>
      <c r="B1064" t="s">
        <v>2479</v>
      </c>
      <c r="C1064" t="s">
        <v>4429</v>
      </c>
      <c r="D1064" t="s">
        <v>3585</v>
      </c>
      <c r="E1064">
        <v>582</v>
      </c>
      <c r="F1064">
        <v>4012</v>
      </c>
      <c r="G1064" t="s">
        <v>140</v>
      </c>
      <c r="H1064" t="s">
        <v>3586</v>
      </c>
      <c r="I1064" t="s">
        <v>3587</v>
      </c>
      <c r="K1064" t="s">
        <v>5264</v>
      </c>
      <c r="L1064" t="b">
        <v>1</v>
      </c>
      <c r="M1064">
        <f t="shared" si="551"/>
        <v>1</v>
      </c>
      <c r="N1064" t="str">
        <f t="shared" si="523"/>
        <v>Family &amp; Community Medicine  Director's Office (MED)</v>
      </c>
      <c r="O1064" t="str">
        <f t="shared" si="552"/>
        <v>Family &amp; Community Medicine  Director's Office (MED)</v>
      </c>
      <c r="P1064" t="s">
        <v>5264</v>
      </c>
      <c r="Q1064" t="str">
        <f t="shared" si="524"/>
        <v>513-558-4021</v>
      </c>
      <c r="S1064" s="3">
        <f t="shared" si="522"/>
        <v>582</v>
      </c>
      <c r="T1064" t="b">
        <f t="shared" si="530"/>
        <v>1</v>
      </c>
      <c r="V1064" s="3">
        <f t="shared" si="531"/>
        <v>4012</v>
      </c>
      <c r="W1064" t="b">
        <f t="shared" si="525"/>
        <v>1</v>
      </c>
      <c r="Y1064" t="str">
        <f t="shared" si="532"/>
        <v>MSB</v>
      </c>
      <c r="Z1064" t="b">
        <f t="shared" si="526"/>
        <v>1</v>
      </c>
      <c r="AB1064" t="b">
        <f t="shared" si="533"/>
        <v>1</v>
      </c>
      <c r="AD1064" t="str">
        <f t="shared" si="534"/>
        <v>513-558-3030</v>
      </c>
      <c r="AE1064" t="b">
        <f t="shared" si="527"/>
        <v>1</v>
      </c>
      <c r="AG1064" t="str">
        <f t="shared" si="535"/>
        <v>http://www.familymedicine.uc.edu/</v>
      </c>
      <c r="AH1064" t="b">
        <f t="shared" si="528"/>
        <v>1</v>
      </c>
      <c r="AJ1064">
        <f t="shared" si="536"/>
        <v>0</v>
      </c>
      <c r="AK1064" t="b">
        <f t="shared" si="529"/>
        <v>0</v>
      </c>
      <c r="AM1064" s="4" t="str">
        <f t="shared" si="547"/>
        <v>"name":"Family &amp; Community Medicine Director's Office (MED)"</v>
      </c>
      <c r="AN1064" s="5" t="str">
        <f t="shared" si="537"/>
        <v>,"phone":"513-558-4021"</v>
      </c>
      <c r="AO1064" s="5" t="str">
        <f t="shared" si="538"/>
        <v>,"location":{</v>
      </c>
      <c r="AP1064" s="5" t="str">
        <f t="shared" si="539"/>
        <v>"ML":"582"</v>
      </c>
      <c r="AQ1064" s="5" t="str">
        <f t="shared" si="521"/>
        <v>,"RM":"4012"</v>
      </c>
      <c r="AR1064" s="5" t="str">
        <f t="shared" si="540"/>
        <v>,"building":"MSB"</v>
      </c>
      <c r="AS1064" s="5" t="str">
        <f t="shared" si="549"/>
        <v>}</v>
      </c>
      <c r="AT1064" s="5" t="str">
        <f t="shared" si="541"/>
        <v>,"fax":"513-558-3030"</v>
      </c>
      <c r="AU1064" s="5" t="str">
        <f t="shared" si="542"/>
        <v>,"website":"http://www.familymedicine.uc.edu/"</v>
      </c>
      <c r="AV1064" s="10" t="str">
        <f t="shared" si="543"/>
        <v/>
      </c>
      <c r="AW1064" s="6" t="str">
        <f t="shared" si="544"/>
        <v>{"name":"Family &amp; Community Medicine Director's Office (MED)","phone":"513-558-4021","location":{"ML":"582","RM":"4012","building":"MSB"},"fax":"513-558-3030","website":"http://www.familymedicine.uc.edu/"}</v>
      </c>
      <c r="AX1064" t="str">
        <f t="shared" si="545"/>
        <v>db.directory.insert({"name":"Family &amp; Community Medicine Director's Office (MED)","phone":"513-558-4021","location":{"ML":"582","RM":"4012","building":"MSB"},"fax":"513-558-3030","website":"http://www.familymedicine.uc.edu/"})</v>
      </c>
      <c r="AY1064">
        <f t="shared" si="548"/>
        <v>1061</v>
      </c>
      <c r="AZ1064" t="str">
        <f t="shared" si="546"/>
        <v>1061 - Family &amp; Community Medicine  Director's Office (MED)</v>
      </c>
      <c r="BA1064" t="str">
        <f t="shared" si="550"/>
        <v>{"name":"Family &amp; Community Medicine Director's Office (MED)","phone":"513-558-4021","location":{"ML":"582","RM":"4012","building":"MSB"},"fax":"513-558-3030","website":"http://www.familymedicine.uc.edu/"},</v>
      </c>
    </row>
    <row r="1065" spans="1:53" x14ac:dyDescent="0.25">
      <c r="A1065" t="s">
        <v>4430</v>
      </c>
      <c r="B1065" t="s">
        <v>4431</v>
      </c>
      <c r="C1065" t="s">
        <v>1765</v>
      </c>
      <c r="D1065">
        <v>16</v>
      </c>
      <c r="E1065">
        <v>6415</v>
      </c>
      <c r="F1065" t="s">
        <v>1125</v>
      </c>
      <c r="G1065" t="s">
        <v>176</v>
      </c>
      <c r="H1065" t="s">
        <v>4432</v>
      </c>
      <c r="K1065" t="s">
        <v>5264</v>
      </c>
      <c r="M1065">
        <f t="shared" si="551"/>
        <v>0</v>
      </c>
      <c r="N1065" t="str">
        <f t="shared" si="523"/>
        <v>Fashion Design (DAAP)</v>
      </c>
      <c r="P1065" t="s">
        <v>5264</v>
      </c>
      <c r="Q1065" t="str">
        <f t="shared" si="524"/>
        <v>513-556-4298</v>
      </c>
      <c r="S1065" s="3">
        <f t="shared" si="522"/>
        <v>16</v>
      </c>
      <c r="T1065" t="b">
        <f t="shared" si="530"/>
        <v>1</v>
      </c>
      <c r="V1065" s="3">
        <f t="shared" si="531"/>
        <v>6415</v>
      </c>
      <c r="W1065" t="b">
        <f t="shared" si="525"/>
        <v>1</v>
      </c>
      <c r="Y1065" t="str">
        <f t="shared" si="532"/>
        <v>ARONOFF</v>
      </c>
      <c r="Z1065" t="b">
        <f t="shared" si="526"/>
        <v>1</v>
      </c>
      <c r="AB1065" t="b">
        <f t="shared" si="533"/>
        <v>1</v>
      </c>
      <c r="AD1065" t="str">
        <f t="shared" si="534"/>
        <v>513-556-3288</v>
      </c>
      <c r="AE1065" t="b">
        <f t="shared" si="527"/>
        <v>1</v>
      </c>
      <c r="AG1065" t="str">
        <f t="shared" si="535"/>
        <v>http://daap.uc.edu/academics/design/bs_fashion.html</v>
      </c>
      <c r="AH1065" t="b">
        <f t="shared" si="528"/>
        <v>1</v>
      </c>
      <c r="AJ1065">
        <f t="shared" si="536"/>
        <v>0</v>
      </c>
      <c r="AK1065" t="b">
        <f t="shared" si="529"/>
        <v>0</v>
      </c>
      <c r="AM1065" s="4" t="str">
        <f t="shared" si="547"/>
        <v>"name":"Fashion Design (DAAP)"</v>
      </c>
      <c r="AN1065" s="5" t="str">
        <f t="shared" si="537"/>
        <v>,"phone":"513-556-4298"</v>
      </c>
      <c r="AO1065" s="5" t="str">
        <f t="shared" si="538"/>
        <v>,"location":{</v>
      </c>
      <c r="AP1065" s="5" t="str">
        <f t="shared" si="539"/>
        <v>"ML":"16"</v>
      </c>
      <c r="AQ1065" s="5" t="str">
        <f t="shared" si="521"/>
        <v>,"RM":"6415"</v>
      </c>
      <c r="AR1065" s="5" t="str">
        <f t="shared" si="540"/>
        <v>,"building":"ARONOFF"</v>
      </c>
      <c r="AS1065" s="5" t="str">
        <f t="shared" si="549"/>
        <v>}</v>
      </c>
      <c r="AT1065" s="5" t="str">
        <f t="shared" si="541"/>
        <v>,"fax":"513-556-3288"</v>
      </c>
      <c r="AU1065" s="5" t="str">
        <f t="shared" si="542"/>
        <v>,"website":"http://daap.uc.edu/academics/design/bs_fashion.html"</v>
      </c>
      <c r="AV1065" s="10" t="str">
        <f t="shared" si="543"/>
        <v/>
      </c>
      <c r="AW1065" s="6" t="str">
        <f t="shared" si="544"/>
        <v>{"name":"Fashion Design (DAAP)","phone":"513-556-4298","location":{"ML":"16","RM":"6415","building":"ARONOFF"},"fax":"513-556-3288","website":"http://daap.uc.edu/academics/design/bs_fashion.html"}</v>
      </c>
      <c r="AX1065" t="str">
        <f t="shared" si="545"/>
        <v>db.directory.insert({"name":"Fashion Design (DAAP)","phone":"513-556-4298","location":{"ML":"16","RM":"6415","building":"ARONOFF"},"fax":"513-556-3288","website":"http://daap.uc.edu/academics/design/bs_fashion.html"})</v>
      </c>
      <c r="AY1065">
        <f t="shared" si="548"/>
        <v>1062</v>
      </c>
      <c r="AZ1065" t="str">
        <f t="shared" si="546"/>
        <v>1062 - Fashion Design (DAAP)</v>
      </c>
      <c r="BA1065" t="str">
        <f t="shared" si="550"/>
        <v>{"name":"Fashion Design (DAAP)","phone":"513-556-4298","location":{"ML":"16","RM":"6415","building":"ARONOFF"},"fax":"513-556-3288","website":"http://daap.uc.edu/academics/design/bs_fashion.html"},</v>
      </c>
    </row>
    <row r="1066" spans="1:53" x14ac:dyDescent="0.25">
      <c r="A1066" t="s">
        <v>4433</v>
      </c>
      <c r="B1066" t="s">
        <v>4434</v>
      </c>
      <c r="C1066" t="s">
        <v>1765</v>
      </c>
      <c r="D1066">
        <v>16</v>
      </c>
      <c r="G1066" t="s">
        <v>176</v>
      </c>
      <c r="K1066" t="s">
        <v>5264</v>
      </c>
      <c r="M1066">
        <f t="shared" si="551"/>
        <v>0</v>
      </c>
      <c r="N1066" t="str">
        <f t="shared" si="523"/>
        <v>Fashion Show (DAAP)</v>
      </c>
      <c r="P1066" t="s">
        <v>5264</v>
      </c>
      <c r="Q1066" t="str">
        <f t="shared" si="524"/>
        <v>513-556-4298</v>
      </c>
      <c r="S1066" s="3">
        <f t="shared" si="522"/>
        <v>16</v>
      </c>
      <c r="T1066" t="b">
        <f t="shared" si="530"/>
        <v>1</v>
      </c>
      <c r="V1066" s="3">
        <f t="shared" si="531"/>
        <v>0</v>
      </c>
      <c r="W1066" t="b">
        <f t="shared" si="525"/>
        <v>0</v>
      </c>
      <c r="Y1066">
        <f t="shared" si="532"/>
        <v>0</v>
      </c>
      <c r="Z1066" t="b">
        <f t="shared" si="526"/>
        <v>0</v>
      </c>
      <c r="AB1066" t="b">
        <f t="shared" si="533"/>
        <v>1</v>
      </c>
      <c r="AD1066" t="str">
        <f t="shared" si="534"/>
        <v>513-556-3288</v>
      </c>
      <c r="AE1066" t="b">
        <f t="shared" si="527"/>
        <v>1</v>
      </c>
      <c r="AG1066">
        <f t="shared" si="535"/>
        <v>0</v>
      </c>
      <c r="AH1066" t="b">
        <f t="shared" si="528"/>
        <v>0</v>
      </c>
      <c r="AJ1066">
        <f t="shared" si="536"/>
        <v>0</v>
      </c>
      <c r="AK1066" t="b">
        <f t="shared" si="529"/>
        <v>0</v>
      </c>
      <c r="AM1066" s="4" t="str">
        <f t="shared" si="547"/>
        <v>"name":"Fashion Show (DAAP)"</v>
      </c>
      <c r="AN1066" s="5" t="str">
        <f t="shared" si="537"/>
        <v>,"phone":"513-556-4298"</v>
      </c>
      <c r="AO1066" s="5" t="str">
        <f t="shared" si="538"/>
        <v>,"location":{</v>
      </c>
      <c r="AP1066" s="5" t="str">
        <f t="shared" si="539"/>
        <v>"ML":"16"</v>
      </c>
      <c r="AQ1066" s="5" t="str">
        <f t="shared" si="521"/>
        <v/>
      </c>
      <c r="AR1066" s="5" t="str">
        <f t="shared" si="540"/>
        <v/>
      </c>
      <c r="AS1066" s="5" t="str">
        <f t="shared" si="549"/>
        <v>}</v>
      </c>
      <c r="AT1066" s="5" t="str">
        <f t="shared" si="541"/>
        <v>,"fax":"513-556-3288"</v>
      </c>
      <c r="AU1066" s="5" t="str">
        <f t="shared" si="542"/>
        <v/>
      </c>
      <c r="AV1066" s="10" t="str">
        <f t="shared" si="543"/>
        <v/>
      </c>
      <c r="AW1066" s="6" t="str">
        <f t="shared" si="544"/>
        <v>{"name":"Fashion Show (DAAP)","phone":"513-556-4298","location":{"ML":"16"},"fax":"513-556-3288"}</v>
      </c>
      <c r="AX1066" t="str">
        <f t="shared" si="545"/>
        <v>db.directory.insert({"name":"Fashion Show (DAAP)","phone":"513-556-4298","location":{"ML":"16"},"fax":"513-556-3288"})</v>
      </c>
      <c r="AY1066">
        <f t="shared" si="548"/>
        <v>1063</v>
      </c>
      <c r="AZ1066" t="str">
        <f t="shared" si="546"/>
        <v>1063 - Fashion Show (DAAP)</v>
      </c>
      <c r="BA1066" t="str">
        <f t="shared" si="550"/>
        <v>{"name":"Fashion Show (DAAP)","phone":"513-556-4298","location":{"ML":"16"},"fax":"513-556-3288"},</v>
      </c>
    </row>
    <row r="1067" spans="1:53" x14ac:dyDescent="0.25">
      <c r="A1067" t="s">
        <v>4435</v>
      </c>
      <c r="B1067" t="s">
        <v>4436</v>
      </c>
      <c r="C1067" t="s">
        <v>4437</v>
      </c>
      <c r="D1067">
        <v>550</v>
      </c>
      <c r="E1067" t="s">
        <v>614</v>
      </c>
      <c r="F1067" t="s">
        <v>62</v>
      </c>
      <c r="G1067" t="s">
        <v>615</v>
      </c>
      <c r="H1067" t="s">
        <v>4438</v>
      </c>
      <c r="I1067" t="s">
        <v>616</v>
      </c>
      <c r="K1067" t="s">
        <v>5264</v>
      </c>
      <c r="M1067">
        <f t="shared" si="551"/>
        <v>0</v>
      </c>
      <c r="N1067" t="str">
        <f t="shared" si="523"/>
        <v>FEATURED (Publication)(AHC Public Relations)</v>
      </c>
      <c r="P1067" t="s">
        <v>5264</v>
      </c>
      <c r="Q1067" t="str">
        <f t="shared" si="524"/>
        <v>513-558-4561</v>
      </c>
      <c r="S1067" s="3">
        <f t="shared" si="522"/>
        <v>550</v>
      </c>
      <c r="T1067" t="b">
        <f t="shared" si="530"/>
        <v>1</v>
      </c>
      <c r="V1067" s="3" t="str">
        <f t="shared" si="531"/>
        <v>SteD</v>
      </c>
      <c r="W1067" t="b">
        <f t="shared" si="525"/>
        <v>1</v>
      </c>
      <c r="Y1067" t="str">
        <f t="shared" si="532"/>
        <v>STETSON</v>
      </c>
      <c r="Z1067" t="b">
        <f t="shared" si="526"/>
        <v>1</v>
      </c>
      <c r="AB1067" t="b">
        <f t="shared" si="533"/>
        <v>1</v>
      </c>
      <c r="AD1067" t="str">
        <f t="shared" si="534"/>
        <v>513-558-2910</v>
      </c>
      <c r="AE1067" t="b">
        <f t="shared" si="527"/>
        <v>1</v>
      </c>
      <c r="AG1067" t="str">
        <f t="shared" si="535"/>
        <v>http://healthnews.uc.edu/publications/findings/</v>
      </c>
      <c r="AH1067" t="b">
        <f t="shared" si="528"/>
        <v>1</v>
      </c>
      <c r="AJ1067" t="str">
        <f t="shared" si="536"/>
        <v>uchealthnews@uc.edu</v>
      </c>
      <c r="AK1067" t="b">
        <f t="shared" si="529"/>
        <v>1</v>
      </c>
      <c r="AM1067" s="4" t="str">
        <f t="shared" si="547"/>
        <v>"name":"FEATURED (Publication)(AHC Public Relations)"</v>
      </c>
      <c r="AN1067" s="5" t="str">
        <f t="shared" si="537"/>
        <v>,"phone":"513-558-4561"</v>
      </c>
      <c r="AO1067" s="5" t="str">
        <f t="shared" si="538"/>
        <v>,"location":{</v>
      </c>
      <c r="AP1067" s="5" t="str">
        <f t="shared" si="539"/>
        <v>"ML":"550"</v>
      </c>
      <c r="AQ1067" s="5" t="str">
        <f t="shared" si="521"/>
        <v>,"RM":"SteD"</v>
      </c>
      <c r="AR1067" s="5" t="str">
        <f t="shared" si="540"/>
        <v>,"building":"STETSON"</v>
      </c>
      <c r="AS1067" s="5" t="str">
        <f t="shared" si="549"/>
        <v>}</v>
      </c>
      <c r="AT1067" s="5" t="str">
        <f t="shared" si="541"/>
        <v>,"fax":"513-558-2910"</v>
      </c>
      <c r="AU1067" s="5" t="str">
        <f t="shared" si="542"/>
        <v>,"website":"http://healthnews.uc.edu/publications/findings/"</v>
      </c>
      <c r="AV1067" s="10" t="str">
        <f t="shared" si="543"/>
        <v>,"email":"uchealthnews@uc.edu"</v>
      </c>
      <c r="AW1067" s="6" t="str">
        <f t="shared" si="544"/>
        <v>{"name":"FEATURED (Publication)(AHC Public Relations)","phone":"513-558-4561","location":{"ML":"550","RM":"SteD","building":"STETSON"},"fax":"513-558-2910","website":"http://healthnews.uc.edu/publications/findings/","email":"uchealthnews@uc.edu"}</v>
      </c>
      <c r="AX1067" t="str">
        <f t="shared" si="545"/>
        <v>db.directory.insert({"name":"FEATURED (Publication)(AHC Public Relations)","phone":"513-558-4561","location":{"ML":"550","RM":"SteD","building":"STETSON"},"fax":"513-558-2910","website":"http://healthnews.uc.edu/publications/findings/","email":"uchealthnews@uc.edu"})</v>
      </c>
      <c r="AY1067">
        <f t="shared" si="548"/>
        <v>1064</v>
      </c>
      <c r="AZ1067" t="str">
        <f t="shared" si="546"/>
        <v>1064 - FEATURED (Publication)(AHC Public Relations)</v>
      </c>
      <c r="BA1067" t="str">
        <f t="shared" si="550"/>
        <v>{"name":"FEATURED (Publication)(AHC Public Relations)","phone":"513-558-4561","location":{"ML":"550","RM":"SteD","building":"STETSON"},"fax":"513-558-2910","website":"http://healthnews.uc.edu/publications/findings/","email":"uchealthnews@uc.edu"},</v>
      </c>
    </row>
    <row r="1068" spans="1:53" x14ac:dyDescent="0.25">
      <c r="A1068" t="s">
        <v>4439</v>
      </c>
      <c r="B1068" t="s">
        <v>4440</v>
      </c>
      <c r="C1068" t="s">
        <v>4441</v>
      </c>
      <c r="D1068" t="s">
        <v>1333</v>
      </c>
      <c r="E1068">
        <v>97</v>
      </c>
      <c r="F1068">
        <v>480</v>
      </c>
      <c r="G1068" t="s">
        <v>868</v>
      </c>
      <c r="I1068" t="s">
        <v>4442</v>
      </c>
      <c r="K1068" t="s">
        <v>5264</v>
      </c>
      <c r="L1068" t="b">
        <v>1</v>
      </c>
      <c r="M1068">
        <f t="shared" si="551"/>
        <v>1</v>
      </c>
      <c r="N1068" t="str">
        <f t="shared" si="523"/>
        <v>Academy of Fellows for Teaching &amp; Learning  The (AFTL)</v>
      </c>
      <c r="O1068" t="str">
        <f t="shared" si="552"/>
        <v>Academy of Fellows for Teaching &amp; Learning  The (AFTL)</v>
      </c>
      <c r="P1068" t="s">
        <v>5264</v>
      </c>
      <c r="Q1068" t="str">
        <f t="shared" si="524"/>
        <v>513-556-9319</v>
      </c>
      <c r="S1068" s="3">
        <f t="shared" si="522"/>
        <v>97</v>
      </c>
      <c r="T1068" t="b">
        <f t="shared" si="530"/>
        <v>1</v>
      </c>
      <c r="V1068" s="3">
        <f t="shared" si="531"/>
        <v>480</v>
      </c>
      <c r="W1068" t="b">
        <f t="shared" si="525"/>
        <v>1</v>
      </c>
      <c r="Y1068" t="str">
        <f t="shared" si="532"/>
        <v>LANGSAM</v>
      </c>
      <c r="Z1068" t="b">
        <f t="shared" si="526"/>
        <v>1</v>
      </c>
      <c r="AB1068" t="b">
        <f t="shared" si="533"/>
        <v>1</v>
      </c>
      <c r="AD1068">
        <f t="shared" si="534"/>
        <v>0</v>
      </c>
      <c r="AE1068" t="b">
        <f t="shared" si="527"/>
        <v>0</v>
      </c>
      <c r="AG1068" t="str">
        <f t="shared" si="535"/>
        <v>http://www.uc.edu/cetl/about/aftl.html</v>
      </c>
      <c r="AH1068" t="b">
        <f t="shared" si="528"/>
        <v>1</v>
      </c>
      <c r="AJ1068">
        <f t="shared" si="536"/>
        <v>0</v>
      </c>
      <c r="AK1068" t="b">
        <f t="shared" si="529"/>
        <v>0</v>
      </c>
      <c r="AM1068" s="4" t="str">
        <f t="shared" si="547"/>
        <v>"name":"Academy of Fellows for Teaching &amp; Learning The (AFTL)"</v>
      </c>
      <c r="AN1068" s="5" t="str">
        <f t="shared" si="537"/>
        <v>,"phone":"513-556-9319"</v>
      </c>
      <c r="AO1068" s="5" t="str">
        <f t="shared" si="538"/>
        <v>,"location":{</v>
      </c>
      <c r="AP1068" s="5" t="str">
        <f t="shared" si="539"/>
        <v>"ML":"97"</v>
      </c>
      <c r="AQ1068" s="5" t="str">
        <f t="shared" si="521"/>
        <v>,"RM":"480"</v>
      </c>
      <c r="AR1068" s="5" t="str">
        <f t="shared" si="540"/>
        <v>,"building":"LANGSAM"</v>
      </c>
      <c r="AS1068" s="5" t="str">
        <f t="shared" si="549"/>
        <v>}</v>
      </c>
      <c r="AT1068" s="5" t="str">
        <f t="shared" si="541"/>
        <v/>
      </c>
      <c r="AU1068" s="5" t="str">
        <f t="shared" si="542"/>
        <v>,"website":"http://www.uc.edu/cetl/about/aftl.html"</v>
      </c>
      <c r="AV1068" s="10" t="str">
        <f t="shared" si="543"/>
        <v/>
      </c>
      <c r="AW1068" s="6" t="str">
        <f t="shared" si="544"/>
        <v>{"name":"Academy of Fellows for Teaching &amp; Learning The (AFTL)","phone":"513-556-9319","location":{"ML":"97","RM":"480","building":"LANGSAM"},"website":"http://www.uc.edu/cetl/about/aftl.html"}</v>
      </c>
      <c r="AX1068" t="str">
        <f t="shared" si="545"/>
        <v>db.directory.insert({"name":"Academy of Fellows for Teaching &amp; Learning The (AFTL)","phone":"513-556-9319","location":{"ML":"97","RM":"480","building":"LANGSAM"},"website":"http://www.uc.edu/cetl/about/aftl.html"})</v>
      </c>
      <c r="AY1068">
        <f t="shared" si="548"/>
        <v>1065</v>
      </c>
      <c r="AZ1068" t="str">
        <f t="shared" si="546"/>
        <v>1065 - Academy of Fellows for Teaching &amp; Learning  The (AFTL)</v>
      </c>
      <c r="BA1068" t="str">
        <f t="shared" si="550"/>
        <v>{"name":"Academy of Fellows for Teaching &amp; Learning The (AFTL)","phone":"513-556-9319","location":{"ML":"97","RM":"480","building":"LANGSAM"},"website":"http://www.uc.edu/cetl/about/aftl.html"},</v>
      </c>
    </row>
    <row r="1069" spans="1:53" x14ac:dyDescent="0.25">
      <c r="A1069" t="s">
        <v>4443</v>
      </c>
      <c r="B1069" t="s">
        <v>4444</v>
      </c>
      <c r="C1069" t="s">
        <v>4445</v>
      </c>
      <c r="D1069">
        <v>557</v>
      </c>
      <c r="E1069">
        <v>310</v>
      </c>
      <c r="F1069" t="s">
        <v>4446</v>
      </c>
      <c r="G1069" t="s">
        <v>4447</v>
      </c>
      <c r="H1069" t="s">
        <v>4448</v>
      </c>
      <c r="K1069" t="s">
        <v>5264</v>
      </c>
      <c r="M1069">
        <f t="shared" si="551"/>
        <v>0</v>
      </c>
      <c r="N1069" t="str">
        <f t="shared" si="523"/>
        <v>Fernald Medical Monitoring Program (Environ Hlth)</v>
      </c>
      <c r="P1069" t="s">
        <v>5264</v>
      </c>
      <c r="Q1069" t="str">
        <f t="shared" si="524"/>
        <v>513-870-0900</v>
      </c>
      <c r="S1069" s="3">
        <f t="shared" si="522"/>
        <v>557</v>
      </c>
      <c r="T1069" t="b">
        <f t="shared" si="530"/>
        <v>1</v>
      </c>
      <c r="V1069" s="3">
        <f t="shared" si="531"/>
        <v>310</v>
      </c>
      <c r="W1069" t="b">
        <f t="shared" si="525"/>
        <v>1</v>
      </c>
      <c r="Y1069" t="str">
        <f t="shared" si="532"/>
        <v>VICTORYPKWY</v>
      </c>
      <c r="Z1069" t="b">
        <f t="shared" si="526"/>
        <v>1</v>
      </c>
      <c r="AB1069" t="b">
        <f t="shared" si="533"/>
        <v>1</v>
      </c>
      <c r="AD1069" t="str">
        <f t="shared" si="534"/>
        <v>513-870-0940</v>
      </c>
      <c r="AE1069" t="b">
        <f t="shared" si="527"/>
        <v>1</v>
      </c>
      <c r="AG1069" t="str">
        <f t="shared" si="535"/>
        <v>http://eh.uc.edu/fmmp/</v>
      </c>
      <c r="AH1069" t="b">
        <f t="shared" si="528"/>
        <v>1</v>
      </c>
      <c r="AJ1069">
        <f t="shared" si="536"/>
        <v>0</v>
      </c>
      <c r="AK1069" t="b">
        <f t="shared" si="529"/>
        <v>0</v>
      </c>
      <c r="AM1069" s="4" t="str">
        <f t="shared" si="547"/>
        <v>"name":"Fernald Medical Monitoring Program (Environ Hlth)"</v>
      </c>
      <c r="AN1069" s="5" t="str">
        <f t="shared" si="537"/>
        <v>,"phone":"513-870-0900"</v>
      </c>
      <c r="AO1069" s="5" t="str">
        <f t="shared" si="538"/>
        <v>,"location":{</v>
      </c>
      <c r="AP1069" s="5" t="str">
        <f t="shared" si="539"/>
        <v>"ML":"557"</v>
      </c>
      <c r="AQ1069" s="5" t="str">
        <f t="shared" si="521"/>
        <v>,"RM":"310"</v>
      </c>
      <c r="AR1069" s="5" t="str">
        <f t="shared" si="540"/>
        <v>,"building":"VICTORYPKWY"</v>
      </c>
      <c r="AS1069" s="5" t="str">
        <f t="shared" si="549"/>
        <v>}</v>
      </c>
      <c r="AT1069" s="5" t="str">
        <f t="shared" si="541"/>
        <v>,"fax":"513-870-0940"</v>
      </c>
      <c r="AU1069" s="5" t="str">
        <f t="shared" si="542"/>
        <v>,"website":"http://eh.uc.edu/fmmp/"</v>
      </c>
      <c r="AV1069" s="10" t="str">
        <f t="shared" si="543"/>
        <v/>
      </c>
      <c r="AW1069" s="6" t="str">
        <f t="shared" si="544"/>
        <v>{"name":"Fernald Medical Monitoring Program (Environ Hlth)","phone":"513-870-0900","location":{"ML":"557","RM":"310","building":"VICTORYPKWY"},"fax":"513-870-0940","website":"http://eh.uc.edu/fmmp/"}</v>
      </c>
      <c r="AX1069" t="str">
        <f t="shared" si="545"/>
        <v>db.directory.insert({"name":"Fernald Medical Monitoring Program (Environ Hlth)","phone":"513-870-0900","location":{"ML":"557","RM":"310","building":"VICTORYPKWY"},"fax":"513-870-0940","website":"http://eh.uc.edu/fmmp/"})</v>
      </c>
      <c r="AY1069">
        <f t="shared" si="548"/>
        <v>1066</v>
      </c>
      <c r="AZ1069" t="str">
        <f t="shared" si="546"/>
        <v>1066 - Fernald Medical Monitoring Program (Environ Hlth)</v>
      </c>
      <c r="BA1069" t="str">
        <f t="shared" si="550"/>
        <v>{"name":"Fernald Medical Monitoring Program (Environ Hlth)","phone":"513-870-0900","location":{"ML":"557","RM":"310","building":"VICTORYPKWY"},"fax":"513-870-0940","website":"http://eh.uc.edu/fmmp/"},</v>
      </c>
    </row>
    <row r="1070" spans="1:53" x14ac:dyDescent="0.25">
      <c r="A1070" t="s">
        <v>4449</v>
      </c>
      <c r="B1070" t="s">
        <v>4450</v>
      </c>
      <c r="C1070" t="s">
        <v>4451</v>
      </c>
      <c r="D1070">
        <v>6</v>
      </c>
      <c r="E1070">
        <v>605</v>
      </c>
      <c r="F1070" t="s">
        <v>193</v>
      </c>
      <c r="G1070" t="s">
        <v>4223</v>
      </c>
      <c r="H1070" t="s">
        <v>4452</v>
      </c>
      <c r="I1070" t="s">
        <v>4453</v>
      </c>
      <c r="K1070" t="s">
        <v>5264</v>
      </c>
      <c r="M1070">
        <f t="shared" si="551"/>
        <v>0</v>
      </c>
      <c r="N1070" t="str">
        <f t="shared" si="523"/>
        <v>Cincinnati Center for Field Studies (A&amp;S)</v>
      </c>
      <c r="P1070" t="s">
        <v>5264</v>
      </c>
      <c r="Q1070" t="str">
        <f t="shared" si="524"/>
        <v>513-556-9733</v>
      </c>
      <c r="S1070" s="3">
        <f t="shared" si="522"/>
        <v>6</v>
      </c>
      <c r="T1070" t="b">
        <f t="shared" si="530"/>
        <v>1</v>
      </c>
      <c r="V1070" s="3">
        <f t="shared" si="531"/>
        <v>605</v>
      </c>
      <c r="W1070" t="b">
        <f t="shared" si="525"/>
        <v>1</v>
      </c>
      <c r="Y1070" t="str">
        <f t="shared" si="532"/>
        <v>RIEVESCHL</v>
      </c>
      <c r="Z1070" t="b">
        <f t="shared" si="526"/>
        <v>1</v>
      </c>
      <c r="AB1070" t="b">
        <f t="shared" si="533"/>
        <v>1</v>
      </c>
      <c r="AD1070" t="str">
        <f t="shared" si="534"/>
        <v>513-556-5299</v>
      </c>
      <c r="AE1070" t="b">
        <f t="shared" si="527"/>
        <v>1</v>
      </c>
      <c r="AG1070" t="str">
        <f t="shared" si="535"/>
        <v>http://www.artsci.uc.edu/departments/centers-institutes/cfs.html</v>
      </c>
      <c r="AH1070" t="b">
        <f t="shared" si="528"/>
        <v>1</v>
      </c>
      <c r="AJ1070" t="str">
        <f t="shared" si="536"/>
        <v>david.lentz@uc.edu</v>
      </c>
      <c r="AK1070" t="b">
        <f t="shared" si="529"/>
        <v>1</v>
      </c>
      <c r="AM1070" s="4" t="str">
        <f t="shared" si="547"/>
        <v>"name":"Cincinnati Center for Field Studies (A&amp;S)"</v>
      </c>
      <c r="AN1070" s="5" t="str">
        <f t="shared" si="537"/>
        <v>,"phone":"513-556-9733"</v>
      </c>
      <c r="AO1070" s="5" t="str">
        <f t="shared" si="538"/>
        <v>,"location":{</v>
      </c>
      <c r="AP1070" s="5" t="str">
        <f t="shared" si="539"/>
        <v>"ML":"6"</v>
      </c>
      <c r="AQ1070" s="5" t="str">
        <f t="shared" si="521"/>
        <v>,"RM":"605"</v>
      </c>
      <c r="AR1070" s="5" t="str">
        <f t="shared" si="540"/>
        <v>,"building":"RIEVESCHL"</v>
      </c>
      <c r="AS1070" s="5" t="str">
        <f t="shared" si="549"/>
        <v>}</v>
      </c>
      <c r="AT1070" s="5" t="str">
        <f t="shared" si="541"/>
        <v>,"fax":"513-556-5299"</v>
      </c>
      <c r="AU1070" s="5" t="str">
        <f t="shared" si="542"/>
        <v>,"website":"http://www.artsci.uc.edu/departments/centers-institutes/cfs.html"</v>
      </c>
      <c r="AV1070" s="10" t="str">
        <f t="shared" si="543"/>
        <v>,"email":"david.lentz@uc.edu"</v>
      </c>
      <c r="AW1070" s="6" t="str">
        <f t="shared" si="544"/>
        <v>{"name":"Cincinnati Center for Field Studies (A&amp;S)","phone":"513-556-9733","location":{"ML":"6","RM":"605","building":"RIEVESCHL"},"fax":"513-556-5299","website":"http://www.artsci.uc.edu/departments/centers-institutes/cfs.html","email":"david.lentz@uc.edu"}</v>
      </c>
      <c r="AX1070" t="str">
        <f t="shared" si="545"/>
        <v>db.directory.insert({"name":"Cincinnati Center for Field Studies (A&amp;S)","phone":"513-556-9733","location":{"ML":"6","RM":"605","building":"RIEVESCHL"},"fax":"513-556-5299","website":"http://www.artsci.uc.edu/departments/centers-institutes/cfs.html","email":"david.lentz@uc.edu"})</v>
      </c>
      <c r="AY1070">
        <f t="shared" si="548"/>
        <v>1067</v>
      </c>
      <c r="AZ1070" t="str">
        <f t="shared" si="546"/>
        <v>1067 - Cincinnati Center for Field Studies (A&amp;S)</v>
      </c>
      <c r="BA1070" t="str">
        <f t="shared" si="550"/>
        <v>{"name":"Cincinnati Center for Field Studies (A&amp;S)","phone":"513-556-9733","location":{"ML":"6","RM":"605","building":"RIEVESCHL"},"fax":"513-556-5299","website":"http://www.artsci.uc.edu/departments/centers-institutes/cfs.html","email":"david.lentz@uc.edu"},</v>
      </c>
    </row>
    <row r="1071" spans="1:53" x14ac:dyDescent="0.25">
      <c r="A1071" t="s">
        <v>4454</v>
      </c>
      <c r="B1071" t="s">
        <v>4455</v>
      </c>
      <c r="C1071" t="s">
        <v>36</v>
      </c>
      <c r="D1071">
        <v>162</v>
      </c>
      <c r="E1071">
        <v>18</v>
      </c>
      <c r="F1071" t="s">
        <v>37</v>
      </c>
      <c r="G1071" t="s">
        <v>38</v>
      </c>
      <c r="K1071" t="s">
        <v>5264</v>
      </c>
      <c r="M1071">
        <f t="shared" si="551"/>
        <v>0</v>
      </c>
      <c r="N1071" t="str">
        <f t="shared" si="523"/>
        <v>Filmmaking Club (CLER)</v>
      </c>
      <c r="P1071" t="s">
        <v>5264</v>
      </c>
      <c r="Q1071" t="str">
        <f t="shared" si="524"/>
        <v>513-732-5221</v>
      </c>
      <c r="S1071" s="3">
        <f t="shared" si="522"/>
        <v>162</v>
      </c>
      <c r="T1071" t="b">
        <f t="shared" si="530"/>
        <v>1</v>
      </c>
      <c r="V1071" s="3">
        <f t="shared" si="531"/>
        <v>18</v>
      </c>
      <c r="W1071" t="b">
        <f t="shared" si="525"/>
        <v>1</v>
      </c>
      <c r="Y1071" t="str">
        <f t="shared" si="532"/>
        <v>CLERJONES</v>
      </c>
      <c r="Z1071" t="b">
        <f t="shared" si="526"/>
        <v>1</v>
      </c>
      <c r="AB1071" t="b">
        <f t="shared" si="533"/>
        <v>1</v>
      </c>
      <c r="AD1071" t="str">
        <f t="shared" si="534"/>
        <v>513-732-5303</v>
      </c>
      <c r="AE1071" t="b">
        <f t="shared" si="527"/>
        <v>1</v>
      </c>
      <c r="AG1071">
        <f t="shared" si="535"/>
        <v>0</v>
      </c>
      <c r="AH1071" t="b">
        <f t="shared" si="528"/>
        <v>0</v>
      </c>
      <c r="AJ1071">
        <f t="shared" si="536"/>
        <v>0</v>
      </c>
      <c r="AK1071" t="b">
        <f t="shared" si="529"/>
        <v>0</v>
      </c>
      <c r="AM1071" s="4" t="str">
        <f t="shared" si="547"/>
        <v>"name":"Filmmaking Club (CLER)"</v>
      </c>
      <c r="AN1071" s="5" t="str">
        <f t="shared" si="537"/>
        <v>,"phone":"513-732-5221"</v>
      </c>
      <c r="AO1071" s="5" t="str">
        <f t="shared" si="538"/>
        <v>,"location":{</v>
      </c>
      <c r="AP1071" s="5" t="str">
        <f t="shared" si="539"/>
        <v>"ML":"162"</v>
      </c>
      <c r="AQ1071" s="5" t="str">
        <f t="shared" si="521"/>
        <v>,"RM":"18"</v>
      </c>
      <c r="AR1071" s="5" t="str">
        <f t="shared" si="540"/>
        <v>,"building":"CLERJONES"</v>
      </c>
      <c r="AS1071" s="5" t="str">
        <f t="shared" si="549"/>
        <v>}</v>
      </c>
      <c r="AT1071" s="5" t="str">
        <f t="shared" si="541"/>
        <v>,"fax":"513-732-5303"</v>
      </c>
      <c r="AU1071" s="5" t="str">
        <f t="shared" si="542"/>
        <v/>
      </c>
      <c r="AV1071" s="10" t="str">
        <f t="shared" si="543"/>
        <v/>
      </c>
      <c r="AW1071" s="6" t="str">
        <f t="shared" si="544"/>
        <v>{"name":"Filmmaking Club (CLER)","phone":"513-732-5221","location":{"ML":"162","RM":"18","building":"CLERJONES"},"fax":"513-732-5303"}</v>
      </c>
      <c r="AX1071" t="str">
        <f t="shared" si="545"/>
        <v>db.directory.insert({"name":"Filmmaking Club (CLER)","phone":"513-732-5221","location":{"ML":"162","RM":"18","building":"CLERJONES"},"fax":"513-732-5303"})</v>
      </c>
      <c r="AY1071">
        <f t="shared" si="548"/>
        <v>1068</v>
      </c>
      <c r="AZ1071" t="str">
        <f t="shared" si="546"/>
        <v>1068 - Filmmaking Club (CLER)</v>
      </c>
      <c r="BA1071" t="str">
        <f t="shared" si="550"/>
        <v>{"name":"Filmmaking Club (CLER)","phone":"513-732-5221","location":{"ML":"162","RM":"18","building":"CLERJONES"},"fax":"513-732-5303"},</v>
      </c>
    </row>
    <row r="1072" spans="1:53" x14ac:dyDescent="0.25">
      <c r="A1072" t="s">
        <v>4456</v>
      </c>
      <c r="B1072" t="s">
        <v>4457</v>
      </c>
      <c r="C1072" t="s">
        <v>285</v>
      </c>
      <c r="D1072">
        <v>620</v>
      </c>
      <c r="E1072">
        <v>630</v>
      </c>
      <c r="F1072" t="s">
        <v>23</v>
      </c>
      <c r="G1072" t="s">
        <v>286</v>
      </c>
      <c r="H1072" t="s">
        <v>4458</v>
      </c>
      <c r="I1072" t="s">
        <v>288</v>
      </c>
      <c r="K1072" t="s">
        <v>5264</v>
      </c>
      <c r="M1072">
        <f t="shared" si="551"/>
        <v>0</v>
      </c>
      <c r="N1072" t="str">
        <f t="shared" si="523"/>
        <v xml:space="preserve"> Division of - Administration &amp; Finance</v>
      </c>
      <c r="P1072" t="s">
        <v>5264</v>
      </c>
      <c r="Q1072" t="str">
        <f t="shared" si="524"/>
        <v>513-556-2413</v>
      </c>
      <c r="S1072" s="3">
        <f t="shared" si="522"/>
        <v>620</v>
      </c>
      <c r="T1072" t="b">
        <f t="shared" si="530"/>
        <v>1</v>
      </c>
      <c r="V1072" s="3">
        <f t="shared" si="531"/>
        <v>630</v>
      </c>
      <c r="W1072" t="b">
        <f t="shared" si="525"/>
        <v>1</v>
      </c>
      <c r="Y1072" t="str">
        <f t="shared" si="532"/>
        <v>UNIVPAV</v>
      </c>
      <c r="Z1072" t="b">
        <f t="shared" si="526"/>
        <v>1</v>
      </c>
      <c r="AB1072" t="b">
        <f t="shared" si="533"/>
        <v>1</v>
      </c>
      <c r="AD1072" t="str">
        <f t="shared" si="534"/>
        <v>513-556-5269</v>
      </c>
      <c r="AE1072" t="b">
        <f t="shared" si="527"/>
        <v>1</v>
      </c>
      <c r="AG1072" t="str">
        <f t="shared" si="535"/>
        <v>http://www.uc.edu/af/</v>
      </c>
      <c r="AH1072" t="b">
        <f t="shared" si="528"/>
        <v>1</v>
      </c>
      <c r="AJ1072" t="str">
        <f t="shared" si="536"/>
        <v>adfin@uc.edu</v>
      </c>
      <c r="AK1072" t="b">
        <f t="shared" si="529"/>
        <v>1</v>
      </c>
      <c r="AM1072" s="4" t="str">
        <f t="shared" si="547"/>
        <v>"name":"Division of - Administration &amp; Finance"</v>
      </c>
      <c r="AN1072" s="5" t="str">
        <f t="shared" si="537"/>
        <v>,"phone":"513-556-2413"</v>
      </c>
      <c r="AO1072" s="5" t="str">
        <f t="shared" si="538"/>
        <v>,"location":{</v>
      </c>
      <c r="AP1072" s="5" t="str">
        <f t="shared" si="539"/>
        <v>"ML":"620"</v>
      </c>
      <c r="AQ1072" s="5" t="str">
        <f t="shared" si="521"/>
        <v>,"RM":"630"</v>
      </c>
      <c r="AR1072" s="5" t="str">
        <f t="shared" si="540"/>
        <v>,"building":"UNIVPAV"</v>
      </c>
      <c r="AS1072" s="5" t="str">
        <f t="shared" si="549"/>
        <v>}</v>
      </c>
      <c r="AT1072" s="5" t="str">
        <f t="shared" si="541"/>
        <v>,"fax":"513-556-5269"</v>
      </c>
      <c r="AU1072" s="5" t="str">
        <f t="shared" si="542"/>
        <v>,"website":"http://www.uc.edu/af/"</v>
      </c>
      <c r="AV1072" s="10" t="str">
        <f t="shared" si="543"/>
        <v>,"email":"adfin@uc.edu"</v>
      </c>
      <c r="AW1072" s="6" t="str">
        <f t="shared" si="544"/>
        <v>{"name":"Division of - Administration &amp; Finance","phone":"513-556-2413","location":{"ML":"620","RM":"630","building":"UNIVPAV"},"fax":"513-556-5269","website":"http://www.uc.edu/af/","email":"adfin@uc.edu"}</v>
      </c>
      <c r="AX1072" t="str">
        <f t="shared" si="545"/>
        <v>db.directory.insert({"name":"Division of - Administration &amp; Finance","phone":"513-556-2413","location":{"ML":"620","RM":"630","building":"UNIVPAV"},"fax":"513-556-5269","website":"http://www.uc.edu/af/","email":"adfin@uc.edu"})</v>
      </c>
      <c r="AY1072">
        <f t="shared" si="548"/>
        <v>1069</v>
      </c>
      <c r="AZ1072" t="str">
        <f t="shared" si="546"/>
        <v>1069 -  Division of - Administration &amp; Finance</v>
      </c>
      <c r="BA1072" t="str">
        <f t="shared" si="550"/>
        <v>{"name":"Division of - Administration &amp; Finance","phone":"513-556-2413","location":{"ML":"620","RM":"630","building":"UNIVPAV"},"fax":"513-556-5269","website":"http://www.uc.edu/af/","email":"adfin@uc.edu"},</v>
      </c>
    </row>
    <row r="1073" spans="1:53" x14ac:dyDescent="0.25">
      <c r="A1073" t="s">
        <v>4459</v>
      </c>
      <c r="B1073" t="s">
        <v>4460</v>
      </c>
      <c r="C1073" t="s">
        <v>311</v>
      </c>
      <c r="D1073" t="s">
        <v>4461</v>
      </c>
      <c r="E1073">
        <v>155</v>
      </c>
      <c r="F1073">
        <v>510</v>
      </c>
      <c r="G1073" t="s">
        <v>68</v>
      </c>
      <c r="H1073" t="s">
        <v>4462</v>
      </c>
      <c r="I1073" t="s">
        <v>4463</v>
      </c>
      <c r="K1073" t="s">
        <v>5264</v>
      </c>
      <c r="L1073" t="b">
        <v>1</v>
      </c>
      <c r="M1073">
        <f t="shared" si="551"/>
        <v>1</v>
      </c>
      <c r="N1073" t="str">
        <f t="shared" si="523"/>
        <v xml:space="preserve"> Office of Budget &amp; Financial Services</v>
      </c>
      <c r="O1073" t="str">
        <f>CONCATENATE(C1073," ",B1073)</f>
        <v xml:space="preserve"> Office of Budget &amp; Financial Services</v>
      </c>
      <c r="P1073" t="s">
        <v>5264</v>
      </c>
      <c r="Q1073" t="str">
        <f t="shared" si="524"/>
        <v>513-556-0192</v>
      </c>
      <c r="S1073" s="3">
        <f t="shared" si="522"/>
        <v>155</v>
      </c>
      <c r="T1073" t="b">
        <f t="shared" si="530"/>
        <v>1</v>
      </c>
      <c r="V1073" s="3">
        <f t="shared" si="531"/>
        <v>510</v>
      </c>
      <c r="W1073" t="b">
        <f t="shared" si="525"/>
        <v>1</v>
      </c>
      <c r="Y1073" t="str">
        <f t="shared" si="532"/>
        <v>UNIVHALL</v>
      </c>
      <c r="Z1073" t="b">
        <f t="shared" si="526"/>
        <v>1</v>
      </c>
      <c r="AB1073" t="b">
        <f t="shared" si="533"/>
        <v>1</v>
      </c>
      <c r="AD1073" t="str">
        <f t="shared" si="534"/>
        <v>513-556-1377</v>
      </c>
      <c r="AE1073" t="b">
        <f t="shared" si="527"/>
        <v>1</v>
      </c>
      <c r="AG1073" t="str">
        <f t="shared" si="535"/>
        <v>http://www.uc.edu/af/budgetfinsvcs.html</v>
      </c>
      <c r="AH1073" t="b">
        <f t="shared" si="528"/>
        <v>1</v>
      </c>
      <c r="AJ1073">
        <f t="shared" si="536"/>
        <v>0</v>
      </c>
      <c r="AK1073" t="b">
        <f t="shared" si="529"/>
        <v>0</v>
      </c>
      <c r="AM1073" s="4" t="str">
        <f t="shared" si="547"/>
        <v>"name":"Office of Budget &amp; Financial Services"</v>
      </c>
      <c r="AN1073" s="5" t="str">
        <f t="shared" si="537"/>
        <v>,"phone":"513-556-0192"</v>
      </c>
      <c r="AO1073" s="5" t="str">
        <f t="shared" si="538"/>
        <v>,"location":{</v>
      </c>
      <c r="AP1073" s="5" t="str">
        <f t="shared" si="539"/>
        <v>"ML":"155"</v>
      </c>
      <c r="AQ1073" s="5" t="str">
        <f t="shared" ref="AQ1073:AQ1136" si="553">IF(AND(W1073=TRUE,T1073=TRUE),CONCATENATE(",""RM"":""",TRIM(V1073),""""),IF(AND(W1073=FALSE, T1073=FALSE),CONCATENATE("""RM"":""",TRIM(V1073),""""),""))</f>
        <v>,"RM":"510"</v>
      </c>
      <c r="AR1073" s="5" t="str">
        <f t="shared" si="540"/>
        <v>,"building":"UNIVHALL"</v>
      </c>
      <c r="AS1073" s="5" t="str">
        <f t="shared" si="549"/>
        <v>}</v>
      </c>
      <c r="AT1073" s="5" t="str">
        <f t="shared" si="541"/>
        <v>,"fax":"513-556-1377"</v>
      </c>
      <c r="AU1073" s="5" t="str">
        <f t="shared" si="542"/>
        <v>,"website":"http://www.uc.edu/af/budgetfinsvcs.html"</v>
      </c>
      <c r="AV1073" s="10" t="str">
        <f t="shared" si="543"/>
        <v/>
      </c>
      <c r="AW1073" s="6" t="str">
        <f t="shared" si="544"/>
        <v>{"name":"Office of Budget &amp; Financial Services","phone":"513-556-0192","location":{"ML":"155","RM":"510","building":"UNIVHALL"},"fax":"513-556-1377","website":"http://www.uc.edu/af/budgetfinsvcs.html"}</v>
      </c>
      <c r="AX1073" t="str">
        <f t="shared" si="545"/>
        <v>db.directory.insert({"name":"Office of Budget &amp; Financial Services","phone":"513-556-0192","location":{"ML":"155","RM":"510","building":"UNIVHALL"},"fax":"513-556-1377","website":"http://www.uc.edu/af/budgetfinsvcs.html"})</v>
      </c>
      <c r="AY1073">
        <f t="shared" si="548"/>
        <v>1070</v>
      </c>
      <c r="AZ1073" t="str">
        <f t="shared" si="546"/>
        <v>1070 -  Office of Budget &amp; Financial Services</v>
      </c>
      <c r="BA1073" t="str">
        <f t="shared" si="550"/>
        <v>{"name":"Office of Budget &amp; Financial Services","phone":"513-556-0192","location":{"ML":"155","RM":"510","building":"UNIVHALL"},"fax":"513-556-1377","website":"http://www.uc.edu/af/budgetfinsvcs.html"},</v>
      </c>
    </row>
    <row r="1074" spans="1:53" x14ac:dyDescent="0.25">
      <c r="A1074" t="s">
        <v>4464</v>
      </c>
      <c r="B1074" t="s">
        <v>4465</v>
      </c>
      <c r="C1074" t="s">
        <v>2865</v>
      </c>
      <c r="D1074">
        <v>637</v>
      </c>
      <c r="E1074">
        <v>560</v>
      </c>
      <c r="F1074" t="s">
        <v>68</v>
      </c>
      <c r="G1074" t="s">
        <v>2866</v>
      </c>
      <c r="H1074" t="s">
        <v>4466</v>
      </c>
      <c r="K1074" t="s">
        <v>5264</v>
      </c>
      <c r="M1074">
        <f t="shared" si="551"/>
        <v>0</v>
      </c>
      <c r="N1074" t="str">
        <f t="shared" si="523"/>
        <v>Debt Management (Finance)</v>
      </c>
      <c r="P1074" t="s">
        <v>5264</v>
      </c>
      <c r="Q1074" t="str">
        <f t="shared" si="524"/>
        <v>513-556-3152</v>
      </c>
      <c r="S1074" s="3">
        <f t="shared" si="522"/>
        <v>637</v>
      </c>
      <c r="T1074" t="b">
        <f t="shared" si="530"/>
        <v>1</v>
      </c>
      <c r="V1074" s="3">
        <f t="shared" si="531"/>
        <v>560</v>
      </c>
      <c r="W1074" t="b">
        <f t="shared" si="525"/>
        <v>1</v>
      </c>
      <c r="Y1074" t="str">
        <f t="shared" si="532"/>
        <v>UNIVHALL</v>
      </c>
      <c r="Z1074" t="b">
        <f t="shared" si="526"/>
        <v>1</v>
      </c>
      <c r="AB1074" t="b">
        <f t="shared" si="533"/>
        <v>1</v>
      </c>
      <c r="AD1074" t="str">
        <f t="shared" si="534"/>
        <v>513-556-6370</v>
      </c>
      <c r="AE1074" t="b">
        <f t="shared" si="527"/>
        <v>1</v>
      </c>
      <c r="AG1074" t="str">
        <f t="shared" si="535"/>
        <v>http://www.uc.edu/af/budgetfinsvcs/debt.html</v>
      </c>
      <c r="AH1074" t="b">
        <f t="shared" si="528"/>
        <v>1</v>
      </c>
      <c r="AJ1074">
        <f t="shared" si="536"/>
        <v>0</v>
      </c>
      <c r="AK1074" t="b">
        <f t="shared" si="529"/>
        <v>0</v>
      </c>
      <c r="AM1074" s="4" t="str">
        <f t="shared" si="547"/>
        <v>"name":"Debt Management (Finance)"</v>
      </c>
      <c r="AN1074" s="5" t="str">
        <f t="shared" si="537"/>
        <v>,"phone":"513-556-3152"</v>
      </c>
      <c r="AO1074" s="5" t="str">
        <f t="shared" si="538"/>
        <v>,"location":{</v>
      </c>
      <c r="AP1074" s="5" t="str">
        <f t="shared" si="539"/>
        <v>"ML":"637"</v>
      </c>
      <c r="AQ1074" s="5" t="str">
        <f t="shared" si="553"/>
        <v>,"RM":"560"</v>
      </c>
      <c r="AR1074" s="5" t="str">
        <f t="shared" si="540"/>
        <v>,"building":"UNIVHALL"</v>
      </c>
      <c r="AS1074" s="5" t="str">
        <f t="shared" si="549"/>
        <v>}</v>
      </c>
      <c r="AT1074" s="5" t="str">
        <f t="shared" si="541"/>
        <v>,"fax":"513-556-6370"</v>
      </c>
      <c r="AU1074" s="5" t="str">
        <f t="shared" si="542"/>
        <v>,"website":"http://www.uc.edu/af/budgetfinsvcs/debt.html"</v>
      </c>
      <c r="AV1074" s="10" t="str">
        <f t="shared" si="543"/>
        <v/>
      </c>
      <c r="AW1074" s="6" t="str">
        <f t="shared" si="544"/>
        <v>{"name":"Debt Management (Finance)","phone":"513-556-3152","location":{"ML":"637","RM":"560","building":"UNIVHALL"},"fax":"513-556-6370","website":"http://www.uc.edu/af/budgetfinsvcs/debt.html"}</v>
      </c>
      <c r="AX1074" t="str">
        <f t="shared" si="545"/>
        <v>db.directory.insert({"name":"Debt Management (Finance)","phone":"513-556-3152","location":{"ML":"637","RM":"560","building":"UNIVHALL"},"fax":"513-556-6370","website":"http://www.uc.edu/af/budgetfinsvcs/debt.html"})</v>
      </c>
      <c r="AY1074">
        <f t="shared" si="548"/>
        <v>1071</v>
      </c>
      <c r="AZ1074" t="str">
        <f t="shared" si="546"/>
        <v>1071 - Debt Management (Finance)</v>
      </c>
      <c r="BA1074" t="str">
        <f t="shared" si="550"/>
        <v>{"name":"Debt Management (Finance)","phone":"513-556-3152","location":{"ML":"637","RM":"560","building":"UNIVHALL"},"fax":"513-556-6370","website":"http://www.uc.edu/af/budgetfinsvcs/debt.html"},</v>
      </c>
    </row>
    <row r="1075" spans="1:53" x14ac:dyDescent="0.25">
      <c r="A1075" t="s">
        <v>4467</v>
      </c>
      <c r="B1075" t="s">
        <v>4468</v>
      </c>
      <c r="C1075" t="s">
        <v>4469</v>
      </c>
      <c r="D1075">
        <v>162</v>
      </c>
      <c r="E1075" t="s">
        <v>4470</v>
      </c>
      <c r="F1075" t="s">
        <v>270</v>
      </c>
      <c r="G1075" t="s">
        <v>38</v>
      </c>
      <c r="H1075" t="s">
        <v>4471</v>
      </c>
      <c r="K1075" t="s">
        <v>5264</v>
      </c>
      <c r="M1075">
        <f t="shared" si="551"/>
        <v>0</v>
      </c>
      <c r="N1075" t="str">
        <f t="shared" si="523"/>
        <v>Financial Aid (CLER)</v>
      </c>
      <c r="P1075" t="s">
        <v>5264</v>
      </c>
      <c r="Q1075" t="str">
        <f t="shared" si="524"/>
        <v>513-732-5202</v>
      </c>
      <c r="S1075" s="3">
        <f t="shared" si="522"/>
        <v>162</v>
      </c>
      <c r="T1075" t="b">
        <f t="shared" si="530"/>
        <v>1</v>
      </c>
      <c r="V1075" s="3" t="str">
        <f t="shared" si="531"/>
        <v>100D</v>
      </c>
      <c r="W1075" t="b">
        <f t="shared" si="525"/>
        <v>1</v>
      </c>
      <c r="Y1075" t="str">
        <f t="shared" si="532"/>
        <v>CLERSTUSVCS</v>
      </c>
      <c r="Z1075" t="b">
        <f t="shared" si="526"/>
        <v>1</v>
      </c>
      <c r="AB1075" t="b">
        <f t="shared" si="533"/>
        <v>1</v>
      </c>
      <c r="AD1075" t="str">
        <f t="shared" si="534"/>
        <v>513-732-5303</v>
      </c>
      <c r="AE1075" t="b">
        <f t="shared" si="527"/>
        <v>1</v>
      </c>
      <c r="AG1075" t="str">
        <f t="shared" si="535"/>
        <v>http://www.ucclermont.edu/admissions/financial-aid.html</v>
      </c>
      <c r="AH1075" t="b">
        <f t="shared" si="528"/>
        <v>1</v>
      </c>
      <c r="AJ1075">
        <f t="shared" si="536"/>
        <v>0</v>
      </c>
      <c r="AK1075" t="b">
        <f t="shared" si="529"/>
        <v>0</v>
      </c>
      <c r="AM1075" s="4" t="str">
        <f t="shared" si="547"/>
        <v>"name":"Financial Aid (CLER)"</v>
      </c>
      <c r="AN1075" s="5" t="str">
        <f t="shared" si="537"/>
        <v>,"phone":"513-732-5202"</v>
      </c>
      <c r="AO1075" s="5" t="str">
        <f t="shared" si="538"/>
        <v>,"location":{</v>
      </c>
      <c r="AP1075" s="5" t="str">
        <f t="shared" si="539"/>
        <v>"ML":"162"</v>
      </c>
      <c r="AQ1075" s="5" t="str">
        <f t="shared" si="553"/>
        <v>,"RM":"100D"</v>
      </c>
      <c r="AR1075" s="5" t="str">
        <f t="shared" si="540"/>
        <v>,"building":"CLERSTUSVCS"</v>
      </c>
      <c r="AS1075" s="5" t="str">
        <f t="shared" si="549"/>
        <v>}</v>
      </c>
      <c r="AT1075" s="5" t="str">
        <f t="shared" si="541"/>
        <v>,"fax":"513-732-5303"</v>
      </c>
      <c r="AU1075" s="5" t="str">
        <f t="shared" si="542"/>
        <v>,"website":"http://www.ucclermont.edu/admissions/financial-aid.html"</v>
      </c>
      <c r="AV1075" s="10" t="str">
        <f t="shared" si="543"/>
        <v/>
      </c>
      <c r="AW1075" s="6" t="str">
        <f t="shared" si="544"/>
        <v>{"name":"Financial Aid (CLER)","phone":"513-732-5202","location":{"ML":"162","RM":"100D","building":"CLERSTUSVCS"},"fax":"513-732-5303","website":"http://www.ucclermont.edu/admissions/financial-aid.html"}</v>
      </c>
      <c r="AX1075" t="str">
        <f t="shared" si="545"/>
        <v>db.directory.insert({"name":"Financial Aid (CLER)","phone":"513-732-5202","location":{"ML":"162","RM":"100D","building":"CLERSTUSVCS"},"fax":"513-732-5303","website":"http://www.ucclermont.edu/admissions/financial-aid.html"})</v>
      </c>
      <c r="AY1075">
        <f t="shared" si="548"/>
        <v>1072</v>
      </c>
      <c r="AZ1075" t="str">
        <f t="shared" si="546"/>
        <v>1072 - Financial Aid (CLER)</v>
      </c>
      <c r="BA1075" t="str">
        <f t="shared" si="550"/>
        <v>{"name":"Financial Aid (CLER)","phone":"513-732-5202","location":{"ML":"162","RM":"100D","building":"CLERSTUSVCS"},"fax":"513-732-5303","website":"http://www.ucclermont.edu/admissions/financial-aid.html"},</v>
      </c>
    </row>
    <row r="1076" spans="1:53" x14ac:dyDescent="0.25">
      <c r="A1076" t="s">
        <v>4472</v>
      </c>
      <c r="B1076" t="s">
        <v>4473</v>
      </c>
      <c r="C1076" t="s">
        <v>1758</v>
      </c>
      <c r="D1076">
        <v>16</v>
      </c>
      <c r="E1076">
        <v>6450</v>
      </c>
      <c r="F1076" t="s">
        <v>1125</v>
      </c>
      <c r="G1076" t="s">
        <v>1762</v>
      </c>
      <c r="H1076" t="s">
        <v>4474</v>
      </c>
      <c r="K1076" t="s">
        <v>5264</v>
      </c>
      <c r="M1076">
        <f t="shared" si="551"/>
        <v>0</v>
      </c>
      <c r="N1076" t="str">
        <f t="shared" si="523"/>
        <v>Fine Arts (DAAP)</v>
      </c>
      <c r="P1076" t="s">
        <v>5264</v>
      </c>
      <c r="Q1076" t="str">
        <f t="shared" si="524"/>
        <v>513-556-2962</v>
      </c>
      <c r="S1076" s="3">
        <f t="shared" si="522"/>
        <v>16</v>
      </c>
      <c r="T1076" t="b">
        <f t="shared" si="530"/>
        <v>1</v>
      </c>
      <c r="V1076" s="3">
        <f t="shared" si="531"/>
        <v>6450</v>
      </c>
      <c r="W1076" t="b">
        <f t="shared" si="525"/>
        <v>1</v>
      </c>
      <c r="Y1076" t="str">
        <f t="shared" si="532"/>
        <v>ARONOFF</v>
      </c>
      <c r="Z1076" t="b">
        <f t="shared" si="526"/>
        <v>1</v>
      </c>
      <c r="AB1076" t="b">
        <f t="shared" si="533"/>
        <v>1</v>
      </c>
      <c r="AD1076" t="str">
        <f t="shared" si="534"/>
        <v>513-556-2887</v>
      </c>
      <c r="AE1076" t="b">
        <f t="shared" si="527"/>
        <v>1</v>
      </c>
      <c r="AG1076" t="str">
        <f t="shared" si="535"/>
        <v>http://daap.uc.edu/academics/art/ba_fine_art.html</v>
      </c>
      <c r="AH1076" t="b">
        <f t="shared" si="528"/>
        <v>1</v>
      </c>
      <c r="AJ1076">
        <f t="shared" si="536"/>
        <v>0</v>
      </c>
      <c r="AK1076" t="b">
        <f t="shared" si="529"/>
        <v>0</v>
      </c>
      <c r="AM1076" s="4" t="str">
        <f t="shared" si="547"/>
        <v>"name":"Fine Arts (DAAP)"</v>
      </c>
      <c r="AN1076" s="5" t="str">
        <f t="shared" si="537"/>
        <v>,"phone":"513-556-2962"</v>
      </c>
      <c r="AO1076" s="5" t="str">
        <f t="shared" si="538"/>
        <v>,"location":{</v>
      </c>
      <c r="AP1076" s="5" t="str">
        <f t="shared" si="539"/>
        <v>"ML":"16"</v>
      </c>
      <c r="AQ1076" s="5" t="str">
        <f t="shared" si="553"/>
        <v>,"RM":"6450"</v>
      </c>
      <c r="AR1076" s="5" t="str">
        <f t="shared" si="540"/>
        <v>,"building":"ARONOFF"</v>
      </c>
      <c r="AS1076" s="5" t="str">
        <f t="shared" si="549"/>
        <v>}</v>
      </c>
      <c r="AT1076" s="5" t="str">
        <f t="shared" si="541"/>
        <v>,"fax":"513-556-2887"</v>
      </c>
      <c r="AU1076" s="5" t="str">
        <f t="shared" si="542"/>
        <v>,"website":"http://daap.uc.edu/academics/art/ba_fine_art.html"</v>
      </c>
      <c r="AV1076" s="10" t="str">
        <f t="shared" si="543"/>
        <v/>
      </c>
      <c r="AW1076" s="6" t="str">
        <f t="shared" si="544"/>
        <v>{"name":"Fine Arts (DAAP)","phone":"513-556-2962","location":{"ML":"16","RM":"6450","building":"ARONOFF"},"fax":"513-556-2887","website":"http://daap.uc.edu/academics/art/ba_fine_art.html"}</v>
      </c>
      <c r="AX1076" t="str">
        <f t="shared" si="545"/>
        <v>db.directory.insert({"name":"Fine Arts (DAAP)","phone":"513-556-2962","location":{"ML":"16","RM":"6450","building":"ARONOFF"},"fax":"513-556-2887","website":"http://daap.uc.edu/academics/art/ba_fine_art.html"})</v>
      </c>
      <c r="AY1076">
        <f t="shared" si="548"/>
        <v>1073</v>
      </c>
      <c r="AZ1076" t="str">
        <f t="shared" si="546"/>
        <v>1073 - Fine Arts (DAAP)</v>
      </c>
      <c r="BA1076" t="str">
        <f t="shared" si="550"/>
        <v>{"name":"Fine Arts (DAAP)","phone":"513-556-2962","location":{"ML":"16","RM":"6450","building":"ARONOFF"},"fax":"513-556-2887","website":"http://daap.uc.edu/academics/art/ba_fine_art.html"},</v>
      </c>
    </row>
    <row r="1077" spans="1:53" x14ac:dyDescent="0.25">
      <c r="A1077" t="s">
        <v>4475</v>
      </c>
      <c r="B1077" t="s">
        <v>4476</v>
      </c>
      <c r="C1077" t="s">
        <v>4477</v>
      </c>
      <c r="D1077">
        <v>103</v>
      </c>
      <c r="F1077" t="s">
        <v>30</v>
      </c>
      <c r="G1077" t="s">
        <v>4478</v>
      </c>
      <c r="H1077" t="s">
        <v>4479</v>
      </c>
      <c r="K1077" t="s">
        <v>5264</v>
      </c>
      <c r="M1077">
        <f t="shared" si="551"/>
        <v>0</v>
      </c>
      <c r="N1077" t="str">
        <f t="shared" si="523"/>
        <v>Fire Science (CEAS)</v>
      </c>
      <c r="P1077" t="s">
        <v>5264</v>
      </c>
      <c r="Q1077" t="str">
        <f t="shared" si="524"/>
        <v>513-556-6583</v>
      </c>
      <c r="S1077" s="3">
        <f t="shared" si="522"/>
        <v>103</v>
      </c>
      <c r="T1077" t="b">
        <f t="shared" si="530"/>
        <v>1</v>
      </c>
      <c r="V1077" s="3">
        <f t="shared" si="531"/>
        <v>0</v>
      </c>
      <c r="W1077" t="b">
        <f t="shared" si="525"/>
        <v>0</v>
      </c>
      <c r="Y1077" t="str">
        <f t="shared" si="532"/>
        <v>VPCADMIN</v>
      </c>
      <c r="Z1077" t="b">
        <f t="shared" si="526"/>
        <v>1</v>
      </c>
      <c r="AB1077" t="b">
        <f t="shared" si="533"/>
        <v>1</v>
      </c>
      <c r="AD1077" t="str">
        <f t="shared" si="534"/>
        <v>513-556-4856</v>
      </c>
      <c r="AE1077" t="b">
        <f t="shared" si="527"/>
        <v>1</v>
      </c>
      <c r="AG1077" t="str">
        <f t="shared" si="535"/>
        <v>http://ceas.uc.edu/aerospace/FireScience.html</v>
      </c>
      <c r="AH1077" t="b">
        <f t="shared" si="528"/>
        <v>1</v>
      </c>
      <c r="AJ1077">
        <f t="shared" si="536"/>
        <v>0</v>
      </c>
      <c r="AK1077" t="b">
        <f t="shared" si="529"/>
        <v>0</v>
      </c>
      <c r="AM1077" s="4" t="str">
        <f t="shared" si="547"/>
        <v>"name":"Fire Science (CEAS)"</v>
      </c>
      <c r="AN1077" s="5" t="str">
        <f t="shared" si="537"/>
        <v>,"phone":"513-556-6583"</v>
      </c>
      <c r="AO1077" s="5" t="str">
        <f t="shared" si="538"/>
        <v>,"location":{</v>
      </c>
      <c r="AP1077" s="5" t="str">
        <f t="shared" si="539"/>
        <v>"ML":"103"</v>
      </c>
      <c r="AQ1077" s="5" t="str">
        <f t="shared" si="553"/>
        <v/>
      </c>
      <c r="AR1077" s="5" t="str">
        <f t="shared" si="540"/>
        <v>,"building":"VPCADMIN"</v>
      </c>
      <c r="AS1077" s="5" t="str">
        <f t="shared" si="549"/>
        <v>}</v>
      </c>
      <c r="AT1077" s="5" t="str">
        <f t="shared" si="541"/>
        <v>,"fax":"513-556-4856"</v>
      </c>
      <c r="AU1077" s="5" t="str">
        <f t="shared" si="542"/>
        <v>,"website":"http://ceas.uc.edu/aerospace/FireScience.html"</v>
      </c>
      <c r="AV1077" s="10" t="str">
        <f t="shared" si="543"/>
        <v/>
      </c>
      <c r="AW1077" s="6" t="str">
        <f t="shared" si="544"/>
        <v>{"name":"Fire Science (CEAS)","phone":"513-556-6583","location":{"ML":"103","building":"VPCADMIN"},"fax":"513-556-4856","website":"http://ceas.uc.edu/aerospace/FireScience.html"}</v>
      </c>
      <c r="AX1077" t="str">
        <f t="shared" si="545"/>
        <v>db.directory.insert({"name":"Fire Science (CEAS)","phone":"513-556-6583","location":{"ML":"103","building":"VPCADMIN"},"fax":"513-556-4856","website":"http://ceas.uc.edu/aerospace/FireScience.html"})</v>
      </c>
      <c r="AY1077">
        <f t="shared" si="548"/>
        <v>1074</v>
      </c>
      <c r="AZ1077" t="str">
        <f t="shared" si="546"/>
        <v>1074 - Fire Science (CEAS)</v>
      </c>
      <c r="BA1077" t="str">
        <f t="shared" si="550"/>
        <v>{"name":"Fire Science (CEAS)","phone":"513-556-6583","location":{"ML":"103","building":"VPCADMIN"},"fax":"513-556-4856","website":"http://ceas.uc.edu/aerospace/FireScience.html"},</v>
      </c>
    </row>
    <row r="1078" spans="1:53" x14ac:dyDescent="0.25">
      <c r="A1078" t="s">
        <v>4480</v>
      </c>
      <c r="B1078" t="s">
        <v>4481</v>
      </c>
      <c r="C1078" t="s">
        <v>3409</v>
      </c>
      <c r="D1078">
        <v>394</v>
      </c>
      <c r="E1078">
        <v>364</v>
      </c>
      <c r="F1078" t="s">
        <v>1518</v>
      </c>
      <c r="H1078" t="s">
        <v>4482</v>
      </c>
      <c r="I1078" t="s">
        <v>3411</v>
      </c>
      <c r="K1078" t="s">
        <v>5264</v>
      </c>
      <c r="M1078">
        <f t="shared" si="551"/>
        <v>0</v>
      </c>
      <c r="N1078" t="str">
        <f t="shared" si="523"/>
        <v>Food and Nutrition (CAHS)</v>
      </c>
      <c r="P1078" t="s">
        <v>5264</v>
      </c>
      <c r="Q1078" t="str">
        <f t="shared" si="524"/>
        <v>513-558-7503</v>
      </c>
      <c r="S1078" s="3">
        <f t="shared" si="522"/>
        <v>394</v>
      </c>
      <c r="T1078" t="b">
        <f t="shared" si="530"/>
        <v>1</v>
      </c>
      <c r="V1078" s="3">
        <f t="shared" si="531"/>
        <v>364</v>
      </c>
      <c r="W1078" t="b">
        <f t="shared" si="525"/>
        <v>1</v>
      </c>
      <c r="Y1078" t="str">
        <f t="shared" si="532"/>
        <v>FRENCH-EAST</v>
      </c>
      <c r="Z1078" t="b">
        <f t="shared" si="526"/>
        <v>1</v>
      </c>
      <c r="AB1078" t="b">
        <f t="shared" si="533"/>
        <v>1</v>
      </c>
      <c r="AD1078">
        <f t="shared" si="534"/>
        <v>0</v>
      </c>
      <c r="AE1078" t="b">
        <f t="shared" si="527"/>
        <v>0</v>
      </c>
      <c r="AG1078" t="str">
        <f t="shared" si="535"/>
        <v>http://cahs.uc.edu/departments/nutrition/programs/foodnutrition/about.aspx</v>
      </c>
      <c r="AH1078" t="b">
        <f t="shared" si="528"/>
        <v>1</v>
      </c>
      <c r="AJ1078" t="str">
        <f t="shared" si="536"/>
        <v>maryjo.frost@uc.edu</v>
      </c>
      <c r="AK1078" t="b">
        <f t="shared" si="529"/>
        <v>1</v>
      </c>
      <c r="AM1078" s="4" t="str">
        <f t="shared" si="547"/>
        <v>"name":"Food and Nutrition (CAHS)"</v>
      </c>
      <c r="AN1078" s="5" t="str">
        <f t="shared" si="537"/>
        <v>,"phone":"513-558-7503"</v>
      </c>
      <c r="AO1078" s="5" t="str">
        <f t="shared" si="538"/>
        <v>,"location":{</v>
      </c>
      <c r="AP1078" s="5" t="str">
        <f t="shared" si="539"/>
        <v>"ML":"394"</v>
      </c>
      <c r="AQ1078" s="5" t="str">
        <f t="shared" si="553"/>
        <v>,"RM":"364"</v>
      </c>
      <c r="AR1078" s="5" t="str">
        <f t="shared" si="540"/>
        <v>,"building":"FRENCH-EAST"</v>
      </c>
      <c r="AS1078" s="5" t="str">
        <f t="shared" si="549"/>
        <v>}</v>
      </c>
      <c r="AT1078" s="5" t="str">
        <f t="shared" si="541"/>
        <v/>
      </c>
      <c r="AU1078" s="5" t="str">
        <f t="shared" si="542"/>
        <v>,"website":"http://cahs.uc.edu/departments/nutrition/programs/foodnutrition/about.aspx"</v>
      </c>
      <c r="AV1078" s="10" t="str">
        <f t="shared" si="543"/>
        <v>,"email":"maryjo.frost@uc.edu"</v>
      </c>
      <c r="AW1078" s="6" t="str">
        <f t="shared" si="544"/>
        <v>{"name":"Food and Nutrition (CAHS)","phone":"513-558-7503","location":{"ML":"394","RM":"364","building":"FRENCH-EAST"},"website":"http://cahs.uc.edu/departments/nutrition/programs/foodnutrition/about.aspx","email":"maryjo.frost@uc.edu"}</v>
      </c>
      <c r="AX1078" t="str">
        <f t="shared" si="545"/>
        <v>db.directory.insert({"name":"Food and Nutrition (CAHS)","phone":"513-558-7503","location":{"ML":"394","RM":"364","building":"FRENCH-EAST"},"website":"http://cahs.uc.edu/departments/nutrition/programs/foodnutrition/about.aspx","email":"maryjo.frost@uc.edu"})</v>
      </c>
      <c r="AY1078">
        <f t="shared" si="548"/>
        <v>1075</v>
      </c>
      <c r="AZ1078" t="str">
        <f t="shared" si="546"/>
        <v>1075 - Food and Nutrition (CAHS)</v>
      </c>
      <c r="BA1078" t="str">
        <f t="shared" si="550"/>
        <v>{"name":"Food and Nutrition (CAHS)","phone":"513-558-7503","location":{"ML":"394","RM":"364","building":"FRENCH-EAST"},"website":"http://cahs.uc.edu/departments/nutrition/programs/foodnutrition/about.aspx","email":"maryjo.frost@uc.edu"},</v>
      </c>
    </row>
    <row r="1079" spans="1:53" x14ac:dyDescent="0.25">
      <c r="A1079" t="s">
        <v>4483</v>
      </c>
      <c r="B1079" t="s">
        <v>4484</v>
      </c>
      <c r="C1079" t="s">
        <v>412</v>
      </c>
      <c r="D1079" t="s">
        <v>497</v>
      </c>
      <c r="E1079">
        <v>21</v>
      </c>
      <c r="F1079">
        <v>780</v>
      </c>
      <c r="G1079" t="s">
        <v>50</v>
      </c>
      <c r="H1079" t="s">
        <v>499</v>
      </c>
      <c r="I1079" t="s">
        <v>4485</v>
      </c>
      <c r="K1079" t="s">
        <v>5264</v>
      </c>
      <c r="L1079" t="b">
        <v>1</v>
      </c>
      <c r="M1079">
        <f t="shared" si="551"/>
        <v>1</v>
      </c>
      <c r="N1079" t="str">
        <f t="shared" si="523"/>
        <v>Football  Athletics</v>
      </c>
      <c r="O1079" t="str">
        <f t="shared" si="552"/>
        <v>Football  Athletics</v>
      </c>
      <c r="P1079" t="s">
        <v>5264</v>
      </c>
      <c r="Q1079" t="str">
        <f t="shared" si="524"/>
        <v>513-556-4110</v>
      </c>
      <c r="S1079" s="3">
        <f t="shared" si="522"/>
        <v>21</v>
      </c>
      <c r="T1079" t="b">
        <f t="shared" si="530"/>
        <v>1</v>
      </c>
      <c r="V1079" s="3">
        <f t="shared" si="531"/>
        <v>780</v>
      </c>
      <c r="W1079" t="b">
        <f t="shared" si="525"/>
        <v>1</v>
      </c>
      <c r="Y1079" t="str">
        <f t="shared" si="532"/>
        <v>LNDNRCTR</v>
      </c>
      <c r="Z1079" t="b">
        <f t="shared" si="526"/>
        <v>1</v>
      </c>
      <c r="AB1079" t="b">
        <f t="shared" si="533"/>
        <v>1</v>
      </c>
      <c r="AD1079" t="str">
        <f t="shared" si="534"/>
        <v>513-556-9009</v>
      </c>
      <c r="AE1079" t="b">
        <f t="shared" si="527"/>
        <v>1</v>
      </c>
      <c r="AG1079" t="str">
        <f t="shared" si="535"/>
        <v>http://gobearcats.com/sports/m-footbl/cinn-m-footbl-body.html</v>
      </c>
      <c r="AH1079" t="b">
        <f t="shared" si="528"/>
        <v>1</v>
      </c>
      <c r="AJ1079">
        <f t="shared" si="536"/>
        <v>0</v>
      </c>
      <c r="AK1079" t="b">
        <f t="shared" si="529"/>
        <v>0</v>
      </c>
      <c r="AM1079" s="4" t="str">
        <f t="shared" si="547"/>
        <v>"name":"Football Athletics"</v>
      </c>
      <c r="AN1079" s="5" t="str">
        <f t="shared" si="537"/>
        <v>,"phone":"513-556-4110"</v>
      </c>
      <c r="AO1079" s="5" t="str">
        <f t="shared" si="538"/>
        <v>,"location":{</v>
      </c>
      <c r="AP1079" s="5" t="str">
        <f t="shared" si="539"/>
        <v>"ML":"21"</v>
      </c>
      <c r="AQ1079" s="5" t="str">
        <f t="shared" si="553"/>
        <v>,"RM":"780"</v>
      </c>
      <c r="AR1079" s="5" t="str">
        <f t="shared" si="540"/>
        <v>,"building":"LNDNRCTR"</v>
      </c>
      <c r="AS1079" s="5" t="str">
        <f t="shared" si="549"/>
        <v>}</v>
      </c>
      <c r="AT1079" s="5" t="str">
        <f t="shared" si="541"/>
        <v>,"fax":"513-556-9009"</v>
      </c>
      <c r="AU1079" s="5" t="str">
        <f t="shared" si="542"/>
        <v>,"website":"http://gobearcats.com/sports/m-footbl/cinn-m-footbl-body.html"</v>
      </c>
      <c r="AV1079" s="10" t="str">
        <f t="shared" si="543"/>
        <v/>
      </c>
      <c r="AW1079" s="6" t="str">
        <f t="shared" si="544"/>
        <v>{"name":"Football Athletics","phone":"513-556-4110","location":{"ML":"21","RM":"780","building":"LNDNRCTR"},"fax":"513-556-9009","website":"http://gobearcats.com/sports/m-footbl/cinn-m-footbl-body.html"}</v>
      </c>
      <c r="AX1079" t="str">
        <f t="shared" si="545"/>
        <v>db.directory.insert({"name":"Football Athletics","phone":"513-556-4110","location":{"ML":"21","RM":"780","building":"LNDNRCTR"},"fax":"513-556-9009","website":"http://gobearcats.com/sports/m-footbl/cinn-m-footbl-body.html"})</v>
      </c>
      <c r="AY1079">
        <f t="shared" si="548"/>
        <v>1076</v>
      </c>
      <c r="AZ1079" t="str">
        <f t="shared" si="546"/>
        <v>1076 - Football  Athletics</v>
      </c>
      <c r="BA1079" t="str">
        <f t="shared" si="550"/>
        <v>{"name":"Football Athletics","phone":"513-556-4110","location":{"ML":"21","RM":"780","building":"LNDNRCTR"},"fax":"513-556-9009","website":"http://gobearcats.com/sports/m-footbl/cinn-m-footbl-body.html"},</v>
      </c>
    </row>
    <row r="1080" spans="1:53" x14ac:dyDescent="0.25">
      <c r="A1080" t="s">
        <v>4486</v>
      </c>
      <c r="B1080" t="s">
        <v>4487</v>
      </c>
      <c r="C1080" t="s">
        <v>36</v>
      </c>
      <c r="D1080">
        <v>162</v>
      </c>
      <c r="E1080">
        <v>18</v>
      </c>
      <c r="F1080" t="s">
        <v>37</v>
      </c>
      <c r="G1080" t="s">
        <v>38</v>
      </c>
      <c r="K1080" t="s">
        <v>5264</v>
      </c>
      <c r="M1080">
        <f t="shared" si="551"/>
        <v>0</v>
      </c>
      <c r="N1080" t="str">
        <f t="shared" si="523"/>
        <v>Foreign Language Club (FLC)(CLER)</v>
      </c>
      <c r="P1080" t="s">
        <v>5264</v>
      </c>
      <c r="Q1080" t="str">
        <f t="shared" si="524"/>
        <v>513-732-5221</v>
      </c>
      <c r="S1080" s="3">
        <f t="shared" si="522"/>
        <v>162</v>
      </c>
      <c r="T1080" t="b">
        <f t="shared" si="530"/>
        <v>1</v>
      </c>
      <c r="V1080" s="3">
        <f t="shared" si="531"/>
        <v>18</v>
      </c>
      <c r="W1080" t="b">
        <f t="shared" si="525"/>
        <v>1</v>
      </c>
      <c r="Y1080" t="str">
        <f t="shared" si="532"/>
        <v>CLERJONES</v>
      </c>
      <c r="Z1080" t="b">
        <f t="shared" si="526"/>
        <v>1</v>
      </c>
      <c r="AB1080" t="b">
        <f t="shared" si="533"/>
        <v>1</v>
      </c>
      <c r="AD1080" t="str">
        <f t="shared" si="534"/>
        <v>513-732-5303</v>
      </c>
      <c r="AE1080" t="b">
        <f t="shared" si="527"/>
        <v>1</v>
      </c>
      <c r="AG1080">
        <f t="shared" si="535"/>
        <v>0</v>
      </c>
      <c r="AH1080" t="b">
        <f t="shared" si="528"/>
        <v>0</v>
      </c>
      <c r="AJ1080">
        <f t="shared" si="536"/>
        <v>0</v>
      </c>
      <c r="AK1080" t="b">
        <f t="shared" si="529"/>
        <v>0</v>
      </c>
      <c r="AM1080" s="4" t="str">
        <f t="shared" si="547"/>
        <v>"name":"Foreign Language Club (FLC)(CLER)"</v>
      </c>
      <c r="AN1080" s="5" t="str">
        <f t="shared" si="537"/>
        <v>,"phone":"513-732-5221"</v>
      </c>
      <c r="AO1080" s="5" t="str">
        <f t="shared" si="538"/>
        <v>,"location":{</v>
      </c>
      <c r="AP1080" s="5" t="str">
        <f t="shared" si="539"/>
        <v>"ML":"162"</v>
      </c>
      <c r="AQ1080" s="5" t="str">
        <f t="shared" si="553"/>
        <v>,"RM":"18"</v>
      </c>
      <c r="AR1080" s="5" t="str">
        <f t="shared" si="540"/>
        <v>,"building":"CLERJONES"</v>
      </c>
      <c r="AS1080" s="5" t="str">
        <f t="shared" si="549"/>
        <v>}</v>
      </c>
      <c r="AT1080" s="5" t="str">
        <f t="shared" si="541"/>
        <v>,"fax":"513-732-5303"</v>
      </c>
      <c r="AU1080" s="5" t="str">
        <f t="shared" si="542"/>
        <v/>
      </c>
      <c r="AV1080" s="10" t="str">
        <f t="shared" si="543"/>
        <v/>
      </c>
      <c r="AW1080" s="6" t="str">
        <f t="shared" si="544"/>
        <v>{"name":"Foreign Language Club (FLC)(CLER)","phone":"513-732-5221","location":{"ML":"162","RM":"18","building":"CLERJONES"},"fax":"513-732-5303"}</v>
      </c>
      <c r="AX1080" t="str">
        <f t="shared" si="545"/>
        <v>db.directory.insert({"name":"Foreign Language Club (FLC)(CLER)","phone":"513-732-5221","location":{"ML":"162","RM":"18","building":"CLERJONES"},"fax":"513-732-5303"})</v>
      </c>
      <c r="AY1080">
        <f t="shared" si="548"/>
        <v>1077</v>
      </c>
      <c r="AZ1080" t="str">
        <f t="shared" si="546"/>
        <v>1077 - Foreign Language Club (FLC)(CLER)</v>
      </c>
      <c r="BA1080" t="str">
        <f t="shared" si="550"/>
        <v>{"name":"Foreign Language Club (FLC)(CLER)","phone":"513-732-5221","location":{"ML":"162","RM":"18","building":"CLERJONES"},"fax":"513-732-5303"},</v>
      </c>
    </row>
    <row r="1081" spans="1:53" x14ac:dyDescent="0.25">
      <c r="A1081" t="s">
        <v>4488</v>
      </c>
      <c r="B1081" t="s">
        <v>4489</v>
      </c>
      <c r="C1081" t="s">
        <v>1950</v>
      </c>
      <c r="D1081">
        <v>162</v>
      </c>
      <c r="E1081">
        <v>100</v>
      </c>
      <c r="F1081" t="s">
        <v>270</v>
      </c>
      <c r="G1081" t="s">
        <v>38</v>
      </c>
      <c r="H1081" t="s">
        <v>4490</v>
      </c>
      <c r="K1081" t="s">
        <v>5264</v>
      </c>
      <c r="M1081">
        <f t="shared" si="551"/>
        <v>0</v>
      </c>
      <c r="N1081" t="str">
        <f t="shared" si="523"/>
        <v>Forensics Certificate (CLER)</v>
      </c>
      <c r="P1081" t="s">
        <v>5264</v>
      </c>
      <c r="Q1081" t="str">
        <f t="shared" si="524"/>
        <v>513-732-5319</v>
      </c>
      <c r="S1081" s="3">
        <f t="shared" si="522"/>
        <v>162</v>
      </c>
      <c r="T1081" t="b">
        <f t="shared" si="530"/>
        <v>1</v>
      </c>
      <c r="V1081" s="3">
        <f t="shared" si="531"/>
        <v>100</v>
      </c>
      <c r="W1081" t="b">
        <f t="shared" si="525"/>
        <v>1</v>
      </c>
      <c r="Y1081" t="str">
        <f t="shared" si="532"/>
        <v>CLERSTUSVCS</v>
      </c>
      <c r="Z1081" t="b">
        <f t="shared" si="526"/>
        <v>1</v>
      </c>
      <c r="AB1081" t="b">
        <f t="shared" si="533"/>
        <v>1</v>
      </c>
      <c r="AD1081" t="str">
        <f t="shared" si="534"/>
        <v>513-732-5303</v>
      </c>
      <c r="AE1081" t="b">
        <f t="shared" si="527"/>
        <v>1</v>
      </c>
      <c r="AG1081" t="str">
        <f t="shared" si="535"/>
        <v>http://www.ucclermont.edu/academics/gainful-employment-disclosure/Forensics.html</v>
      </c>
      <c r="AH1081" t="b">
        <f t="shared" si="528"/>
        <v>1</v>
      </c>
      <c r="AJ1081">
        <f t="shared" si="536"/>
        <v>0</v>
      </c>
      <c r="AK1081" t="b">
        <f t="shared" si="529"/>
        <v>0</v>
      </c>
      <c r="AM1081" s="4" t="str">
        <f t="shared" si="547"/>
        <v>"name":"Forensics Certificate (CLER)"</v>
      </c>
      <c r="AN1081" s="5" t="str">
        <f t="shared" si="537"/>
        <v>,"phone":"513-732-5319"</v>
      </c>
      <c r="AO1081" s="5" t="str">
        <f t="shared" si="538"/>
        <v>,"location":{</v>
      </c>
      <c r="AP1081" s="5" t="str">
        <f t="shared" si="539"/>
        <v>"ML":"162"</v>
      </c>
      <c r="AQ1081" s="5" t="str">
        <f t="shared" si="553"/>
        <v>,"RM":"100"</v>
      </c>
      <c r="AR1081" s="5" t="str">
        <f t="shared" si="540"/>
        <v>,"building":"CLERSTUSVCS"</v>
      </c>
      <c r="AS1081" s="5" t="str">
        <f t="shared" si="549"/>
        <v>}</v>
      </c>
      <c r="AT1081" s="5" t="str">
        <f t="shared" si="541"/>
        <v>,"fax":"513-732-5303"</v>
      </c>
      <c r="AU1081" s="5" t="str">
        <f t="shared" si="542"/>
        <v>,"website":"http://www.ucclermont.edu/academics/gainful-employment-disclosure/Forensics.html"</v>
      </c>
      <c r="AV1081" s="10" t="str">
        <f t="shared" si="543"/>
        <v/>
      </c>
      <c r="AW1081" s="6" t="str">
        <f t="shared" si="544"/>
        <v>{"name":"Forensics Certificate (CLER)","phone":"513-732-5319","location":{"ML":"162","RM":"100","building":"CLERSTUSVCS"},"fax":"513-732-5303","website":"http://www.ucclermont.edu/academics/gainful-employment-disclosure/Forensics.html"}</v>
      </c>
      <c r="AX1081" t="str">
        <f t="shared" si="545"/>
        <v>db.directory.insert({"name":"Forensics Certificate (CLER)","phone":"513-732-5319","location":{"ML":"162","RM":"100","building":"CLERSTUSVCS"},"fax":"513-732-5303","website":"http://www.ucclermont.edu/academics/gainful-employment-disclosure/Forensics.html"})</v>
      </c>
      <c r="AY1081">
        <f t="shared" si="548"/>
        <v>1078</v>
      </c>
      <c r="AZ1081" t="str">
        <f t="shared" si="546"/>
        <v>1078 - Forensics Certificate (CLER)</v>
      </c>
      <c r="BA1081" t="str">
        <f t="shared" si="550"/>
        <v>{"name":"Forensics Certificate (CLER)","phone":"513-732-5319","location":{"ML":"162","RM":"100","building":"CLERSTUSVCS"},"fax":"513-732-5303","website":"http://www.ucclermont.edu/academics/gainful-employment-disclosure/Forensics.html"},</v>
      </c>
    </row>
    <row r="1082" spans="1:53" x14ac:dyDescent="0.25">
      <c r="A1082" t="s">
        <v>4491</v>
      </c>
      <c r="B1082" t="s">
        <v>4492</v>
      </c>
      <c r="C1082" t="s">
        <v>1765</v>
      </c>
      <c r="D1082">
        <v>16</v>
      </c>
      <c r="E1082">
        <v>6415</v>
      </c>
      <c r="F1082" t="s">
        <v>1125</v>
      </c>
      <c r="G1082" t="s">
        <v>176</v>
      </c>
      <c r="K1082" t="s">
        <v>5264</v>
      </c>
      <c r="M1082">
        <f t="shared" si="551"/>
        <v>0</v>
      </c>
      <c r="N1082" t="str">
        <f t="shared" si="523"/>
        <v>Foundation Studies (DAAP)</v>
      </c>
      <c r="P1082" t="s">
        <v>5264</v>
      </c>
      <c r="Q1082" t="str">
        <f t="shared" si="524"/>
        <v>513-556-4298</v>
      </c>
      <c r="S1082" s="3">
        <f t="shared" si="522"/>
        <v>16</v>
      </c>
      <c r="T1082" t="b">
        <f t="shared" si="530"/>
        <v>1</v>
      </c>
      <c r="V1082" s="3">
        <f t="shared" si="531"/>
        <v>6415</v>
      </c>
      <c r="W1082" t="b">
        <f t="shared" si="525"/>
        <v>1</v>
      </c>
      <c r="Y1082" t="str">
        <f t="shared" si="532"/>
        <v>ARONOFF</v>
      </c>
      <c r="Z1082" t="b">
        <f t="shared" si="526"/>
        <v>1</v>
      </c>
      <c r="AB1082" t="b">
        <f t="shared" si="533"/>
        <v>1</v>
      </c>
      <c r="AD1082" t="str">
        <f t="shared" si="534"/>
        <v>513-556-3288</v>
      </c>
      <c r="AE1082" t="b">
        <f t="shared" si="527"/>
        <v>1</v>
      </c>
      <c r="AG1082">
        <f t="shared" si="535"/>
        <v>0</v>
      </c>
      <c r="AH1082" t="b">
        <f t="shared" si="528"/>
        <v>0</v>
      </c>
      <c r="AJ1082">
        <f t="shared" si="536"/>
        <v>0</v>
      </c>
      <c r="AK1082" t="b">
        <f t="shared" si="529"/>
        <v>0</v>
      </c>
      <c r="AM1082" s="4" t="str">
        <f t="shared" si="547"/>
        <v>"name":"Foundation Studies (DAAP)"</v>
      </c>
      <c r="AN1082" s="5" t="str">
        <f t="shared" si="537"/>
        <v>,"phone":"513-556-4298"</v>
      </c>
      <c r="AO1082" s="5" t="str">
        <f t="shared" si="538"/>
        <v>,"location":{</v>
      </c>
      <c r="AP1082" s="5" t="str">
        <f t="shared" si="539"/>
        <v>"ML":"16"</v>
      </c>
      <c r="AQ1082" s="5" t="str">
        <f t="shared" si="553"/>
        <v>,"RM":"6415"</v>
      </c>
      <c r="AR1082" s="5" t="str">
        <f t="shared" si="540"/>
        <v>,"building":"ARONOFF"</v>
      </c>
      <c r="AS1082" s="5" t="str">
        <f t="shared" si="549"/>
        <v>}</v>
      </c>
      <c r="AT1082" s="5" t="str">
        <f t="shared" si="541"/>
        <v>,"fax":"513-556-3288"</v>
      </c>
      <c r="AU1082" s="5" t="str">
        <f t="shared" si="542"/>
        <v/>
      </c>
      <c r="AV1082" s="10" t="str">
        <f t="shared" si="543"/>
        <v/>
      </c>
      <c r="AW1082" s="6" t="str">
        <f t="shared" si="544"/>
        <v>{"name":"Foundation Studies (DAAP)","phone":"513-556-4298","location":{"ML":"16","RM":"6415","building":"ARONOFF"},"fax":"513-556-3288"}</v>
      </c>
      <c r="AX1082" t="str">
        <f t="shared" si="545"/>
        <v>db.directory.insert({"name":"Foundation Studies (DAAP)","phone":"513-556-4298","location":{"ML":"16","RM":"6415","building":"ARONOFF"},"fax":"513-556-3288"})</v>
      </c>
      <c r="AY1082">
        <f t="shared" si="548"/>
        <v>1079</v>
      </c>
      <c r="AZ1082" t="str">
        <f t="shared" si="546"/>
        <v>1079 - Foundation Studies (DAAP)</v>
      </c>
      <c r="BA1082" t="str">
        <f t="shared" si="550"/>
        <v>{"name":"Foundation Studies (DAAP)","phone":"513-556-4298","location":{"ML":"16","RM":"6415","building":"ARONOFF"},"fax":"513-556-3288"},</v>
      </c>
    </row>
    <row r="1083" spans="1:53" x14ac:dyDescent="0.25">
      <c r="A1083" t="s">
        <v>4493</v>
      </c>
      <c r="B1083" t="s">
        <v>4494</v>
      </c>
      <c r="C1083" t="s">
        <v>4495</v>
      </c>
      <c r="D1083">
        <v>458</v>
      </c>
      <c r="E1083" t="s">
        <v>3133</v>
      </c>
      <c r="F1083" t="s">
        <v>2051</v>
      </c>
      <c r="H1083" t="s">
        <v>4496</v>
      </c>
      <c r="K1083" t="s">
        <v>5264</v>
      </c>
      <c r="M1083">
        <f t="shared" si="551"/>
        <v>0</v>
      </c>
      <c r="N1083" t="str">
        <f t="shared" si="523"/>
        <v>Environmental Health Foundation</v>
      </c>
      <c r="P1083" t="s">
        <v>5264</v>
      </c>
      <c r="Q1083" t="str">
        <f t="shared" si="524"/>
        <v>513-558-1234</v>
      </c>
      <c r="S1083" s="3">
        <f t="shared" si="522"/>
        <v>458</v>
      </c>
      <c r="T1083" t="b">
        <f t="shared" si="530"/>
        <v>1</v>
      </c>
      <c r="V1083" s="3" t="str">
        <f t="shared" si="531"/>
        <v>G-16</v>
      </c>
      <c r="W1083" t="b">
        <f t="shared" si="525"/>
        <v>1</v>
      </c>
      <c r="Y1083" t="str">
        <f t="shared" si="532"/>
        <v>KETTERING</v>
      </c>
      <c r="Z1083" t="b">
        <f t="shared" si="526"/>
        <v>1</v>
      </c>
      <c r="AB1083" t="b">
        <f t="shared" si="533"/>
        <v>1</v>
      </c>
      <c r="AD1083">
        <f t="shared" si="534"/>
        <v>0</v>
      </c>
      <c r="AE1083" t="b">
        <f t="shared" si="527"/>
        <v>0</v>
      </c>
      <c r="AG1083" t="str">
        <f t="shared" si="535"/>
        <v>http://eh.uc.edu/uehf/</v>
      </c>
      <c r="AH1083" t="b">
        <f t="shared" si="528"/>
        <v>1</v>
      </c>
      <c r="AJ1083">
        <f t="shared" si="536"/>
        <v>0</v>
      </c>
      <c r="AK1083" t="b">
        <f t="shared" si="529"/>
        <v>0</v>
      </c>
      <c r="AM1083" s="4" t="str">
        <f t="shared" si="547"/>
        <v>"name":"Environmental Health Foundation"</v>
      </c>
      <c r="AN1083" s="5" t="str">
        <f t="shared" si="537"/>
        <v>,"phone":"513-558-1234"</v>
      </c>
      <c r="AO1083" s="5" t="str">
        <f t="shared" si="538"/>
        <v>,"location":{</v>
      </c>
      <c r="AP1083" s="5" t="str">
        <f t="shared" si="539"/>
        <v>"ML":"458"</v>
      </c>
      <c r="AQ1083" s="5" t="str">
        <f t="shared" si="553"/>
        <v>,"RM":"G-16"</v>
      </c>
      <c r="AR1083" s="5" t="str">
        <f t="shared" si="540"/>
        <v>,"building":"KETTERING"</v>
      </c>
      <c r="AS1083" s="5" t="str">
        <f t="shared" si="549"/>
        <v>}</v>
      </c>
      <c r="AT1083" s="5" t="str">
        <f t="shared" si="541"/>
        <v/>
      </c>
      <c r="AU1083" s="5" t="str">
        <f t="shared" si="542"/>
        <v>,"website":"http://eh.uc.edu/uehf/"</v>
      </c>
      <c r="AV1083" s="10" t="str">
        <f t="shared" si="543"/>
        <v/>
      </c>
      <c r="AW1083" s="6" t="str">
        <f t="shared" si="544"/>
        <v>{"name":"Environmental Health Foundation","phone":"513-558-1234","location":{"ML":"458","RM":"G-16","building":"KETTERING"},"website":"http://eh.uc.edu/uehf/"}</v>
      </c>
      <c r="AX1083" t="str">
        <f t="shared" si="545"/>
        <v>db.directory.insert({"name":"Environmental Health Foundation","phone":"513-558-1234","location":{"ML":"458","RM":"G-16","building":"KETTERING"},"website":"http://eh.uc.edu/uehf/"})</v>
      </c>
      <c r="AY1083">
        <f t="shared" si="548"/>
        <v>1080</v>
      </c>
      <c r="AZ1083" t="str">
        <f t="shared" si="546"/>
        <v>1080 - Environmental Health Foundation</v>
      </c>
      <c r="BA1083" t="str">
        <f t="shared" si="550"/>
        <v>{"name":"Environmental Health Foundation","phone":"513-558-1234","location":{"ML":"458","RM":"G-16","building":"KETTERING"},"website":"http://eh.uc.edu/uehf/"},</v>
      </c>
    </row>
    <row r="1084" spans="1:53" x14ac:dyDescent="0.25">
      <c r="A1084" t="s">
        <v>4497</v>
      </c>
      <c r="B1084" t="s">
        <v>4498</v>
      </c>
      <c r="C1084" t="s">
        <v>4499</v>
      </c>
      <c r="D1084">
        <v>3</v>
      </c>
      <c r="E1084" t="s">
        <v>4500</v>
      </c>
      <c r="F1084" t="s">
        <v>329</v>
      </c>
      <c r="G1084" t="s">
        <v>4501</v>
      </c>
      <c r="H1084" t="s">
        <v>4502</v>
      </c>
      <c r="K1084" t="s">
        <v>5264</v>
      </c>
      <c r="M1084">
        <f t="shared" si="551"/>
        <v>0</v>
      </c>
      <c r="N1084" t="str">
        <f t="shared" si="523"/>
        <v>Friends of CCM</v>
      </c>
      <c r="P1084" t="s">
        <v>5264</v>
      </c>
      <c r="Q1084" t="str">
        <f t="shared" si="524"/>
        <v>513-556-2100</v>
      </c>
      <c r="S1084" s="3">
        <f t="shared" si="522"/>
        <v>3</v>
      </c>
      <c r="T1084" t="b">
        <f t="shared" si="530"/>
        <v>1</v>
      </c>
      <c r="V1084" s="3" t="str">
        <f t="shared" si="531"/>
        <v>4255K</v>
      </c>
      <c r="W1084" t="b">
        <f t="shared" si="525"/>
        <v>1</v>
      </c>
      <c r="Y1084" t="str">
        <f t="shared" si="532"/>
        <v>EMERY</v>
      </c>
      <c r="Z1084" t="b">
        <f t="shared" si="526"/>
        <v>1</v>
      </c>
      <c r="AB1084" t="b">
        <f t="shared" si="533"/>
        <v>1</v>
      </c>
      <c r="AD1084" t="str">
        <f t="shared" si="534"/>
        <v>513-556-3330</v>
      </c>
      <c r="AE1084" t="b">
        <f t="shared" si="527"/>
        <v>1</v>
      </c>
      <c r="AG1084" t="str">
        <f t="shared" si="535"/>
        <v>http://ccm.uc.edu/giveto/friends.html</v>
      </c>
      <c r="AH1084" t="b">
        <f t="shared" si="528"/>
        <v>1</v>
      </c>
      <c r="AJ1084">
        <f t="shared" si="536"/>
        <v>0</v>
      </c>
      <c r="AK1084" t="b">
        <f t="shared" si="529"/>
        <v>0</v>
      </c>
      <c r="AM1084" s="4" t="str">
        <f t="shared" si="547"/>
        <v>"name":"Friends of CCM"</v>
      </c>
      <c r="AN1084" s="5" t="str">
        <f t="shared" si="537"/>
        <v>,"phone":"513-556-2100"</v>
      </c>
      <c r="AO1084" s="5" t="str">
        <f t="shared" si="538"/>
        <v>,"location":{</v>
      </c>
      <c r="AP1084" s="5" t="str">
        <f t="shared" si="539"/>
        <v>"ML":"3"</v>
      </c>
      <c r="AQ1084" s="5" t="str">
        <f t="shared" si="553"/>
        <v>,"RM":"4255K"</v>
      </c>
      <c r="AR1084" s="5" t="str">
        <f t="shared" si="540"/>
        <v>,"building":"EMERY"</v>
      </c>
      <c r="AS1084" s="5" t="str">
        <f t="shared" si="549"/>
        <v>}</v>
      </c>
      <c r="AT1084" s="5" t="str">
        <f t="shared" si="541"/>
        <v>,"fax":"513-556-3330"</v>
      </c>
      <c r="AU1084" s="5" t="str">
        <f t="shared" si="542"/>
        <v>,"website":"http://ccm.uc.edu/giveto/friends.html"</v>
      </c>
      <c r="AV1084" s="10" t="str">
        <f t="shared" si="543"/>
        <v/>
      </c>
      <c r="AW1084" s="6" t="str">
        <f t="shared" si="544"/>
        <v>{"name":"Friends of CCM","phone":"513-556-2100","location":{"ML":"3","RM":"4255K","building":"EMERY"},"fax":"513-556-3330","website":"http://ccm.uc.edu/giveto/friends.html"}</v>
      </c>
      <c r="AX1084" t="str">
        <f t="shared" si="545"/>
        <v>db.directory.insert({"name":"Friends of CCM","phone":"513-556-2100","location":{"ML":"3","RM":"4255K","building":"EMERY"},"fax":"513-556-3330","website":"http://ccm.uc.edu/giveto/friends.html"})</v>
      </c>
      <c r="AY1084">
        <f t="shared" si="548"/>
        <v>1081</v>
      </c>
      <c r="AZ1084" t="str">
        <f t="shared" si="546"/>
        <v>1081 - Friends of CCM</v>
      </c>
      <c r="BA1084" t="str">
        <f t="shared" si="550"/>
        <v>{"name":"Friends of CCM","phone":"513-556-2100","location":{"ML":"3","RM":"4255K","building":"EMERY"},"fax":"513-556-3330","website":"http://ccm.uc.edu/giveto/friends.html"},</v>
      </c>
    </row>
    <row r="1085" spans="1:53" x14ac:dyDescent="0.25">
      <c r="A1085" t="s">
        <v>4503</v>
      </c>
      <c r="B1085" t="s">
        <v>4504</v>
      </c>
      <c r="C1085" t="s">
        <v>4505</v>
      </c>
      <c r="D1085">
        <v>22</v>
      </c>
      <c r="F1085" t="s">
        <v>1232</v>
      </c>
      <c r="H1085" t="s">
        <v>4506</v>
      </c>
      <c r="K1085" t="s">
        <v>5264</v>
      </c>
      <c r="M1085">
        <f t="shared" si="551"/>
        <v>0</v>
      </c>
      <c r="N1085" t="str">
        <f t="shared" si="523"/>
        <v>FUSION Center (CECH)</v>
      </c>
      <c r="P1085" t="s">
        <v>5264</v>
      </c>
      <c r="Q1085" t="str">
        <f t="shared" si="524"/>
        <v>513-556-5115</v>
      </c>
      <c r="S1085" s="3">
        <f t="shared" si="522"/>
        <v>22</v>
      </c>
      <c r="T1085" t="b">
        <f t="shared" si="530"/>
        <v>1</v>
      </c>
      <c r="V1085" s="3">
        <f t="shared" si="531"/>
        <v>0</v>
      </c>
      <c r="W1085" t="b">
        <f t="shared" si="525"/>
        <v>0</v>
      </c>
      <c r="Y1085" t="str">
        <f t="shared" si="532"/>
        <v>TEACHERS</v>
      </c>
      <c r="Z1085" t="b">
        <f t="shared" si="526"/>
        <v>1</v>
      </c>
      <c r="AB1085" t="b">
        <f t="shared" si="533"/>
        <v>1</v>
      </c>
      <c r="AD1085">
        <f t="shared" si="534"/>
        <v>0</v>
      </c>
      <c r="AE1085" t="b">
        <f t="shared" si="527"/>
        <v>0</v>
      </c>
      <c r="AG1085" t="str">
        <f t="shared" si="535"/>
        <v>http://cech.uc.edu/centers/fusion.html</v>
      </c>
      <c r="AH1085" t="b">
        <f t="shared" si="528"/>
        <v>1</v>
      </c>
      <c r="AJ1085">
        <f t="shared" si="536"/>
        <v>0</v>
      </c>
      <c r="AK1085" t="b">
        <f t="shared" si="529"/>
        <v>0</v>
      </c>
      <c r="AM1085" s="4" t="str">
        <f t="shared" si="547"/>
        <v>"name":"FUSION Center (CECH)"</v>
      </c>
      <c r="AN1085" s="5" t="str">
        <f t="shared" si="537"/>
        <v>,"phone":"513-556-5115"</v>
      </c>
      <c r="AO1085" s="5" t="str">
        <f t="shared" si="538"/>
        <v>,"location":{</v>
      </c>
      <c r="AP1085" s="5" t="str">
        <f t="shared" si="539"/>
        <v>"ML":"22"</v>
      </c>
      <c r="AQ1085" s="5" t="str">
        <f t="shared" si="553"/>
        <v/>
      </c>
      <c r="AR1085" s="5" t="str">
        <f t="shared" si="540"/>
        <v>,"building":"TEACHERS"</v>
      </c>
      <c r="AS1085" s="5" t="str">
        <f t="shared" si="549"/>
        <v>}</v>
      </c>
      <c r="AT1085" s="5" t="str">
        <f t="shared" si="541"/>
        <v/>
      </c>
      <c r="AU1085" s="5" t="str">
        <f t="shared" si="542"/>
        <v>,"website":"http://cech.uc.edu/centers/fusion.html"</v>
      </c>
      <c r="AV1085" s="10" t="str">
        <f t="shared" si="543"/>
        <v/>
      </c>
      <c r="AW1085" s="6" t="str">
        <f t="shared" si="544"/>
        <v>{"name":"FUSION Center (CECH)","phone":"513-556-5115","location":{"ML":"22","building":"TEACHERS"},"website":"http://cech.uc.edu/centers/fusion.html"}</v>
      </c>
      <c r="AX1085" t="str">
        <f t="shared" si="545"/>
        <v>db.directory.insert({"name":"FUSION Center (CECH)","phone":"513-556-5115","location":{"ML":"22","building":"TEACHERS"},"website":"http://cech.uc.edu/centers/fusion.html"})</v>
      </c>
      <c r="AY1085">
        <f t="shared" si="548"/>
        <v>1082</v>
      </c>
      <c r="AZ1085" t="str">
        <f t="shared" si="546"/>
        <v>1082 - FUSION Center (CECH)</v>
      </c>
      <c r="BA1085" t="str">
        <f t="shared" si="550"/>
        <v>{"name":"FUSION Center (CECH)","phone":"513-556-5115","location":{"ML":"22","building":"TEACHERS"},"website":"http://cech.uc.edu/centers/fusion.html"},</v>
      </c>
    </row>
    <row r="1086" spans="1:53" x14ac:dyDescent="0.25">
      <c r="A1086" t="s">
        <v>4507</v>
      </c>
      <c r="B1086" t="s">
        <v>4508</v>
      </c>
      <c r="C1086" t="s">
        <v>1776</v>
      </c>
      <c r="D1086">
        <v>2</v>
      </c>
      <c r="F1086" t="s">
        <v>1232</v>
      </c>
      <c r="H1086" t="s">
        <v>4509</v>
      </c>
      <c r="K1086" t="s">
        <v>5264</v>
      </c>
      <c r="M1086">
        <f t="shared" si="551"/>
        <v>0</v>
      </c>
      <c r="N1086" t="str">
        <f t="shared" si="523"/>
        <v>Early Childhood Education &amp; Human Development (CECH)</v>
      </c>
      <c r="P1086" t="s">
        <v>5264</v>
      </c>
      <c r="Q1086" t="str">
        <f t="shared" si="524"/>
        <v>513-556-2336</v>
      </c>
      <c r="S1086" s="3">
        <f t="shared" si="522"/>
        <v>2</v>
      </c>
      <c r="T1086" t="b">
        <f t="shared" si="530"/>
        <v>1</v>
      </c>
      <c r="V1086" s="3">
        <f t="shared" si="531"/>
        <v>0</v>
      </c>
      <c r="W1086" t="b">
        <f t="shared" si="525"/>
        <v>0</v>
      </c>
      <c r="Y1086" t="str">
        <f t="shared" si="532"/>
        <v>TEACHERS</v>
      </c>
      <c r="Z1086" t="b">
        <f t="shared" si="526"/>
        <v>1</v>
      </c>
      <c r="AB1086" t="b">
        <f t="shared" si="533"/>
        <v>1</v>
      </c>
      <c r="AD1086">
        <f t="shared" si="534"/>
        <v>0</v>
      </c>
      <c r="AE1086" t="b">
        <f t="shared" si="527"/>
        <v>0</v>
      </c>
      <c r="AG1086" t="str">
        <f t="shared" si="535"/>
        <v>http://cech.uc.edu/programs/early_childhood_education.html</v>
      </c>
      <c r="AH1086" t="b">
        <f t="shared" si="528"/>
        <v>1</v>
      </c>
      <c r="AJ1086">
        <f t="shared" si="536"/>
        <v>0</v>
      </c>
      <c r="AK1086" t="b">
        <f t="shared" si="529"/>
        <v>0</v>
      </c>
      <c r="AM1086" s="4" t="str">
        <f t="shared" si="547"/>
        <v>"name":"Early Childhood Education &amp; Human Development (CECH)"</v>
      </c>
      <c r="AN1086" s="5" t="str">
        <f t="shared" si="537"/>
        <v>,"phone":"513-556-2336"</v>
      </c>
      <c r="AO1086" s="5" t="str">
        <f t="shared" si="538"/>
        <v>,"location":{</v>
      </c>
      <c r="AP1086" s="5" t="str">
        <f t="shared" si="539"/>
        <v>"ML":"2"</v>
      </c>
      <c r="AQ1086" s="5" t="str">
        <f t="shared" si="553"/>
        <v/>
      </c>
      <c r="AR1086" s="5" t="str">
        <f t="shared" si="540"/>
        <v>,"building":"TEACHERS"</v>
      </c>
      <c r="AS1086" s="5" t="str">
        <f t="shared" si="549"/>
        <v>}</v>
      </c>
      <c r="AT1086" s="5" t="str">
        <f t="shared" si="541"/>
        <v/>
      </c>
      <c r="AU1086" s="5" t="str">
        <f t="shared" si="542"/>
        <v>,"website":"http://cech.uc.edu/programs/early_childhood_education.html"</v>
      </c>
      <c r="AV1086" s="10" t="str">
        <f t="shared" si="543"/>
        <v/>
      </c>
      <c r="AW1086" s="6" t="str">
        <f t="shared" si="544"/>
        <v>{"name":"Early Childhood Education &amp; Human Development (CECH)","phone":"513-556-2336","location":{"ML":"2","building":"TEACHERS"},"website":"http://cech.uc.edu/programs/early_childhood_education.html"}</v>
      </c>
      <c r="AX1086" t="str">
        <f t="shared" si="545"/>
        <v>db.directory.insert({"name":"Early Childhood Education &amp; Human Development (CECH)","phone":"513-556-2336","location":{"ML":"2","building":"TEACHERS"},"website":"http://cech.uc.edu/programs/early_childhood_education.html"})</v>
      </c>
      <c r="AY1086">
        <f t="shared" si="548"/>
        <v>1083</v>
      </c>
      <c r="AZ1086" t="str">
        <f t="shared" si="546"/>
        <v>1083 - Early Childhood Education &amp; Human Development (CECH)</v>
      </c>
      <c r="BA1086" t="str">
        <f t="shared" si="550"/>
        <v>{"name":"Early Childhood Education &amp; Human Development (CECH)","phone":"513-556-2336","location":{"ML":"2","building":"TEACHERS"},"website":"http://cech.uc.edu/programs/early_childhood_education.html"},</v>
      </c>
    </row>
    <row r="1087" spans="1:53" x14ac:dyDescent="0.25">
      <c r="A1087" t="s">
        <v>4510</v>
      </c>
      <c r="B1087" t="s">
        <v>5292</v>
      </c>
      <c r="C1087" t="s">
        <v>5258</v>
      </c>
      <c r="D1087">
        <v>105</v>
      </c>
      <c r="F1087" t="s">
        <v>498</v>
      </c>
      <c r="H1087" t="s">
        <v>4511</v>
      </c>
      <c r="K1087" t="s">
        <v>5264</v>
      </c>
      <c r="M1087">
        <f t="shared" si="551"/>
        <v>0</v>
      </c>
      <c r="N1087" t="str">
        <f t="shared" si="523"/>
        <v>Early Childhood Learning Community (Birth to Age 5) (CECH)</v>
      </c>
      <c r="P1087" t="s">
        <v>5264</v>
      </c>
      <c r="Q1087" t="str">
        <f t="shared" si="524"/>
        <v>888-325-2669</v>
      </c>
      <c r="S1087" s="3">
        <f t="shared" si="522"/>
        <v>105</v>
      </c>
      <c r="T1087" t="b">
        <f t="shared" si="530"/>
        <v>1</v>
      </c>
      <c r="V1087" s="3">
        <f t="shared" si="531"/>
        <v>0</v>
      </c>
      <c r="W1087" t="b">
        <f t="shared" si="525"/>
        <v>0</v>
      </c>
      <c r="Y1087" t="str">
        <f t="shared" si="532"/>
        <v>EDWARDS1</v>
      </c>
      <c r="Z1087" t="b">
        <f t="shared" si="526"/>
        <v>1</v>
      </c>
      <c r="AB1087" t="b">
        <f t="shared" si="533"/>
        <v>1</v>
      </c>
      <c r="AD1087">
        <f t="shared" si="534"/>
        <v>0</v>
      </c>
      <c r="AE1087" t="b">
        <f t="shared" si="527"/>
        <v>0</v>
      </c>
      <c r="AG1087" t="str">
        <f t="shared" si="535"/>
        <v>http://cech.uc.edu/programs/eclc.html</v>
      </c>
      <c r="AH1087" t="b">
        <f t="shared" si="528"/>
        <v>1</v>
      </c>
      <c r="AJ1087">
        <f t="shared" si="536"/>
        <v>0</v>
      </c>
      <c r="AK1087" t="b">
        <f t="shared" si="529"/>
        <v>0</v>
      </c>
      <c r="AM1087" s="4" t="str">
        <f t="shared" si="547"/>
        <v>"name":"Early Childhood Learning Community (Birth to Age 5) (CECH)"</v>
      </c>
      <c r="AN1087" s="5" t="str">
        <f t="shared" si="537"/>
        <v>,"phone":"888-325-2669"</v>
      </c>
      <c r="AO1087" s="5" t="str">
        <f t="shared" si="538"/>
        <v>,"location":{</v>
      </c>
      <c r="AP1087" s="5" t="str">
        <f t="shared" si="539"/>
        <v>"ML":"105"</v>
      </c>
      <c r="AQ1087" s="5" t="str">
        <f t="shared" si="553"/>
        <v/>
      </c>
      <c r="AR1087" s="5" t="str">
        <f t="shared" si="540"/>
        <v>,"building":"EDWARDS1"</v>
      </c>
      <c r="AS1087" s="5" t="str">
        <f t="shared" si="549"/>
        <v>}</v>
      </c>
      <c r="AT1087" s="5" t="str">
        <f t="shared" si="541"/>
        <v/>
      </c>
      <c r="AU1087" s="5" t="str">
        <f t="shared" si="542"/>
        <v>,"website":"http://cech.uc.edu/programs/eclc.html"</v>
      </c>
      <c r="AV1087" s="10" t="str">
        <f t="shared" si="543"/>
        <v/>
      </c>
      <c r="AW1087" s="6" t="str">
        <f t="shared" si="544"/>
        <v>{"name":"Early Childhood Learning Community (Birth to Age 5) (CECH)","phone":"888-325-2669","location":{"ML":"105","building":"EDWARDS1"},"website":"http://cech.uc.edu/programs/eclc.html"}</v>
      </c>
      <c r="AX1087" t="str">
        <f t="shared" si="545"/>
        <v>db.directory.insert({"name":"Early Childhood Learning Community (Birth to Age 5) (CECH)","phone":"888-325-2669","location":{"ML":"105","building":"EDWARDS1"},"website":"http://cech.uc.edu/programs/eclc.html"})</v>
      </c>
      <c r="AY1087">
        <f t="shared" si="548"/>
        <v>1084</v>
      </c>
      <c r="AZ1087" t="str">
        <f t="shared" si="546"/>
        <v>1084 - Early Childhood Learning Community (Birth to Age 5) (CECH)</v>
      </c>
      <c r="BA1087" t="str">
        <f t="shared" si="550"/>
        <v>{"name":"Early Childhood Learning Community (Birth to Age 5) (CECH)","phone":"888-325-2669","location":{"ML":"105","building":"EDWARDS1"},"website":"http://cech.uc.edu/programs/eclc.html"},</v>
      </c>
    </row>
    <row r="1088" spans="1:53" x14ac:dyDescent="0.25">
      <c r="A1088" t="s">
        <v>4512</v>
      </c>
      <c r="B1088" t="s">
        <v>4513</v>
      </c>
      <c r="C1088" t="s">
        <v>4514</v>
      </c>
      <c r="D1088">
        <v>223</v>
      </c>
      <c r="E1088">
        <v>370</v>
      </c>
      <c r="F1088" t="s">
        <v>467</v>
      </c>
      <c r="G1088" t="s">
        <v>4515</v>
      </c>
      <c r="H1088" t="s">
        <v>4516</v>
      </c>
      <c r="K1088" t="s">
        <v>5264</v>
      </c>
      <c r="M1088">
        <f t="shared" si="551"/>
        <v>0</v>
      </c>
      <c r="N1088" t="str">
        <f t="shared" si="523"/>
        <v>Economics Center (CECH)</v>
      </c>
      <c r="P1088" t="s">
        <v>5264</v>
      </c>
      <c r="Q1088" t="str">
        <f t="shared" si="524"/>
        <v>513-556-2948</v>
      </c>
      <c r="S1088" s="3">
        <f t="shared" si="522"/>
        <v>223</v>
      </c>
      <c r="T1088" t="b">
        <f t="shared" si="530"/>
        <v>1</v>
      </c>
      <c r="V1088" s="3">
        <f t="shared" si="531"/>
        <v>370</v>
      </c>
      <c r="W1088" t="b">
        <f t="shared" si="525"/>
        <v>1</v>
      </c>
      <c r="Y1088" t="str">
        <f t="shared" si="532"/>
        <v>USQUARE</v>
      </c>
      <c r="Z1088" t="b">
        <f t="shared" si="526"/>
        <v>1</v>
      </c>
      <c r="AB1088" t="b">
        <f t="shared" si="533"/>
        <v>1</v>
      </c>
      <c r="AD1088" t="str">
        <f t="shared" si="534"/>
        <v>513-556-2953</v>
      </c>
      <c r="AE1088" t="b">
        <f t="shared" si="527"/>
        <v>1</v>
      </c>
      <c r="AG1088" t="str">
        <f t="shared" si="535"/>
        <v>http://www.economicscenter.org/</v>
      </c>
      <c r="AH1088" t="b">
        <f t="shared" si="528"/>
        <v>1</v>
      </c>
      <c r="AJ1088">
        <f t="shared" si="536"/>
        <v>0</v>
      </c>
      <c r="AK1088" t="b">
        <f t="shared" si="529"/>
        <v>0</v>
      </c>
      <c r="AM1088" s="4" t="str">
        <f t="shared" si="547"/>
        <v>"name":"Economics Center (CECH)"</v>
      </c>
      <c r="AN1088" s="5" t="str">
        <f t="shared" si="537"/>
        <v>,"phone":"513-556-2948"</v>
      </c>
      <c r="AO1088" s="5" t="str">
        <f t="shared" si="538"/>
        <v>,"location":{</v>
      </c>
      <c r="AP1088" s="5" t="str">
        <f t="shared" si="539"/>
        <v>"ML":"223"</v>
      </c>
      <c r="AQ1088" s="5" t="str">
        <f t="shared" si="553"/>
        <v>,"RM":"370"</v>
      </c>
      <c r="AR1088" s="5" t="str">
        <f t="shared" si="540"/>
        <v>,"building":"USQUARE"</v>
      </c>
      <c r="AS1088" s="5" t="str">
        <f t="shared" si="549"/>
        <v>}</v>
      </c>
      <c r="AT1088" s="5" t="str">
        <f t="shared" si="541"/>
        <v>,"fax":"513-556-2953"</v>
      </c>
      <c r="AU1088" s="5" t="str">
        <f t="shared" si="542"/>
        <v>,"website":"http://www.economicscenter.org/"</v>
      </c>
      <c r="AV1088" s="10" t="str">
        <f t="shared" si="543"/>
        <v/>
      </c>
      <c r="AW1088" s="6" t="str">
        <f t="shared" si="544"/>
        <v>{"name":"Economics Center (CECH)","phone":"513-556-2948","location":{"ML":"223","RM":"370","building":"USQUARE"},"fax":"513-556-2953","website":"http://www.economicscenter.org/"}</v>
      </c>
      <c r="AX1088" t="str">
        <f t="shared" si="545"/>
        <v>db.directory.insert({"name":"Economics Center (CECH)","phone":"513-556-2948","location":{"ML":"223","RM":"370","building":"USQUARE"},"fax":"513-556-2953","website":"http://www.economicscenter.org/"})</v>
      </c>
      <c r="AY1088">
        <f t="shared" si="548"/>
        <v>1085</v>
      </c>
      <c r="AZ1088" t="str">
        <f t="shared" si="546"/>
        <v>1085 - Economics Center (CECH)</v>
      </c>
      <c r="BA1088" t="str">
        <f t="shared" si="550"/>
        <v>{"name":"Economics Center (CECH)","phone":"513-556-2948","location":{"ML":"223","RM":"370","building":"USQUARE"},"fax":"513-556-2953","website":"http://www.economicscenter.org/"},</v>
      </c>
    </row>
    <row r="1089" spans="1:53" x14ac:dyDescent="0.25">
      <c r="A1089" t="s">
        <v>4517</v>
      </c>
      <c r="B1089" t="s">
        <v>4518</v>
      </c>
      <c r="C1089" t="s">
        <v>29</v>
      </c>
      <c r="D1089">
        <v>93</v>
      </c>
      <c r="E1089">
        <v>208</v>
      </c>
      <c r="F1089" t="s">
        <v>30</v>
      </c>
      <c r="G1089" t="s">
        <v>31</v>
      </c>
      <c r="H1089" t="s">
        <v>4519</v>
      </c>
      <c r="I1089" t="s">
        <v>33</v>
      </c>
      <c r="K1089" t="s">
        <v>5264</v>
      </c>
      <c r="M1089">
        <f t="shared" si="551"/>
        <v>0</v>
      </c>
      <c r="N1089" t="str">
        <f t="shared" si="523"/>
        <v>ED2GO (Continuing Educ)</v>
      </c>
      <c r="P1089" t="s">
        <v>5264</v>
      </c>
      <c r="Q1089" t="str">
        <f t="shared" si="524"/>
        <v>513-556-6932</v>
      </c>
      <c r="S1089" s="3">
        <f t="shared" si="522"/>
        <v>93</v>
      </c>
      <c r="T1089" t="b">
        <f t="shared" si="530"/>
        <v>1</v>
      </c>
      <c r="V1089" s="3">
        <f t="shared" si="531"/>
        <v>208</v>
      </c>
      <c r="W1089" t="b">
        <f t="shared" si="525"/>
        <v>1</v>
      </c>
      <c r="Y1089" t="str">
        <f t="shared" si="532"/>
        <v>VPCADMIN</v>
      </c>
      <c r="Z1089" t="b">
        <f t="shared" si="526"/>
        <v>1</v>
      </c>
      <c r="AB1089" t="b">
        <f t="shared" si="533"/>
        <v>1</v>
      </c>
      <c r="AD1089" t="str">
        <f t="shared" si="534"/>
        <v>513-556-0873</v>
      </c>
      <c r="AE1089" t="b">
        <f t="shared" si="527"/>
        <v>1</v>
      </c>
      <c r="AG1089" t="str">
        <f t="shared" si="535"/>
        <v>http://www.ed2go.com/uc/</v>
      </c>
      <c r="AH1089" t="b">
        <f t="shared" si="528"/>
        <v>1</v>
      </c>
      <c r="AJ1089" t="str">
        <f t="shared" si="536"/>
        <v>ce@uc.edu</v>
      </c>
      <c r="AK1089" t="b">
        <f t="shared" si="529"/>
        <v>1</v>
      </c>
      <c r="AM1089" s="4" t="str">
        <f t="shared" si="547"/>
        <v>"name":"ED2GO (Continuing Educ)"</v>
      </c>
      <c r="AN1089" s="5" t="str">
        <f t="shared" si="537"/>
        <v>,"phone":"513-556-6932"</v>
      </c>
      <c r="AO1089" s="5" t="str">
        <f t="shared" si="538"/>
        <v>,"location":{</v>
      </c>
      <c r="AP1089" s="5" t="str">
        <f t="shared" si="539"/>
        <v>"ML":"93"</v>
      </c>
      <c r="AQ1089" s="5" t="str">
        <f t="shared" si="553"/>
        <v>,"RM":"208"</v>
      </c>
      <c r="AR1089" s="5" t="str">
        <f t="shared" si="540"/>
        <v>,"building":"VPCADMIN"</v>
      </c>
      <c r="AS1089" s="5" t="str">
        <f t="shared" si="549"/>
        <v>}</v>
      </c>
      <c r="AT1089" s="5" t="str">
        <f t="shared" si="541"/>
        <v>,"fax":"513-556-0873"</v>
      </c>
      <c r="AU1089" s="5" t="str">
        <f t="shared" si="542"/>
        <v>,"website":"http://www.ed2go.com/uc/"</v>
      </c>
      <c r="AV1089" s="10" t="str">
        <f t="shared" si="543"/>
        <v>,"email":"ce@uc.edu"</v>
      </c>
      <c r="AW1089" s="6" t="str">
        <f t="shared" si="544"/>
        <v>{"name":"ED2GO (Continuing Educ)","phone":"513-556-6932","location":{"ML":"93","RM":"208","building":"VPCADMIN"},"fax":"513-556-0873","website":"http://www.ed2go.com/uc/","email":"ce@uc.edu"}</v>
      </c>
      <c r="AX1089" t="str">
        <f t="shared" si="545"/>
        <v>db.directory.insert({"name":"ED2GO (Continuing Educ)","phone":"513-556-6932","location":{"ML":"93","RM":"208","building":"VPCADMIN"},"fax":"513-556-0873","website":"http://www.ed2go.com/uc/","email":"ce@uc.edu"})</v>
      </c>
      <c r="AY1089">
        <f t="shared" si="548"/>
        <v>1086</v>
      </c>
      <c r="AZ1089" t="str">
        <f t="shared" si="546"/>
        <v>1086 - ED2GO (Continuing Educ)</v>
      </c>
      <c r="BA1089" t="str">
        <f t="shared" si="550"/>
        <v>{"name":"ED2GO (Continuing Educ)","phone":"513-556-6932","location":{"ML":"93","RM":"208","building":"VPCADMIN"},"fax":"513-556-0873","website":"http://www.ed2go.com/uc/","email":"ce@uc.edu"},</v>
      </c>
    </row>
    <row r="1090" spans="1:53" x14ac:dyDescent="0.25">
      <c r="A1090" t="s">
        <v>4520</v>
      </c>
      <c r="B1090" t="s">
        <v>3569</v>
      </c>
      <c r="C1090" t="s">
        <v>4521</v>
      </c>
      <c r="D1090" t="s">
        <v>4522</v>
      </c>
      <c r="E1090">
        <v>56</v>
      </c>
      <c r="F1090">
        <v>222</v>
      </c>
      <c r="G1090" t="s">
        <v>2051</v>
      </c>
      <c r="H1090" t="s">
        <v>4523</v>
      </c>
      <c r="I1090" t="s">
        <v>4524</v>
      </c>
      <c r="K1090" t="s">
        <v>5264</v>
      </c>
      <c r="L1090" t="b">
        <v>1</v>
      </c>
      <c r="M1090">
        <f t="shared" si="551"/>
        <v>1</v>
      </c>
      <c r="N1090" t="str">
        <f t="shared" si="523"/>
        <v>Environmental Health  Education and Resource Center</v>
      </c>
      <c r="O1090" t="str">
        <f t="shared" si="552"/>
        <v>Environmental Health  Education and Resource Center</v>
      </c>
      <c r="P1090" t="s">
        <v>5264</v>
      </c>
      <c r="Q1090" t="str">
        <f t="shared" si="524"/>
        <v>513-558-5710</v>
      </c>
      <c r="S1090" s="3">
        <f t="shared" si="522"/>
        <v>56</v>
      </c>
      <c r="T1090" t="b">
        <f t="shared" si="530"/>
        <v>1</v>
      </c>
      <c r="V1090" s="3">
        <f t="shared" si="531"/>
        <v>222</v>
      </c>
      <c r="W1090" t="b">
        <f t="shared" si="525"/>
        <v>1</v>
      </c>
      <c r="Y1090" t="str">
        <f t="shared" si="532"/>
        <v>KETTERING</v>
      </c>
      <c r="Z1090" t="b">
        <f t="shared" si="526"/>
        <v>1</v>
      </c>
      <c r="AB1090" t="b">
        <f t="shared" si="533"/>
        <v>1</v>
      </c>
      <c r="AD1090" t="str">
        <f t="shared" si="534"/>
        <v>513-558-2722</v>
      </c>
      <c r="AE1090" t="b">
        <f t="shared" si="527"/>
        <v>1</v>
      </c>
      <c r="AG1090" t="str">
        <f t="shared" si="535"/>
        <v>http://eh.uc.edu/erc/</v>
      </c>
      <c r="AH1090" t="b">
        <f t="shared" si="528"/>
        <v>1</v>
      </c>
      <c r="AJ1090">
        <f t="shared" si="536"/>
        <v>0</v>
      </c>
      <c r="AK1090" t="b">
        <f t="shared" si="529"/>
        <v>0</v>
      </c>
      <c r="AM1090" s="4" t="str">
        <f t="shared" si="547"/>
        <v>"name":"Environmental Health Education and Resource Center"</v>
      </c>
      <c r="AN1090" s="5" t="str">
        <f t="shared" si="537"/>
        <v>,"phone":"513-558-5710"</v>
      </c>
      <c r="AO1090" s="5" t="str">
        <f t="shared" si="538"/>
        <v>,"location":{</v>
      </c>
      <c r="AP1090" s="5" t="str">
        <f t="shared" si="539"/>
        <v>"ML":"56"</v>
      </c>
      <c r="AQ1090" s="5" t="str">
        <f t="shared" si="553"/>
        <v>,"RM":"222"</v>
      </c>
      <c r="AR1090" s="5" t="str">
        <f t="shared" si="540"/>
        <v>,"building":"KETTERING"</v>
      </c>
      <c r="AS1090" s="5" t="str">
        <f t="shared" si="549"/>
        <v>}</v>
      </c>
      <c r="AT1090" s="5" t="str">
        <f t="shared" si="541"/>
        <v>,"fax":"513-558-2722"</v>
      </c>
      <c r="AU1090" s="5" t="str">
        <f t="shared" si="542"/>
        <v>,"website":"http://eh.uc.edu/erc/"</v>
      </c>
      <c r="AV1090" s="10" t="str">
        <f t="shared" si="543"/>
        <v/>
      </c>
      <c r="AW1090" s="6" t="str">
        <f t="shared" si="544"/>
        <v>{"name":"Environmental Health Education and Resource Center","phone":"513-558-5710","location":{"ML":"56","RM":"222","building":"KETTERING"},"fax":"513-558-2722","website":"http://eh.uc.edu/erc/"}</v>
      </c>
      <c r="AX1090" t="str">
        <f t="shared" si="545"/>
        <v>db.directory.insert({"name":"Environmental Health Education and Resource Center","phone":"513-558-5710","location":{"ML":"56","RM":"222","building":"KETTERING"},"fax":"513-558-2722","website":"http://eh.uc.edu/erc/"})</v>
      </c>
      <c r="AY1090">
        <f t="shared" si="548"/>
        <v>1087</v>
      </c>
      <c r="AZ1090" t="str">
        <f t="shared" si="546"/>
        <v>1087 - Environmental Health  Education and Resource Center</v>
      </c>
      <c r="BA1090" t="str">
        <f t="shared" si="550"/>
        <v>{"name":"Environmental Health Education and Resource Center","phone":"513-558-5710","location":{"ML":"56","RM":"222","building":"KETTERING"},"fax":"513-558-2722","website":"http://eh.uc.edu/erc/"},</v>
      </c>
    </row>
    <row r="1091" spans="1:53" x14ac:dyDescent="0.25">
      <c r="A1091" t="s">
        <v>4525</v>
      </c>
      <c r="B1091" t="s">
        <v>4526</v>
      </c>
      <c r="C1091" t="s">
        <v>36</v>
      </c>
      <c r="D1091">
        <v>162</v>
      </c>
      <c r="E1091">
        <v>18</v>
      </c>
      <c r="F1091" t="s">
        <v>37</v>
      </c>
      <c r="G1091" t="s">
        <v>38</v>
      </c>
      <c r="K1091" t="s">
        <v>5264</v>
      </c>
      <c r="M1091">
        <f t="shared" si="551"/>
        <v>0</v>
      </c>
      <c r="N1091" t="str">
        <f t="shared" si="523"/>
        <v>Education Club (CLER)</v>
      </c>
      <c r="P1091" t="s">
        <v>5264</v>
      </c>
      <c r="Q1091" t="str">
        <f t="shared" si="524"/>
        <v>513-732-5221</v>
      </c>
      <c r="S1091" s="3">
        <f t="shared" ref="S1091:S1154" si="554">IF(L1091,E1091,D1091)</f>
        <v>162</v>
      </c>
      <c r="T1091" t="b">
        <f t="shared" si="530"/>
        <v>1</v>
      </c>
      <c r="V1091" s="3">
        <f t="shared" si="531"/>
        <v>18</v>
      </c>
      <c r="W1091" t="b">
        <f t="shared" si="525"/>
        <v>1</v>
      </c>
      <c r="Y1091" t="str">
        <f t="shared" si="532"/>
        <v>CLERJONES</v>
      </c>
      <c r="Z1091" t="b">
        <f t="shared" si="526"/>
        <v>1</v>
      </c>
      <c r="AB1091" t="b">
        <f t="shared" si="533"/>
        <v>1</v>
      </c>
      <c r="AD1091" t="str">
        <f t="shared" si="534"/>
        <v>513-732-5303</v>
      </c>
      <c r="AE1091" t="b">
        <f t="shared" si="527"/>
        <v>1</v>
      </c>
      <c r="AG1091">
        <f t="shared" si="535"/>
        <v>0</v>
      </c>
      <c r="AH1091" t="b">
        <f t="shared" si="528"/>
        <v>0</v>
      </c>
      <c r="AJ1091">
        <f t="shared" si="536"/>
        <v>0</v>
      </c>
      <c r="AK1091" t="b">
        <f t="shared" si="529"/>
        <v>0</v>
      </c>
      <c r="AM1091" s="4" t="str">
        <f t="shared" si="547"/>
        <v>"name":"Education Club (CLER)"</v>
      </c>
      <c r="AN1091" s="5" t="str">
        <f t="shared" si="537"/>
        <v>,"phone":"513-732-5221"</v>
      </c>
      <c r="AO1091" s="5" t="str">
        <f t="shared" si="538"/>
        <v>,"location":{</v>
      </c>
      <c r="AP1091" s="5" t="str">
        <f t="shared" si="539"/>
        <v>"ML":"162"</v>
      </c>
      <c r="AQ1091" s="5" t="str">
        <f t="shared" si="553"/>
        <v>,"RM":"18"</v>
      </c>
      <c r="AR1091" s="5" t="str">
        <f t="shared" si="540"/>
        <v>,"building":"CLERJONES"</v>
      </c>
      <c r="AS1091" s="5" t="str">
        <f t="shared" si="549"/>
        <v>}</v>
      </c>
      <c r="AT1091" s="5" t="str">
        <f t="shared" si="541"/>
        <v>,"fax":"513-732-5303"</v>
      </c>
      <c r="AU1091" s="5" t="str">
        <f t="shared" si="542"/>
        <v/>
      </c>
      <c r="AV1091" s="10" t="str">
        <f t="shared" si="543"/>
        <v/>
      </c>
      <c r="AW1091" s="6" t="str">
        <f t="shared" si="544"/>
        <v>{"name":"Education Club (CLER)","phone":"513-732-5221","location":{"ML":"162","RM":"18","building":"CLERJONES"},"fax":"513-732-5303"}</v>
      </c>
      <c r="AX1091" t="str">
        <f t="shared" si="545"/>
        <v>db.directory.insert({"name":"Education Club (CLER)","phone":"513-732-5221","location":{"ML":"162","RM":"18","building":"CLERJONES"},"fax":"513-732-5303"})</v>
      </c>
      <c r="AY1091">
        <f t="shared" si="548"/>
        <v>1088</v>
      </c>
      <c r="AZ1091" t="str">
        <f t="shared" si="546"/>
        <v>1088 - Education Club (CLER)</v>
      </c>
      <c r="BA1091" t="str">
        <f t="shared" si="550"/>
        <v>{"name":"Education Club (CLER)","phone":"513-732-5221","location":{"ML":"162","RM":"18","building":"CLERJONES"},"fax":"513-732-5303"},</v>
      </c>
    </row>
    <row r="1092" spans="1:53" x14ac:dyDescent="0.25">
      <c r="A1092" t="s">
        <v>4527</v>
      </c>
      <c r="B1092" t="s">
        <v>4528</v>
      </c>
      <c r="C1092" t="s">
        <v>4529</v>
      </c>
      <c r="D1092">
        <v>49</v>
      </c>
      <c r="E1092">
        <v>482</v>
      </c>
      <c r="F1092" t="s">
        <v>852</v>
      </c>
      <c r="H1092" t="s">
        <v>4530</v>
      </c>
      <c r="K1092" t="s">
        <v>5264</v>
      </c>
      <c r="M1092">
        <f t="shared" si="551"/>
        <v>0</v>
      </c>
      <c r="N1092" t="str">
        <f t="shared" ref="N1092:N1155" si="555">IF(L1092,O1092,B1092)</f>
        <v>Educational Leadership (CECH)</v>
      </c>
      <c r="P1092" t="s">
        <v>5264</v>
      </c>
      <c r="Q1092" t="str">
        <f t="shared" ref="Q1092:Q1155" si="556">IF(L1092,D1092,C1092)</f>
        <v>513-556-6627</v>
      </c>
      <c r="S1092" s="3">
        <f t="shared" si="554"/>
        <v>49</v>
      </c>
      <c r="T1092" t="b">
        <f t="shared" si="530"/>
        <v>1</v>
      </c>
      <c r="V1092" s="3">
        <f t="shared" si="531"/>
        <v>482</v>
      </c>
      <c r="W1092" t="b">
        <f t="shared" ref="W1092:W1155" si="557">IF(V1092=0,FALSE,TRUE)</f>
        <v>1</v>
      </c>
      <c r="Y1092" t="str">
        <f t="shared" si="532"/>
        <v>DYER</v>
      </c>
      <c r="Z1092" t="b">
        <f t="shared" ref="Z1092:Z1155" si="558">IF(Y1092=0,FALSE,TRUE)</f>
        <v>1</v>
      </c>
      <c r="AB1092" t="b">
        <f t="shared" si="533"/>
        <v>1</v>
      </c>
      <c r="AD1092">
        <f t="shared" si="534"/>
        <v>0</v>
      </c>
      <c r="AE1092" t="b">
        <f t="shared" ref="AE1092:AE1155" si="559">IF(AD1092=0,FALSE,TRUE)</f>
        <v>0</v>
      </c>
      <c r="AG1092" t="str">
        <f t="shared" si="535"/>
        <v>http://cech.uc.edu/programs/educational_leadership.html</v>
      </c>
      <c r="AH1092" t="b">
        <f t="shared" ref="AH1092:AH1155" si="560">IF(AG1092=0,FALSE,TRUE)</f>
        <v>1</v>
      </c>
      <c r="AJ1092">
        <f t="shared" si="536"/>
        <v>0</v>
      </c>
      <c r="AK1092" t="b">
        <f t="shared" ref="AK1092:AK1155" si="561">IF(AJ1092=0,FALSE,TRUE)</f>
        <v>0</v>
      </c>
      <c r="AM1092" s="4" t="str">
        <f t="shared" si="547"/>
        <v>"name":"Educational Leadership (CECH)"</v>
      </c>
      <c r="AN1092" s="5" t="str">
        <f t="shared" si="537"/>
        <v>,"phone":"513-556-6627"</v>
      </c>
      <c r="AO1092" s="5" t="str">
        <f t="shared" si="538"/>
        <v>,"location":{</v>
      </c>
      <c r="AP1092" s="5" t="str">
        <f t="shared" si="539"/>
        <v>"ML":"49"</v>
      </c>
      <c r="AQ1092" s="5" t="str">
        <f t="shared" si="553"/>
        <v>,"RM":"482"</v>
      </c>
      <c r="AR1092" s="5" t="str">
        <f t="shared" si="540"/>
        <v>,"building":"DYER"</v>
      </c>
      <c r="AS1092" s="5" t="str">
        <f t="shared" si="549"/>
        <v>}</v>
      </c>
      <c r="AT1092" s="5" t="str">
        <f t="shared" si="541"/>
        <v/>
      </c>
      <c r="AU1092" s="5" t="str">
        <f t="shared" si="542"/>
        <v>,"website":"http://cech.uc.edu/programs/educational_leadership.html"</v>
      </c>
      <c r="AV1092" s="10" t="str">
        <f t="shared" si="543"/>
        <v/>
      </c>
      <c r="AW1092" s="6" t="str">
        <f t="shared" si="544"/>
        <v>{"name":"Educational Leadership (CECH)","phone":"513-556-6627","location":{"ML":"49","RM":"482","building":"DYER"},"website":"http://cech.uc.edu/programs/educational_leadership.html"}</v>
      </c>
      <c r="AX1092" t="str">
        <f t="shared" si="545"/>
        <v>db.directory.insert({"name":"Educational Leadership (CECH)","phone":"513-556-6627","location":{"ML":"49","RM":"482","building":"DYER"},"website":"http://cech.uc.edu/programs/educational_leadership.html"})</v>
      </c>
      <c r="AY1092">
        <f t="shared" si="548"/>
        <v>1089</v>
      </c>
      <c r="AZ1092" t="str">
        <f t="shared" si="546"/>
        <v>1089 - Educational Leadership (CECH)</v>
      </c>
      <c r="BA1092" t="str">
        <f t="shared" si="550"/>
        <v>{"name":"Educational Leadership (CECH)","phone":"513-556-6627","location":{"ML":"49","RM":"482","building":"DYER"},"website":"http://cech.uc.edu/programs/educational_leadership.html"},</v>
      </c>
    </row>
    <row r="1093" spans="1:53" x14ac:dyDescent="0.25">
      <c r="A1093" t="s">
        <v>4531</v>
      </c>
      <c r="B1093" t="s">
        <v>4532</v>
      </c>
      <c r="C1093" t="s">
        <v>4533</v>
      </c>
      <c r="D1093">
        <v>49</v>
      </c>
      <c r="E1093">
        <v>475</v>
      </c>
      <c r="F1093" t="s">
        <v>852</v>
      </c>
      <c r="G1093" t="s">
        <v>4534</v>
      </c>
      <c r="H1093" t="s">
        <v>4535</v>
      </c>
      <c r="K1093" t="s">
        <v>5264</v>
      </c>
      <c r="M1093">
        <f t="shared" si="551"/>
        <v>0</v>
      </c>
      <c r="N1093" t="str">
        <f t="shared" si="555"/>
        <v>Educational Studies (CECH)</v>
      </c>
      <c r="P1093" t="s">
        <v>5264</v>
      </c>
      <c r="Q1093" t="str">
        <f t="shared" si="556"/>
        <v>513-556-3599</v>
      </c>
      <c r="S1093" s="3">
        <f t="shared" si="554"/>
        <v>49</v>
      </c>
      <c r="T1093" t="b">
        <f t="shared" ref="T1093:T1156" si="562">IF(S1093=0,FALSE,TRUE)</f>
        <v>1</v>
      </c>
      <c r="V1093" s="3">
        <f t="shared" ref="V1093:V1156" si="563">IF(L1093,F1093,E1093)</f>
        <v>475</v>
      </c>
      <c r="W1093" t="b">
        <f t="shared" si="557"/>
        <v>1</v>
      </c>
      <c r="Y1093" t="str">
        <f t="shared" ref="Y1093:Y1156" si="564">IF(L1093,G1093,F1093)</f>
        <v>DYER</v>
      </c>
      <c r="Z1093" t="b">
        <f t="shared" si="558"/>
        <v>1</v>
      </c>
      <c r="AB1093" t="b">
        <f t="shared" ref="AB1093:AB1156" si="565">IF(AND(AND(T1093=FALSE,W1093=FALSE),Z1093=FALSE),FALSE,TRUE)</f>
        <v>1</v>
      </c>
      <c r="AD1093" t="str">
        <f t="shared" ref="AD1093:AD1156" si="566">IF(L1093,H1093,G1093)</f>
        <v>513-556-3535</v>
      </c>
      <c r="AE1093" t="b">
        <f t="shared" si="559"/>
        <v>1</v>
      </c>
      <c r="AG1093" t="str">
        <f t="shared" ref="AG1093:AG1156" si="567">IF(L1093,I1093,H1093)</f>
        <v>http://cech.uc.edu/programs/educational_studies.html</v>
      </c>
      <c r="AH1093" t="b">
        <f t="shared" si="560"/>
        <v>1</v>
      </c>
      <c r="AJ1093">
        <f t="shared" ref="AJ1093:AJ1156" si="568">IF(L1093,J1093,I1093)</f>
        <v>0</v>
      </c>
      <c r="AK1093" t="b">
        <f t="shared" si="561"/>
        <v>0</v>
      </c>
      <c r="AM1093" s="4" t="str">
        <f t="shared" si="547"/>
        <v>"name":"Educational Studies (CECH)"</v>
      </c>
      <c r="AN1093" s="5" t="str">
        <f t="shared" ref="AN1093:AN1156" si="569">CONCATENATE(",""phone"":""",TRIM(Q1093),"""")</f>
        <v>,"phone":"513-556-3599"</v>
      </c>
      <c r="AO1093" s="5" t="str">
        <f t="shared" ref="AO1093:AO1156" si="570">IF(AB1093,",""location"":{","")</f>
        <v>,"location":{</v>
      </c>
      <c r="AP1093" s="5" t="str">
        <f t="shared" ref="AP1093:AP1156" si="571">IF(T1093,CONCATENATE("""ML"":""",TRIM(S1093),""""),"")</f>
        <v>"ML":"49"</v>
      </c>
      <c r="AQ1093" s="5" t="str">
        <f t="shared" si="553"/>
        <v>,"RM":"475"</v>
      </c>
      <c r="AR1093" s="5" t="str">
        <f t="shared" ref="AR1093:AR1156" si="572">IF(Z1093,CONCATENATE(",""building"":""",TRIM(Y1093),""""),"")</f>
        <v>,"building":"DYER"</v>
      </c>
      <c r="AS1093" s="5" t="str">
        <f t="shared" si="549"/>
        <v>}</v>
      </c>
      <c r="AT1093" s="5" t="str">
        <f t="shared" ref="AT1093:AT1156" si="573">IF(AE1093,CONCATENATE(",""fax"":""",TRIM(AD1093),""""),"")</f>
        <v>,"fax":"513-556-3535"</v>
      </c>
      <c r="AU1093" s="5" t="str">
        <f t="shared" ref="AU1093:AU1156" si="574">IF(AH1093,CONCATENATE(",""website"":""",TRIM(AG1093),""""),"")</f>
        <v>,"website":"http://cech.uc.edu/programs/educational_studies.html"</v>
      </c>
      <c r="AV1093" s="10" t="str">
        <f t="shared" ref="AV1093:AV1156" si="575">IF(AK1093,CONCATENATE(",""email"":""",TRIM(AJ1093),""""),"")</f>
        <v/>
      </c>
      <c r="AW1093" s="6" t="str">
        <f t="shared" ref="AW1093:AW1156" si="576">CONCATENATE("{",AM1093,AN1093,AO1093,AP1093,AQ1093,AR1093,AS1093,AT1093,AU1093,AV1093,"}")</f>
        <v>{"name":"Educational Studies (CECH)","phone":"513-556-3599","location":{"ML":"49","RM":"475","building":"DYER"},"fax":"513-556-3535","website":"http://cech.uc.edu/programs/educational_studies.html"}</v>
      </c>
      <c r="AX1093" t="str">
        <f t="shared" ref="AX1093:AX1156" si="577">CONCATENATE("db.directory.insert(",AW1093,")")</f>
        <v>db.directory.insert({"name":"Educational Studies (CECH)","phone":"513-556-3599","location":{"ML":"49","RM":"475","building":"DYER"},"fax":"513-556-3535","website":"http://cech.uc.edu/programs/educational_studies.html"})</v>
      </c>
      <c r="AY1093">
        <f t="shared" si="548"/>
        <v>1090</v>
      </c>
      <c r="AZ1093" t="str">
        <f t="shared" ref="AZ1093:AZ1156" si="578">CONCATENATE(AY1093," - ",N1093)</f>
        <v>1090 - Educational Studies (CECH)</v>
      </c>
      <c r="BA1093" t="str">
        <f t="shared" si="550"/>
        <v>{"name":"Educational Studies (CECH)","phone":"513-556-3599","location":{"ML":"49","RM":"475","building":"DYER"},"fax":"513-556-3535","website":"http://cech.uc.edu/programs/educational_studies.html"},</v>
      </c>
    </row>
    <row r="1094" spans="1:53" x14ac:dyDescent="0.25">
      <c r="A1094" t="s">
        <v>4536</v>
      </c>
      <c r="B1094" t="s">
        <v>4537</v>
      </c>
      <c r="C1094" t="s">
        <v>1236</v>
      </c>
      <c r="D1094">
        <v>161</v>
      </c>
      <c r="E1094" t="s">
        <v>1237</v>
      </c>
      <c r="F1094" t="s">
        <v>1238</v>
      </c>
      <c r="G1094" t="s">
        <v>1239</v>
      </c>
      <c r="H1094" t="s">
        <v>4538</v>
      </c>
      <c r="K1094" t="s">
        <v>5264</v>
      </c>
      <c r="M1094">
        <f t="shared" si="551"/>
        <v>0</v>
      </c>
      <c r="N1094" t="str">
        <f t="shared" si="555"/>
        <v>Educational Talent Search (CLER)</v>
      </c>
      <c r="P1094" t="s">
        <v>5264</v>
      </c>
      <c r="Q1094" t="str">
        <f t="shared" si="556"/>
        <v>513-558-7432</v>
      </c>
      <c r="S1094" s="3">
        <f t="shared" si="554"/>
        <v>161</v>
      </c>
      <c r="T1094" t="b">
        <f t="shared" si="562"/>
        <v>1</v>
      </c>
      <c r="V1094" s="3" t="str">
        <f t="shared" si="563"/>
        <v>A190</v>
      </c>
      <c r="W1094" t="b">
        <f t="shared" si="557"/>
        <v>1</v>
      </c>
      <c r="Y1094" t="str">
        <f t="shared" si="564"/>
        <v>CLERUCEAST1</v>
      </c>
      <c r="Z1094" t="b">
        <f t="shared" si="558"/>
        <v>1</v>
      </c>
      <c r="AB1094" t="b">
        <f t="shared" si="565"/>
        <v>1</v>
      </c>
      <c r="AD1094" t="str">
        <f t="shared" si="566"/>
        <v>513-732-1534</v>
      </c>
      <c r="AE1094" t="b">
        <f t="shared" si="559"/>
        <v>1</v>
      </c>
      <c r="AG1094" t="str">
        <f t="shared" si="567"/>
        <v>http://www.ucclermont.edu/about/ets.html</v>
      </c>
      <c r="AH1094" t="b">
        <f t="shared" si="560"/>
        <v>1</v>
      </c>
      <c r="AJ1094">
        <f t="shared" si="568"/>
        <v>0</v>
      </c>
      <c r="AK1094" t="b">
        <f t="shared" si="561"/>
        <v>0</v>
      </c>
      <c r="AM1094" s="4" t="str">
        <f t="shared" ref="AM1094:AM1157" si="579">CONCATENATE("""name"":""",TRIM(N1094),"""")</f>
        <v>"name":"Educational Talent Search (CLER)"</v>
      </c>
      <c r="AN1094" s="5" t="str">
        <f t="shared" si="569"/>
        <v>,"phone":"513-558-7432"</v>
      </c>
      <c r="AO1094" s="5" t="str">
        <f t="shared" si="570"/>
        <v>,"location":{</v>
      </c>
      <c r="AP1094" s="5" t="str">
        <f t="shared" si="571"/>
        <v>"ML":"161"</v>
      </c>
      <c r="AQ1094" s="5" t="str">
        <f t="shared" si="553"/>
        <v>,"RM":"A190"</v>
      </c>
      <c r="AR1094" s="5" t="str">
        <f t="shared" si="572"/>
        <v>,"building":"CLERUCEAST1"</v>
      </c>
      <c r="AS1094" s="5" t="str">
        <f t="shared" si="549"/>
        <v>}</v>
      </c>
      <c r="AT1094" s="5" t="str">
        <f t="shared" si="573"/>
        <v>,"fax":"513-732-1534"</v>
      </c>
      <c r="AU1094" s="5" t="str">
        <f t="shared" si="574"/>
        <v>,"website":"http://www.ucclermont.edu/about/ets.html"</v>
      </c>
      <c r="AV1094" s="10" t="str">
        <f t="shared" si="575"/>
        <v/>
      </c>
      <c r="AW1094" s="6" t="str">
        <f t="shared" si="576"/>
        <v>{"name":"Educational Talent Search (CLER)","phone":"513-558-7432","location":{"ML":"161","RM":"A190","building":"CLERUCEAST1"},"fax":"513-732-1534","website":"http://www.ucclermont.edu/about/ets.html"}</v>
      </c>
      <c r="AX1094" t="str">
        <f t="shared" si="577"/>
        <v>db.directory.insert({"name":"Educational Talent Search (CLER)","phone":"513-558-7432","location":{"ML":"161","RM":"A190","building":"CLERUCEAST1"},"fax":"513-732-1534","website":"http://www.ucclermont.edu/about/ets.html"})</v>
      </c>
      <c r="AY1094">
        <f t="shared" ref="AY1094:AY1157" si="580">AY1093+1</f>
        <v>1091</v>
      </c>
      <c r="AZ1094" t="str">
        <f t="shared" si="578"/>
        <v>1091 - Educational Talent Search (CLER)</v>
      </c>
      <c r="BA1094" t="str">
        <f t="shared" si="550"/>
        <v>{"name":"Educational Talent Search (CLER)","phone":"513-558-7432","location":{"ML":"161","RM":"A190","building":"CLERUCEAST1"},"fax":"513-732-1534","website":"http://www.ucclermont.edu/about/ets.html"},</v>
      </c>
    </row>
    <row r="1095" spans="1:53" x14ac:dyDescent="0.25">
      <c r="A1095" t="s">
        <v>4539</v>
      </c>
      <c r="B1095" t="s">
        <v>4540</v>
      </c>
      <c r="C1095" t="s">
        <v>4214</v>
      </c>
      <c r="F1095" t="s">
        <v>1518</v>
      </c>
      <c r="G1095" t="s">
        <v>2104</v>
      </c>
      <c r="H1095" t="s">
        <v>4541</v>
      </c>
      <c r="K1095" t="s">
        <v>5264</v>
      </c>
      <c r="M1095">
        <f t="shared" si="551"/>
        <v>0</v>
      </c>
      <c r="N1095" t="str">
        <f t="shared" si="555"/>
        <v>Center for Educational Technology &amp; Instructional Support (CETIS)(CAHS)</v>
      </c>
      <c r="P1095" t="s">
        <v>5264</v>
      </c>
      <c r="Q1095" t="str">
        <f t="shared" si="556"/>
        <v>513-558-7495</v>
      </c>
      <c r="S1095" s="3">
        <f t="shared" si="554"/>
        <v>0</v>
      </c>
      <c r="T1095" t="b">
        <f t="shared" si="562"/>
        <v>0</v>
      </c>
      <c r="V1095" s="3">
        <f t="shared" si="563"/>
        <v>0</v>
      </c>
      <c r="W1095" t="b">
        <f t="shared" si="557"/>
        <v>0</v>
      </c>
      <c r="Y1095" t="str">
        <f t="shared" si="564"/>
        <v>FRENCH-EAST</v>
      </c>
      <c r="Z1095" t="b">
        <f t="shared" si="558"/>
        <v>1</v>
      </c>
      <c r="AB1095" t="b">
        <f t="shared" si="565"/>
        <v>1</v>
      </c>
      <c r="AD1095" t="str">
        <f t="shared" si="566"/>
        <v>513-558-7494</v>
      </c>
      <c r="AE1095" t="b">
        <f t="shared" si="559"/>
        <v>1</v>
      </c>
      <c r="AG1095" t="str">
        <f t="shared" si="567"/>
        <v>http://cahs.uc.edu/current/cetis.aspx</v>
      </c>
      <c r="AH1095" t="b">
        <f t="shared" si="560"/>
        <v>1</v>
      </c>
      <c r="AJ1095">
        <f t="shared" si="568"/>
        <v>0</v>
      </c>
      <c r="AK1095" t="b">
        <f t="shared" si="561"/>
        <v>0</v>
      </c>
      <c r="AM1095" s="4" t="str">
        <f t="shared" si="579"/>
        <v>"name":"Center for Educational Technology &amp; Instructional Support (CETIS)(CAHS)"</v>
      </c>
      <c r="AN1095" s="5" t="str">
        <f t="shared" si="569"/>
        <v>,"phone":"513-558-7495"</v>
      </c>
      <c r="AO1095" s="5" t="str">
        <f t="shared" si="570"/>
        <v>,"location":{</v>
      </c>
      <c r="AP1095" s="5" t="str">
        <f t="shared" si="571"/>
        <v/>
      </c>
      <c r="AQ1095" s="5" t="str">
        <f t="shared" si="553"/>
        <v>"RM":"0"</v>
      </c>
      <c r="AR1095" s="5" t="str">
        <f t="shared" si="572"/>
        <v>,"building":"FRENCH-EAST"</v>
      </c>
      <c r="AS1095" s="5" t="str">
        <f t="shared" si="549"/>
        <v>}</v>
      </c>
      <c r="AT1095" s="5" t="str">
        <f t="shared" si="573"/>
        <v>,"fax":"513-558-7494"</v>
      </c>
      <c r="AU1095" s="5" t="str">
        <f t="shared" si="574"/>
        <v>,"website":"http://cahs.uc.edu/current/cetis.aspx"</v>
      </c>
      <c r="AV1095" s="10" t="str">
        <f t="shared" si="575"/>
        <v/>
      </c>
      <c r="AW1095" s="6" t="str">
        <f t="shared" si="576"/>
        <v>{"name":"Center for Educational Technology &amp; Instructional Support (CETIS)(CAHS)","phone":"513-558-7495","location":{"RM":"0","building":"FRENCH-EAST"},"fax":"513-558-7494","website":"http://cahs.uc.edu/current/cetis.aspx"}</v>
      </c>
      <c r="AX1095" t="str">
        <f t="shared" si="577"/>
        <v>db.directory.insert({"name":"Center for Educational Technology &amp; Instructional Support (CETIS)(CAHS)","phone":"513-558-7495","location":{"RM":"0","building":"FRENCH-EAST"},"fax":"513-558-7494","website":"http://cahs.uc.edu/current/cetis.aspx"})</v>
      </c>
      <c r="AY1095">
        <f t="shared" si="580"/>
        <v>1092</v>
      </c>
      <c r="AZ1095" t="str">
        <f t="shared" si="578"/>
        <v>1092 - Center for Educational Technology &amp; Instructional Support (CETIS)(CAHS)</v>
      </c>
      <c r="BA1095" t="str">
        <f t="shared" si="550"/>
        <v>{"name":"Center for Educational Technology &amp; Instructional Support (CETIS)(CAHS)","phone":"513-558-7495","location":{"RM":"0","building":"FRENCH-EAST"},"fax":"513-558-7494","website":"http://cahs.uc.edu/current/cetis.aspx"},</v>
      </c>
    </row>
    <row r="1096" spans="1:53" x14ac:dyDescent="0.25">
      <c r="A1096" t="s">
        <v>4542</v>
      </c>
      <c r="B1096" t="s">
        <v>4543</v>
      </c>
      <c r="C1096" t="s">
        <v>4544</v>
      </c>
      <c r="D1096">
        <v>30</v>
      </c>
      <c r="E1096">
        <v>812</v>
      </c>
      <c r="F1096" t="s">
        <v>121</v>
      </c>
      <c r="G1096" t="s">
        <v>4545</v>
      </c>
      <c r="H1096" t="s">
        <v>4546</v>
      </c>
      <c r="I1096" t="s">
        <v>4547</v>
      </c>
      <c r="K1096" t="s">
        <v>5264</v>
      </c>
      <c r="M1096">
        <f t="shared" si="551"/>
        <v>0</v>
      </c>
      <c r="N1096" t="str">
        <f t="shared" si="555"/>
        <v xml:space="preserve"> Department of (EECS)(CEAS) - Electrical Engineering and Computing Systems</v>
      </c>
      <c r="P1096" t="s">
        <v>5264</v>
      </c>
      <c r="Q1096" t="str">
        <f t="shared" si="556"/>
        <v>513-556-4461</v>
      </c>
      <c r="S1096" s="3">
        <f t="shared" si="554"/>
        <v>30</v>
      </c>
      <c r="T1096" t="b">
        <f t="shared" si="562"/>
        <v>1</v>
      </c>
      <c r="V1096" s="3">
        <f t="shared" si="563"/>
        <v>812</v>
      </c>
      <c r="W1096" t="b">
        <f t="shared" si="557"/>
        <v>1</v>
      </c>
      <c r="Y1096" t="str">
        <f t="shared" si="564"/>
        <v>RHODES</v>
      </c>
      <c r="Z1096" t="b">
        <f t="shared" si="558"/>
        <v>1</v>
      </c>
      <c r="AB1096" t="b">
        <f t="shared" si="565"/>
        <v>1</v>
      </c>
      <c r="AD1096" t="str">
        <f t="shared" si="566"/>
        <v>513-556-7326</v>
      </c>
      <c r="AE1096" t="b">
        <f t="shared" si="559"/>
        <v>1</v>
      </c>
      <c r="AG1096" t="str">
        <f t="shared" si="567"/>
        <v>http://eecs.ceas.uc.edu/</v>
      </c>
      <c r="AH1096" t="b">
        <f t="shared" si="560"/>
        <v>1</v>
      </c>
      <c r="AJ1096" t="str">
        <f t="shared" si="568"/>
        <v>eecs-info@uc.edu</v>
      </c>
      <c r="AK1096" t="b">
        <f t="shared" si="561"/>
        <v>1</v>
      </c>
      <c r="AM1096" s="4" t="str">
        <f t="shared" si="579"/>
        <v>"name":"Department of (EECS)(CEAS) - Electrical Engineering and Computing Systems"</v>
      </c>
      <c r="AN1096" s="5" t="str">
        <f t="shared" si="569"/>
        <v>,"phone":"513-556-4461"</v>
      </c>
      <c r="AO1096" s="5" t="str">
        <f t="shared" si="570"/>
        <v>,"location":{</v>
      </c>
      <c r="AP1096" s="5" t="str">
        <f t="shared" si="571"/>
        <v>"ML":"30"</v>
      </c>
      <c r="AQ1096" s="5" t="str">
        <f t="shared" si="553"/>
        <v>,"RM":"812"</v>
      </c>
      <c r="AR1096" s="5" t="str">
        <f t="shared" si="572"/>
        <v>,"building":"RHODES"</v>
      </c>
      <c r="AS1096" s="5" t="str">
        <f t="shared" si="549"/>
        <v>}</v>
      </c>
      <c r="AT1096" s="5" t="str">
        <f t="shared" si="573"/>
        <v>,"fax":"513-556-7326"</v>
      </c>
      <c r="AU1096" s="5" t="str">
        <f t="shared" si="574"/>
        <v>,"website":"http://eecs.ceas.uc.edu/"</v>
      </c>
      <c r="AV1096" s="10" t="str">
        <f t="shared" si="575"/>
        <v>,"email":"eecs-info@uc.edu"</v>
      </c>
      <c r="AW1096" s="6" t="str">
        <f t="shared" si="576"/>
        <v>{"name":"Department of (EECS)(CEAS) - Electrical Engineering and Computing Systems","phone":"513-556-4461","location":{"ML":"30","RM":"812","building":"RHODES"},"fax":"513-556-7326","website":"http://eecs.ceas.uc.edu/","email":"eecs-info@uc.edu"}</v>
      </c>
      <c r="AX1096" t="str">
        <f t="shared" si="577"/>
        <v>db.directory.insert({"name":"Department of (EECS)(CEAS) - Electrical Engineering and Computing Systems","phone":"513-556-4461","location":{"ML":"30","RM":"812","building":"RHODES"},"fax":"513-556-7326","website":"http://eecs.ceas.uc.edu/","email":"eecs-info@uc.edu"})</v>
      </c>
      <c r="AY1096">
        <f t="shared" si="580"/>
        <v>1093</v>
      </c>
      <c r="AZ1096" t="str">
        <f t="shared" si="578"/>
        <v>1093 -  Department of (EECS)(CEAS) - Electrical Engineering and Computing Systems</v>
      </c>
      <c r="BA1096" t="str">
        <f t="shared" si="550"/>
        <v>{"name":"Department of (EECS)(CEAS) - Electrical Engineering and Computing Systems","phone":"513-556-4461","location":{"ML":"30","RM":"812","building":"RHODES"},"fax":"513-556-7326","website":"http://eecs.ceas.uc.edu/","email":"eecs-info@uc.edu"},</v>
      </c>
    </row>
    <row r="1097" spans="1:53" x14ac:dyDescent="0.25">
      <c r="A1097" t="s">
        <v>4548</v>
      </c>
      <c r="B1097" t="s">
        <v>4549</v>
      </c>
      <c r="C1097" t="s">
        <v>493</v>
      </c>
      <c r="D1097">
        <v>658</v>
      </c>
      <c r="E1097" t="s">
        <v>99</v>
      </c>
      <c r="F1097" t="s">
        <v>68</v>
      </c>
      <c r="H1097" t="s">
        <v>4550</v>
      </c>
      <c r="I1097" t="s">
        <v>884</v>
      </c>
      <c r="K1097" t="s">
        <v>5264</v>
      </c>
      <c r="M1097">
        <f t="shared" si="551"/>
        <v>0</v>
      </c>
      <c r="N1097" t="str">
        <f t="shared" si="555"/>
        <v xml:space="preserve"> Center of Excellence in - eLearning</v>
      </c>
      <c r="P1097" t="s">
        <v>5264</v>
      </c>
      <c r="Q1097" t="str">
        <f t="shared" si="556"/>
        <v>513-556-4357</v>
      </c>
      <c r="S1097" s="3">
        <f t="shared" si="554"/>
        <v>658</v>
      </c>
      <c r="T1097" t="b">
        <f t="shared" si="562"/>
        <v>1</v>
      </c>
      <c r="V1097" s="3" t="str">
        <f t="shared" si="563"/>
        <v>4thFl</v>
      </c>
      <c r="W1097" t="b">
        <f t="shared" si="557"/>
        <v>1</v>
      </c>
      <c r="Y1097" t="str">
        <f t="shared" si="564"/>
        <v>UNIVHALL</v>
      </c>
      <c r="Z1097" t="b">
        <f t="shared" si="558"/>
        <v>1</v>
      </c>
      <c r="AB1097" t="b">
        <f t="shared" si="565"/>
        <v>1</v>
      </c>
      <c r="AD1097">
        <f t="shared" si="566"/>
        <v>0</v>
      </c>
      <c r="AE1097" t="b">
        <f t="shared" si="559"/>
        <v>0</v>
      </c>
      <c r="AG1097" t="str">
        <f t="shared" si="567"/>
        <v>http://www.uc.edu/provost/priorities/elearning/about.html</v>
      </c>
      <c r="AH1097" t="b">
        <f t="shared" si="560"/>
        <v>1</v>
      </c>
      <c r="AJ1097" t="str">
        <f t="shared" si="568"/>
        <v>helpdesk@uc.edu</v>
      </c>
      <c r="AK1097" t="b">
        <f t="shared" si="561"/>
        <v>1</v>
      </c>
      <c r="AM1097" s="4" t="str">
        <f t="shared" si="579"/>
        <v>"name":"Center of Excellence in - eLearning"</v>
      </c>
      <c r="AN1097" s="5" t="str">
        <f t="shared" si="569"/>
        <v>,"phone":"513-556-4357"</v>
      </c>
      <c r="AO1097" s="5" t="str">
        <f t="shared" si="570"/>
        <v>,"location":{</v>
      </c>
      <c r="AP1097" s="5" t="str">
        <f t="shared" si="571"/>
        <v>"ML":"658"</v>
      </c>
      <c r="AQ1097" s="5" t="str">
        <f t="shared" si="553"/>
        <v>,"RM":"4thFl"</v>
      </c>
      <c r="AR1097" s="5" t="str">
        <f t="shared" si="572"/>
        <v>,"building":"UNIVHALL"</v>
      </c>
      <c r="AS1097" s="5" t="str">
        <f t="shared" si="549"/>
        <v>}</v>
      </c>
      <c r="AT1097" s="5" t="str">
        <f t="shared" si="573"/>
        <v/>
      </c>
      <c r="AU1097" s="5" t="str">
        <f t="shared" si="574"/>
        <v>,"website":"http://www.uc.edu/provost/priorities/elearning/about.html"</v>
      </c>
      <c r="AV1097" s="10" t="str">
        <f t="shared" si="575"/>
        <v>,"email":"helpdesk@uc.edu"</v>
      </c>
      <c r="AW1097" s="6" t="str">
        <f t="shared" si="576"/>
        <v>{"name":"Center of Excellence in - eLearning","phone":"513-556-4357","location":{"ML":"658","RM":"4thFl","building":"UNIVHALL"},"website":"http://www.uc.edu/provost/priorities/elearning/about.html","email":"helpdesk@uc.edu"}</v>
      </c>
      <c r="AX1097" t="str">
        <f t="shared" si="577"/>
        <v>db.directory.insert({"name":"Center of Excellence in - eLearning","phone":"513-556-4357","location":{"ML":"658","RM":"4thFl","building":"UNIVHALL"},"website":"http://www.uc.edu/provost/priorities/elearning/about.html","email":"helpdesk@uc.edu"})</v>
      </c>
      <c r="AY1097">
        <f t="shared" si="580"/>
        <v>1094</v>
      </c>
      <c r="AZ1097" t="str">
        <f t="shared" si="578"/>
        <v>1094 -  Center of Excellence in - eLearning</v>
      </c>
      <c r="BA1097" t="str">
        <f t="shared" si="550"/>
        <v>{"name":"Center of Excellence in - eLearning","phone":"513-556-4357","location":{"ML":"658","RM":"4thFl","building":"UNIVHALL"},"website":"http://www.uc.edu/provost/priorities/elearning/about.html","email":"helpdesk@uc.edu"},</v>
      </c>
    </row>
    <row r="1098" spans="1:53" x14ac:dyDescent="0.25">
      <c r="A1098" t="s">
        <v>4551</v>
      </c>
      <c r="B1098" t="s">
        <v>4552</v>
      </c>
      <c r="C1098" t="s">
        <v>4544</v>
      </c>
      <c r="D1098">
        <v>30</v>
      </c>
      <c r="E1098">
        <v>812</v>
      </c>
      <c r="F1098" t="s">
        <v>121</v>
      </c>
      <c r="G1098" t="s">
        <v>4545</v>
      </c>
      <c r="H1098" t="s">
        <v>4546</v>
      </c>
      <c r="I1098" t="s">
        <v>4547</v>
      </c>
      <c r="K1098" t="s">
        <v>5264</v>
      </c>
      <c r="M1098">
        <f t="shared" si="551"/>
        <v>0</v>
      </c>
      <c r="N1098" t="str">
        <f t="shared" si="555"/>
        <v>Electrical Engineering (CEAS)</v>
      </c>
      <c r="P1098" t="s">
        <v>5264</v>
      </c>
      <c r="Q1098" t="str">
        <f t="shared" si="556"/>
        <v>513-556-4461</v>
      </c>
      <c r="S1098" s="3">
        <f t="shared" si="554"/>
        <v>30</v>
      </c>
      <c r="T1098" t="b">
        <f t="shared" si="562"/>
        <v>1</v>
      </c>
      <c r="V1098" s="3">
        <f t="shared" si="563"/>
        <v>812</v>
      </c>
      <c r="W1098" t="b">
        <f t="shared" si="557"/>
        <v>1</v>
      </c>
      <c r="Y1098" t="str">
        <f t="shared" si="564"/>
        <v>RHODES</v>
      </c>
      <c r="Z1098" t="b">
        <f t="shared" si="558"/>
        <v>1</v>
      </c>
      <c r="AB1098" t="b">
        <f t="shared" si="565"/>
        <v>1</v>
      </c>
      <c r="AD1098" t="str">
        <f t="shared" si="566"/>
        <v>513-556-7326</v>
      </c>
      <c r="AE1098" t="b">
        <f t="shared" si="559"/>
        <v>1</v>
      </c>
      <c r="AG1098" t="str">
        <f t="shared" si="567"/>
        <v>http://eecs.ceas.uc.edu/</v>
      </c>
      <c r="AH1098" t="b">
        <f t="shared" si="560"/>
        <v>1</v>
      </c>
      <c r="AJ1098" t="str">
        <f t="shared" si="568"/>
        <v>eecs-info@uc.edu</v>
      </c>
      <c r="AK1098" t="b">
        <f t="shared" si="561"/>
        <v>1</v>
      </c>
      <c r="AM1098" s="4" t="str">
        <f t="shared" si="579"/>
        <v>"name":"Electrical Engineering (CEAS)"</v>
      </c>
      <c r="AN1098" s="5" t="str">
        <f t="shared" si="569"/>
        <v>,"phone":"513-556-4461"</v>
      </c>
      <c r="AO1098" s="5" t="str">
        <f t="shared" si="570"/>
        <v>,"location":{</v>
      </c>
      <c r="AP1098" s="5" t="str">
        <f t="shared" si="571"/>
        <v>"ML":"30"</v>
      </c>
      <c r="AQ1098" s="5" t="str">
        <f t="shared" si="553"/>
        <v>,"RM":"812"</v>
      </c>
      <c r="AR1098" s="5" t="str">
        <f t="shared" si="572"/>
        <v>,"building":"RHODES"</v>
      </c>
      <c r="AS1098" s="5" t="str">
        <f t="shared" si="549"/>
        <v>}</v>
      </c>
      <c r="AT1098" s="5" t="str">
        <f t="shared" si="573"/>
        <v>,"fax":"513-556-7326"</v>
      </c>
      <c r="AU1098" s="5" t="str">
        <f t="shared" si="574"/>
        <v>,"website":"http://eecs.ceas.uc.edu/"</v>
      </c>
      <c r="AV1098" s="10" t="str">
        <f t="shared" si="575"/>
        <v>,"email":"eecs-info@uc.edu"</v>
      </c>
      <c r="AW1098" s="6" t="str">
        <f t="shared" si="576"/>
        <v>{"name":"Electrical Engineering (CEAS)","phone":"513-556-4461","location":{"ML":"30","RM":"812","building":"RHODES"},"fax":"513-556-7326","website":"http://eecs.ceas.uc.edu/","email":"eecs-info@uc.edu"}</v>
      </c>
      <c r="AX1098" t="str">
        <f t="shared" si="577"/>
        <v>db.directory.insert({"name":"Electrical Engineering (CEAS)","phone":"513-556-4461","location":{"ML":"30","RM":"812","building":"RHODES"},"fax":"513-556-7326","website":"http://eecs.ceas.uc.edu/","email":"eecs-info@uc.edu"})</v>
      </c>
      <c r="AY1098">
        <f t="shared" si="580"/>
        <v>1095</v>
      </c>
      <c r="AZ1098" t="str">
        <f t="shared" si="578"/>
        <v>1095 - Electrical Engineering (CEAS)</v>
      </c>
      <c r="BA1098" t="str">
        <f t="shared" si="550"/>
        <v>{"name":"Electrical Engineering (CEAS)","phone":"513-556-4461","location":{"ML":"30","RM":"812","building":"RHODES"},"fax":"513-556-7326","website":"http://eecs.ceas.uc.edu/","email":"eecs-info@uc.edu"},</v>
      </c>
    </row>
    <row r="1099" spans="1:53" x14ac:dyDescent="0.25">
      <c r="A1099" t="s">
        <v>4553</v>
      </c>
      <c r="B1099" t="s">
        <v>4554</v>
      </c>
      <c r="C1099" t="s">
        <v>340</v>
      </c>
      <c r="D1099">
        <v>3</v>
      </c>
      <c r="E1099">
        <v>4200</v>
      </c>
      <c r="F1099" t="s">
        <v>329</v>
      </c>
      <c r="G1099" t="s">
        <v>330</v>
      </c>
      <c r="H1099" t="s">
        <v>4555</v>
      </c>
      <c r="K1099" t="s">
        <v>5264</v>
      </c>
      <c r="M1099">
        <f t="shared" si="551"/>
        <v>0</v>
      </c>
      <c r="N1099" t="str">
        <f t="shared" si="555"/>
        <v>Electronic Media (CCM)</v>
      </c>
      <c r="P1099" t="s">
        <v>5264</v>
      </c>
      <c r="Q1099" t="str">
        <f t="shared" si="556"/>
        <v>513-556-9488</v>
      </c>
      <c r="S1099" s="3">
        <f t="shared" si="554"/>
        <v>3</v>
      </c>
      <c r="T1099" t="b">
        <f t="shared" si="562"/>
        <v>1</v>
      </c>
      <c r="V1099" s="3">
        <f t="shared" si="563"/>
        <v>4200</v>
      </c>
      <c r="W1099" t="b">
        <f t="shared" si="557"/>
        <v>1</v>
      </c>
      <c r="Y1099" t="str">
        <f t="shared" si="564"/>
        <v>EMERY</v>
      </c>
      <c r="Z1099" t="b">
        <f t="shared" si="558"/>
        <v>1</v>
      </c>
      <c r="AB1099" t="b">
        <f t="shared" si="565"/>
        <v>1</v>
      </c>
      <c r="AD1099" t="str">
        <f t="shared" si="566"/>
        <v>513-556-0202</v>
      </c>
      <c r="AE1099" t="b">
        <f t="shared" si="559"/>
        <v>1</v>
      </c>
      <c r="AG1099" t="str">
        <f t="shared" si="567"/>
        <v>http://ccm.uc.edu/emedia.html</v>
      </c>
      <c r="AH1099" t="b">
        <f t="shared" si="560"/>
        <v>1</v>
      </c>
      <c r="AJ1099">
        <f t="shared" si="568"/>
        <v>0</v>
      </c>
      <c r="AK1099" t="b">
        <f t="shared" si="561"/>
        <v>0</v>
      </c>
      <c r="AM1099" s="4" t="str">
        <f t="shared" si="579"/>
        <v>"name":"Electronic Media (CCM)"</v>
      </c>
      <c r="AN1099" s="5" t="str">
        <f t="shared" si="569"/>
        <v>,"phone":"513-556-9488"</v>
      </c>
      <c r="AO1099" s="5" t="str">
        <f t="shared" si="570"/>
        <v>,"location":{</v>
      </c>
      <c r="AP1099" s="5" t="str">
        <f t="shared" si="571"/>
        <v>"ML":"3"</v>
      </c>
      <c r="AQ1099" s="5" t="str">
        <f t="shared" si="553"/>
        <v>,"RM":"4200"</v>
      </c>
      <c r="AR1099" s="5" t="str">
        <f t="shared" si="572"/>
        <v>,"building":"EMERY"</v>
      </c>
      <c r="AS1099" s="5" t="str">
        <f t="shared" si="549"/>
        <v>}</v>
      </c>
      <c r="AT1099" s="5" t="str">
        <f t="shared" si="573"/>
        <v>,"fax":"513-556-0202"</v>
      </c>
      <c r="AU1099" s="5" t="str">
        <f t="shared" si="574"/>
        <v>,"website":"http://ccm.uc.edu/emedia.html"</v>
      </c>
      <c r="AV1099" s="10" t="str">
        <f t="shared" si="575"/>
        <v/>
      </c>
      <c r="AW1099" s="6" t="str">
        <f t="shared" si="576"/>
        <v>{"name":"Electronic Media (CCM)","phone":"513-556-9488","location":{"ML":"3","RM":"4200","building":"EMERY"},"fax":"513-556-0202","website":"http://ccm.uc.edu/emedia.html"}</v>
      </c>
      <c r="AX1099" t="str">
        <f t="shared" si="577"/>
        <v>db.directory.insert({"name":"Electronic Media (CCM)","phone":"513-556-9488","location":{"ML":"3","RM":"4200","building":"EMERY"},"fax":"513-556-0202","website":"http://ccm.uc.edu/emedia.html"})</v>
      </c>
      <c r="AY1099">
        <f t="shared" si="580"/>
        <v>1096</v>
      </c>
      <c r="AZ1099" t="str">
        <f t="shared" si="578"/>
        <v>1096 - Electronic Media (CCM)</v>
      </c>
      <c r="BA1099" t="str">
        <f t="shared" si="550"/>
        <v>{"name":"Electronic Media (CCM)","phone":"513-556-9488","location":{"ML":"3","RM":"4200","building":"EMERY"},"fax":"513-556-0202","website":"http://ccm.uc.edu/emedia.html"},</v>
      </c>
    </row>
    <row r="1100" spans="1:53" x14ac:dyDescent="0.25">
      <c r="A1100" t="s">
        <v>4556</v>
      </c>
      <c r="B1100" t="s">
        <v>4557</v>
      </c>
      <c r="C1100" t="s">
        <v>4558</v>
      </c>
      <c r="D1100">
        <v>22</v>
      </c>
      <c r="H1100" t="s">
        <v>4559</v>
      </c>
      <c r="I1100" t="s">
        <v>4560</v>
      </c>
      <c r="K1100" t="s">
        <v>5264</v>
      </c>
      <c r="M1100">
        <f t="shared" si="551"/>
        <v>0</v>
      </c>
      <c r="N1100" t="str">
        <f t="shared" si="555"/>
        <v>English Language Services (CECH)</v>
      </c>
      <c r="P1100" t="s">
        <v>5264</v>
      </c>
      <c r="Q1100" t="str">
        <f t="shared" si="556"/>
        <v>513-556-5190</v>
      </c>
      <c r="S1100" s="3">
        <f t="shared" si="554"/>
        <v>22</v>
      </c>
      <c r="T1100" t="b">
        <f t="shared" si="562"/>
        <v>1</v>
      </c>
      <c r="V1100" s="3">
        <f t="shared" si="563"/>
        <v>0</v>
      </c>
      <c r="W1100" t="b">
        <f t="shared" si="557"/>
        <v>0</v>
      </c>
      <c r="Y1100">
        <f t="shared" si="564"/>
        <v>0</v>
      </c>
      <c r="Z1100" t="b">
        <f t="shared" si="558"/>
        <v>0</v>
      </c>
      <c r="AB1100" t="b">
        <f t="shared" si="565"/>
        <v>1</v>
      </c>
      <c r="AD1100">
        <f t="shared" si="566"/>
        <v>0</v>
      </c>
      <c r="AE1100" t="b">
        <f t="shared" si="559"/>
        <v>0</v>
      </c>
      <c r="AG1100" t="str">
        <f t="shared" si="567"/>
        <v>http://www.els.edu/en</v>
      </c>
      <c r="AH1100" t="b">
        <f t="shared" si="560"/>
        <v>1</v>
      </c>
      <c r="AJ1100" t="str">
        <f t="shared" si="568"/>
        <v>cin@els.edu</v>
      </c>
      <c r="AK1100" t="b">
        <f t="shared" si="561"/>
        <v>1</v>
      </c>
      <c r="AM1100" s="4" t="str">
        <f t="shared" si="579"/>
        <v>"name":"English Language Services (CECH)"</v>
      </c>
      <c r="AN1100" s="5" t="str">
        <f t="shared" si="569"/>
        <v>,"phone":"513-556-5190"</v>
      </c>
      <c r="AO1100" s="5" t="str">
        <f t="shared" si="570"/>
        <v>,"location":{</v>
      </c>
      <c r="AP1100" s="5" t="str">
        <f t="shared" si="571"/>
        <v>"ML":"22"</v>
      </c>
      <c r="AQ1100" s="5" t="str">
        <f t="shared" si="553"/>
        <v/>
      </c>
      <c r="AR1100" s="5" t="str">
        <f t="shared" si="572"/>
        <v/>
      </c>
      <c r="AS1100" s="5" t="str">
        <f t="shared" ref="AS1100:AS1163" si="581">IF(AB1100,"}","")</f>
        <v>}</v>
      </c>
      <c r="AT1100" s="5" t="str">
        <f t="shared" si="573"/>
        <v/>
      </c>
      <c r="AU1100" s="5" t="str">
        <f t="shared" si="574"/>
        <v>,"website":"http://www.els.edu/en"</v>
      </c>
      <c r="AV1100" s="10" t="str">
        <f t="shared" si="575"/>
        <v>,"email":"cin@els.edu"</v>
      </c>
      <c r="AW1100" s="6" t="str">
        <f t="shared" si="576"/>
        <v>{"name":"English Language Services (CECH)","phone":"513-556-5190","location":{"ML":"22"},"website":"http://www.els.edu/en","email":"cin@els.edu"}</v>
      </c>
      <c r="AX1100" t="str">
        <f t="shared" si="577"/>
        <v>db.directory.insert({"name":"English Language Services (CECH)","phone":"513-556-5190","location":{"ML":"22"},"website":"http://www.els.edu/en","email":"cin@els.edu"})</v>
      </c>
      <c r="AY1100">
        <f t="shared" si="580"/>
        <v>1097</v>
      </c>
      <c r="AZ1100" t="str">
        <f t="shared" si="578"/>
        <v>1097 - English Language Services (CECH)</v>
      </c>
      <c r="BA1100" t="str">
        <f t="shared" si="550"/>
        <v>{"name":"English Language Services (CECH)","phone":"513-556-5190","location":{"ML":"22"},"website":"http://www.els.edu/en","email":"cin@els.edu"},</v>
      </c>
    </row>
    <row r="1101" spans="1:53" x14ac:dyDescent="0.25">
      <c r="A1101" t="s">
        <v>4561</v>
      </c>
      <c r="B1101" t="s">
        <v>4562</v>
      </c>
      <c r="C1101" t="s">
        <v>4563</v>
      </c>
      <c r="D1101">
        <v>162</v>
      </c>
      <c r="F1101" t="s">
        <v>270</v>
      </c>
      <c r="G1101" t="s">
        <v>2842</v>
      </c>
      <c r="H1101" t="s">
        <v>4564</v>
      </c>
      <c r="K1101" t="s">
        <v>5264</v>
      </c>
      <c r="M1101">
        <f t="shared" si="551"/>
        <v>0</v>
      </c>
      <c r="N1101" t="str">
        <f t="shared" si="555"/>
        <v>Career &amp; Employment Services (CLER)</v>
      </c>
      <c r="P1101" t="s">
        <v>5264</v>
      </c>
      <c r="Q1101" t="str">
        <f t="shared" si="556"/>
        <v>513-732-5277</v>
      </c>
      <c r="S1101" s="3">
        <f t="shared" si="554"/>
        <v>162</v>
      </c>
      <c r="T1101" t="b">
        <f t="shared" si="562"/>
        <v>1</v>
      </c>
      <c r="V1101" s="3">
        <f t="shared" si="563"/>
        <v>0</v>
      </c>
      <c r="W1101" t="b">
        <f t="shared" si="557"/>
        <v>0</v>
      </c>
      <c r="Y1101" t="str">
        <f t="shared" si="564"/>
        <v>CLERSTUSVCS</v>
      </c>
      <c r="Z1101" t="b">
        <f t="shared" si="558"/>
        <v>1</v>
      </c>
      <c r="AB1101" t="b">
        <f t="shared" si="565"/>
        <v>1</v>
      </c>
      <c r="AD1101" t="str">
        <f t="shared" si="566"/>
        <v>513-732-5304</v>
      </c>
      <c r="AE1101" t="b">
        <f t="shared" si="559"/>
        <v>1</v>
      </c>
      <c r="AG1101" t="str">
        <f t="shared" si="567"/>
        <v>http://www.ucclermont.edu/about/swoeoc/career_counseling.html</v>
      </c>
      <c r="AH1101" t="b">
        <f t="shared" si="560"/>
        <v>1</v>
      </c>
      <c r="AJ1101">
        <f t="shared" si="568"/>
        <v>0</v>
      </c>
      <c r="AK1101" t="b">
        <f t="shared" si="561"/>
        <v>0</v>
      </c>
      <c r="AM1101" s="4" t="str">
        <f t="shared" si="579"/>
        <v>"name":"Career &amp; Employment Services (CLER)"</v>
      </c>
      <c r="AN1101" s="5" t="str">
        <f t="shared" si="569"/>
        <v>,"phone":"513-732-5277"</v>
      </c>
      <c r="AO1101" s="5" t="str">
        <f t="shared" si="570"/>
        <v>,"location":{</v>
      </c>
      <c r="AP1101" s="5" t="str">
        <f t="shared" si="571"/>
        <v>"ML":"162"</v>
      </c>
      <c r="AQ1101" s="5" t="str">
        <f t="shared" si="553"/>
        <v/>
      </c>
      <c r="AR1101" s="5" t="str">
        <f t="shared" si="572"/>
        <v>,"building":"CLERSTUSVCS"</v>
      </c>
      <c r="AS1101" s="5" t="str">
        <f t="shared" si="581"/>
        <v>}</v>
      </c>
      <c r="AT1101" s="5" t="str">
        <f t="shared" si="573"/>
        <v>,"fax":"513-732-5304"</v>
      </c>
      <c r="AU1101" s="5" t="str">
        <f t="shared" si="574"/>
        <v>,"website":"http://www.ucclermont.edu/about/swoeoc/career_counseling.html"</v>
      </c>
      <c r="AV1101" s="10" t="str">
        <f t="shared" si="575"/>
        <v/>
      </c>
      <c r="AW1101" s="6" t="str">
        <f t="shared" si="576"/>
        <v>{"name":"Career &amp; Employment Services (CLER)","phone":"513-732-5277","location":{"ML":"162","building":"CLERSTUSVCS"},"fax":"513-732-5304","website":"http://www.ucclermont.edu/about/swoeoc/career_counseling.html"}</v>
      </c>
      <c r="AX1101" t="str">
        <f t="shared" si="577"/>
        <v>db.directory.insert({"name":"Career &amp; Employment Services (CLER)","phone":"513-732-5277","location":{"ML":"162","building":"CLERSTUSVCS"},"fax":"513-732-5304","website":"http://www.ucclermont.edu/about/swoeoc/career_counseling.html"})</v>
      </c>
      <c r="AY1101">
        <f t="shared" si="580"/>
        <v>1098</v>
      </c>
      <c r="AZ1101" t="str">
        <f t="shared" si="578"/>
        <v>1098 - Career &amp; Employment Services (CLER)</v>
      </c>
      <c r="BA1101" t="str">
        <f t="shared" si="550"/>
        <v>{"name":"Career &amp; Employment Services (CLER)","phone":"513-732-5277","location":{"ML":"162","building":"CLERSTUSVCS"},"fax":"513-732-5304","website":"http://www.ucclermont.edu/about/swoeoc/career_counseling.html"},</v>
      </c>
    </row>
    <row r="1102" spans="1:53" x14ac:dyDescent="0.25">
      <c r="A1102" t="s">
        <v>4565</v>
      </c>
      <c r="B1102" t="s">
        <v>4566</v>
      </c>
      <c r="C1102" t="s">
        <v>4567</v>
      </c>
      <c r="D1102" t="s">
        <v>3648</v>
      </c>
      <c r="E1102">
        <v>12</v>
      </c>
      <c r="F1102">
        <v>601</v>
      </c>
      <c r="G1102" t="s">
        <v>2028</v>
      </c>
      <c r="H1102" t="s">
        <v>3649</v>
      </c>
      <c r="I1102" t="s">
        <v>3650</v>
      </c>
      <c r="K1102" t="s">
        <v>5264</v>
      </c>
      <c r="L1102" t="b">
        <v>1</v>
      </c>
      <c r="M1102">
        <f t="shared" si="551"/>
        <v>1</v>
      </c>
      <c r="N1102" t="str">
        <f t="shared" si="555"/>
        <v xml:space="preserve"> Chemical - Department of Biomedical  and Environmental Engineering (CEAS)(BCEE)</v>
      </c>
      <c r="O1102" t="str">
        <f t="shared" si="552"/>
        <v xml:space="preserve"> Chemical - Department of Biomedical  and Environmental Engineering (CEAS)(BCEE)</v>
      </c>
      <c r="P1102" t="s">
        <v>5264</v>
      </c>
      <c r="Q1102" t="str">
        <f t="shared" si="556"/>
        <v>513-556-4171</v>
      </c>
      <c r="S1102" s="3">
        <f t="shared" si="554"/>
        <v>12</v>
      </c>
      <c r="T1102" t="b">
        <f t="shared" si="562"/>
        <v>1</v>
      </c>
      <c r="V1102" s="3">
        <f t="shared" si="563"/>
        <v>601</v>
      </c>
      <c r="W1102" t="b">
        <f t="shared" si="557"/>
        <v>1</v>
      </c>
      <c r="Y1102" t="str">
        <f t="shared" si="564"/>
        <v>ERC</v>
      </c>
      <c r="Z1102" t="b">
        <f t="shared" si="558"/>
        <v>1</v>
      </c>
      <c r="AB1102" t="b">
        <f t="shared" si="565"/>
        <v>1</v>
      </c>
      <c r="AD1102" t="str">
        <f t="shared" si="566"/>
        <v>513-556-4162</v>
      </c>
      <c r="AE1102" t="b">
        <f t="shared" si="559"/>
        <v>1</v>
      </c>
      <c r="AG1102" t="str">
        <f t="shared" si="567"/>
        <v>http://ceas.uc.edu/bcee.html</v>
      </c>
      <c r="AH1102" t="b">
        <f t="shared" si="560"/>
        <v>1</v>
      </c>
      <c r="AJ1102">
        <f t="shared" si="568"/>
        <v>0</v>
      </c>
      <c r="AK1102" t="b">
        <f t="shared" si="561"/>
        <v>0</v>
      </c>
      <c r="AM1102" s="4" t="str">
        <f t="shared" si="579"/>
        <v>"name":"Chemical - Department of Biomedical and Environmental Engineering (CEAS)(BCEE)"</v>
      </c>
      <c r="AN1102" s="5" t="str">
        <f t="shared" si="569"/>
        <v>,"phone":"513-556-4171"</v>
      </c>
      <c r="AO1102" s="5" t="str">
        <f t="shared" si="570"/>
        <v>,"location":{</v>
      </c>
      <c r="AP1102" s="5" t="str">
        <f t="shared" si="571"/>
        <v>"ML":"12"</v>
      </c>
      <c r="AQ1102" s="5" t="str">
        <f t="shared" si="553"/>
        <v>,"RM":"601"</v>
      </c>
      <c r="AR1102" s="5" t="str">
        <f t="shared" si="572"/>
        <v>,"building":"ERC"</v>
      </c>
      <c r="AS1102" s="5" t="str">
        <f t="shared" si="581"/>
        <v>}</v>
      </c>
      <c r="AT1102" s="5" t="str">
        <f t="shared" si="573"/>
        <v>,"fax":"513-556-4162"</v>
      </c>
      <c r="AU1102" s="5" t="str">
        <f t="shared" si="574"/>
        <v>,"website":"http://ceas.uc.edu/bcee.html"</v>
      </c>
      <c r="AV1102" s="10" t="str">
        <f t="shared" si="575"/>
        <v/>
      </c>
      <c r="AW1102" s="6" t="str">
        <f t="shared" si="576"/>
        <v>{"name":"Chemical - Department of Biomedical and Environmental Engineering (CEAS)(BCEE)","phone":"513-556-4171","location":{"ML":"12","RM":"601","building":"ERC"},"fax":"513-556-4162","website":"http://ceas.uc.edu/bcee.html"}</v>
      </c>
      <c r="AX1102" t="str">
        <f t="shared" si="577"/>
        <v>db.directory.insert({"name":"Chemical - Department of Biomedical and Environmental Engineering (CEAS)(BCEE)","phone":"513-556-4171","location":{"ML":"12","RM":"601","building":"ERC"},"fax":"513-556-4162","website":"http://ceas.uc.edu/bcee.html"})</v>
      </c>
      <c r="AY1102">
        <f t="shared" si="580"/>
        <v>1099</v>
      </c>
      <c r="AZ1102" t="str">
        <f t="shared" si="578"/>
        <v>1099 -  Chemical - Department of Biomedical  and Environmental Engineering (CEAS)(BCEE)</v>
      </c>
      <c r="BA1102" t="str">
        <f t="shared" si="550"/>
        <v>{"name":"Chemical - Department of Biomedical and Environmental Engineering (CEAS)(BCEE)","phone":"513-556-4171","location":{"ML":"12","RM":"601","building":"ERC"},"fax":"513-556-4162","website":"http://ceas.uc.edu/bcee.html"},</v>
      </c>
    </row>
    <row r="1103" spans="1:53" x14ac:dyDescent="0.25">
      <c r="A1103" t="s">
        <v>4568</v>
      </c>
      <c r="B1103" t="s">
        <v>4569</v>
      </c>
      <c r="C1103" t="s">
        <v>3483</v>
      </c>
      <c r="D1103" t="s">
        <v>4570</v>
      </c>
      <c r="E1103">
        <v>74</v>
      </c>
      <c r="F1103">
        <v>895</v>
      </c>
      <c r="G1103" t="s">
        <v>121</v>
      </c>
      <c r="H1103" t="s">
        <v>4571</v>
      </c>
      <c r="I1103" t="s">
        <v>4572</v>
      </c>
      <c r="K1103" t="s">
        <v>5264</v>
      </c>
      <c r="L1103" t="b">
        <v>1</v>
      </c>
      <c r="M1103">
        <f t="shared" si="551"/>
        <v>1</v>
      </c>
      <c r="N1103" t="str">
        <f t="shared" si="555"/>
        <v>Engineering Education  Department of (CEAS)</v>
      </c>
      <c r="O1103" t="str">
        <f t="shared" si="552"/>
        <v>Engineering Education  Department of (CEAS)</v>
      </c>
      <c r="P1103" t="s">
        <v>5264</v>
      </c>
      <c r="Q1103" t="str">
        <f t="shared" si="556"/>
        <v>513-556-0129</v>
      </c>
      <c r="S1103" s="3">
        <f t="shared" si="554"/>
        <v>74</v>
      </c>
      <c r="T1103" t="b">
        <f t="shared" si="562"/>
        <v>1</v>
      </c>
      <c r="V1103" s="3">
        <f t="shared" si="563"/>
        <v>895</v>
      </c>
      <c r="W1103" t="b">
        <f t="shared" si="557"/>
        <v>1</v>
      </c>
      <c r="Y1103" t="str">
        <f t="shared" si="564"/>
        <v>RHODES</v>
      </c>
      <c r="Z1103" t="b">
        <f t="shared" si="558"/>
        <v>1</v>
      </c>
      <c r="AB1103" t="b">
        <f t="shared" si="565"/>
        <v>1</v>
      </c>
      <c r="AD1103" t="str">
        <f t="shared" si="566"/>
        <v>513-556-3626</v>
      </c>
      <c r="AE1103" t="b">
        <f t="shared" si="559"/>
        <v>1</v>
      </c>
      <c r="AG1103" t="str">
        <f t="shared" si="567"/>
        <v>http://ceas.uc.edu/dee.html</v>
      </c>
      <c r="AH1103" t="b">
        <f t="shared" si="560"/>
        <v>1</v>
      </c>
      <c r="AJ1103">
        <f t="shared" si="568"/>
        <v>0</v>
      </c>
      <c r="AK1103" t="b">
        <f t="shared" si="561"/>
        <v>0</v>
      </c>
      <c r="AM1103" s="4" t="str">
        <f t="shared" si="579"/>
        <v>"name":"Engineering Education Department of (CEAS)"</v>
      </c>
      <c r="AN1103" s="5" t="str">
        <f t="shared" si="569"/>
        <v>,"phone":"513-556-0129"</v>
      </c>
      <c r="AO1103" s="5" t="str">
        <f t="shared" si="570"/>
        <v>,"location":{</v>
      </c>
      <c r="AP1103" s="5" t="str">
        <f t="shared" si="571"/>
        <v>"ML":"74"</v>
      </c>
      <c r="AQ1103" s="5" t="str">
        <f t="shared" si="553"/>
        <v>,"RM":"895"</v>
      </c>
      <c r="AR1103" s="5" t="str">
        <f t="shared" si="572"/>
        <v>,"building":"RHODES"</v>
      </c>
      <c r="AS1103" s="5" t="str">
        <f t="shared" si="581"/>
        <v>}</v>
      </c>
      <c r="AT1103" s="5" t="str">
        <f t="shared" si="573"/>
        <v>,"fax":"513-556-3626"</v>
      </c>
      <c r="AU1103" s="5" t="str">
        <f t="shared" si="574"/>
        <v>,"website":"http://ceas.uc.edu/dee.html"</v>
      </c>
      <c r="AV1103" s="10" t="str">
        <f t="shared" si="575"/>
        <v/>
      </c>
      <c r="AW1103" s="6" t="str">
        <f t="shared" si="576"/>
        <v>{"name":"Engineering Education Department of (CEAS)","phone":"513-556-0129","location":{"ML":"74","RM":"895","building":"RHODES"},"fax":"513-556-3626","website":"http://ceas.uc.edu/dee.html"}</v>
      </c>
      <c r="AX1103" t="str">
        <f t="shared" si="577"/>
        <v>db.directory.insert({"name":"Engineering Education Department of (CEAS)","phone":"513-556-0129","location":{"ML":"74","RM":"895","building":"RHODES"},"fax":"513-556-3626","website":"http://ceas.uc.edu/dee.html"})</v>
      </c>
      <c r="AY1103">
        <f t="shared" si="580"/>
        <v>1100</v>
      </c>
      <c r="AZ1103" t="str">
        <f t="shared" si="578"/>
        <v>1100 - Engineering Education  Department of (CEAS)</v>
      </c>
      <c r="BA1103" t="str">
        <f t="shared" si="550"/>
        <v>{"name":"Engineering Education Department of (CEAS)","phone":"513-556-0129","location":{"ML":"74","RM":"895","building":"RHODES"},"fax":"513-556-3626","website":"http://ceas.uc.edu/dee.html"},</v>
      </c>
    </row>
    <row r="1104" spans="1:53" x14ac:dyDescent="0.25">
      <c r="A1104" t="s">
        <v>4573</v>
      </c>
      <c r="B1104" t="s">
        <v>4574</v>
      </c>
      <c r="C1104" t="s">
        <v>120</v>
      </c>
      <c r="D1104">
        <v>70</v>
      </c>
      <c r="E1104">
        <v>745</v>
      </c>
      <c r="F1104" t="s">
        <v>1512</v>
      </c>
      <c r="G1104" t="s">
        <v>4575</v>
      </c>
      <c r="H1104" t="s">
        <v>4576</v>
      </c>
      <c r="K1104" t="s">
        <v>5264</v>
      </c>
      <c r="M1104">
        <f t="shared" si="551"/>
        <v>0</v>
      </c>
      <c r="N1104" t="str">
        <f t="shared" si="555"/>
        <v>Engineering Mechanics (CEAS)</v>
      </c>
      <c r="P1104" t="s">
        <v>5264</v>
      </c>
      <c r="Q1104" t="str">
        <f t="shared" si="556"/>
        <v>513-556-3548</v>
      </c>
      <c r="S1104" s="3">
        <f t="shared" si="554"/>
        <v>70</v>
      </c>
      <c r="T1104" t="b">
        <f t="shared" si="562"/>
        <v>1</v>
      </c>
      <c r="V1104" s="3">
        <f t="shared" si="563"/>
        <v>745</v>
      </c>
      <c r="W1104" t="b">
        <f t="shared" si="557"/>
        <v>1</v>
      </c>
      <c r="Y1104" t="str">
        <f t="shared" si="564"/>
        <v>BALDWIN</v>
      </c>
      <c r="Z1104" t="b">
        <f t="shared" si="558"/>
        <v>1</v>
      </c>
      <c r="AB1104" t="b">
        <f t="shared" si="565"/>
        <v>1</v>
      </c>
      <c r="AD1104" t="str">
        <f t="shared" si="566"/>
        <v>513-556-5038</v>
      </c>
      <c r="AE1104" t="b">
        <f t="shared" si="559"/>
        <v>1</v>
      </c>
      <c r="AG1104" t="str">
        <f t="shared" si="567"/>
        <v>http://ceas.uc.edu/aerospace.html</v>
      </c>
      <c r="AH1104" t="b">
        <f t="shared" si="560"/>
        <v>1</v>
      </c>
      <c r="AJ1104">
        <f t="shared" si="568"/>
        <v>0</v>
      </c>
      <c r="AK1104" t="b">
        <f t="shared" si="561"/>
        <v>0</v>
      </c>
      <c r="AM1104" s="4" t="str">
        <f t="shared" si="579"/>
        <v>"name":"Engineering Mechanics (CEAS)"</v>
      </c>
      <c r="AN1104" s="5" t="str">
        <f t="shared" si="569"/>
        <v>,"phone":"513-556-3548"</v>
      </c>
      <c r="AO1104" s="5" t="str">
        <f t="shared" si="570"/>
        <v>,"location":{</v>
      </c>
      <c r="AP1104" s="5" t="str">
        <f t="shared" si="571"/>
        <v>"ML":"70"</v>
      </c>
      <c r="AQ1104" s="5" t="str">
        <f t="shared" si="553"/>
        <v>,"RM":"745"</v>
      </c>
      <c r="AR1104" s="5" t="str">
        <f t="shared" si="572"/>
        <v>,"building":"BALDWIN"</v>
      </c>
      <c r="AS1104" s="5" t="str">
        <f t="shared" si="581"/>
        <v>}</v>
      </c>
      <c r="AT1104" s="5" t="str">
        <f t="shared" si="573"/>
        <v>,"fax":"513-556-5038"</v>
      </c>
      <c r="AU1104" s="5" t="str">
        <f t="shared" si="574"/>
        <v>,"website":"http://ceas.uc.edu/aerospace.html"</v>
      </c>
      <c r="AV1104" s="10" t="str">
        <f t="shared" si="575"/>
        <v/>
      </c>
      <c r="AW1104" s="6" t="str">
        <f t="shared" si="576"/>
        <v>{"name":"Engineering Mechanics (CEAS)","phone":"513-556-3548","location":{"ML":"70","RM":"745","building":"BALDWIN"},"fax":"513-556-5038","website":"http://ceas.uc.edu/aerospace.html"}</v>
      </c>
      <c r="AX1104" t="str">
        <f t="shared" si="577"/>
        <v>db.directory.insert({"name":"Engineering Mechanics (CEAS)","phone":"513-556-3548","location":{"ML":"70","RM":"745","building":"BALDWIN"},"fax":"513-556-5038","website":"http://ceas.uc.edu/aerospace.html"})</v>
      </c>
      <c r="AY1104">
        <f t="shared" si="580"/>
        <v>1101</v>
      </c>
      <c r="AZ1104" t="str">
        <f t="shared" si="578"/>
        <v>1101 - Engineering Mechanics (CEAS)</v>
      </c>
      <c r="BA1104" t="str">
        <f t="shared" si="550"/>
        <v>{"name":"Engineering Mechanics (CEAS)","phone":"513-556-3548","location":{"ML":"70","RM":"745","building":"BALDWIN"},"fax":"513-556-5038","website":"http://ceas.uc.edu/aerospace.html"},</v>
      </c>
    </row>
    <row r="1105" spans="1:53" x14ac:dyDescent="0.25">
      <c r="A1105" t="s">
        <v>4577</v>
      </c>
      <c r="B1105" t="s">
        <v>4578</v>
      </c>
      <c r="C1105" t="s">
        <v>4579</v>
      </c>
      <c r="D1105">
        <v>162</v>
      </c>
      <c r="E1105">
        <v>110</v>
      </c>
      <c r="F1105" t="s">
        <v>4000</v>
      </c>
      <c r="G1105" t="s">
        <v>4001</v>
      </c>
      <c r="H1105" t="s">
        <v>4580</v>
      </c>
      <c r="K1105" t="s">
        <v>5264</v>
      </c>
      <c r="M1105">
        <f t="shared" si="551"/>
        <v>0</v>
      </c>
      <c r="N1105" t="str">
        <f t="shared" si="555"/>
        <v>English as a Second Language (CLER)</v>
      </c>
      <c r="P1105" t="s">
        <v>5264</v>
      </c>
      <c r="Q1105" t="str">
        <f t="shared" si="556"/>
        <v>513-732-5326</v>
      </c>
      <c r="S1105" s="3">
        <f t="shared" si="554"/>
        <v>162</v>
      </c>
      <c r="T1105" t="b">
        <f t="shared" si="562"/>
        <v>1</v>
      </c>
      <c r="V1105" s="3">
        <f t="shared" si="563"/>
        <v>110</v>
      </c>
      <c r="W1105" t="b">
        <f t="shared" si="557"/>
        <v>1</v>
      </c>
      <c r="Y1105" t="str">
        <f t="shared" si="564"/>
        <v>CLERMCDONH</v>
      </c>
      <c r="Z1105" t="b">
        <f t="shared" si="558"/>
        <v>1</v>
      </c>
      <c r="AB1105" t="b">
        <f t="shared" si="565"/>
        <v>1</v>
      </c>
      <c r="AD1105" t="str">
        <f t="shared" si="566"/>
        <v>513-732-5325</v>
      </c>
      <c r="AE1105" t="b">
        <f t="shared" si="559"/>
        <v>1</v>
      </c>
      <c r="AG1105" t="str">
        <f t="shared" si="567"/>
        <v>http://www.ucclermont.edu/students/tlc/resources/tlc_esl.html</v>
      </c>
      <c r="AH1105" t="b">
        <f t="shared" si="560"/>
        <v>1</v>
      </c>
      <c r="AJ1105">
        <f t="shared" si="568"/>
        <v>0</v>
      </c>
      <c r="AK1105" t="b">
        <f t="shared" si="561"/>
        <v>0</v>
      </c>
      <c r="AM1105" s="4" t="str">
        <f t="shared" si="579"/>
        <v>"name":"English as a Second Language (CLER)"</v>
      </c>
      <c r="AN1105" s="5" t="str">
        <f t="shared" si="569"/>
        <v>,"phone":"513-732-5326"</v>
      </c>
      <c r="AO1105" s="5" t="str">
        <f t="shared" si="570"/>
        <v>,"location":{</v>
      </c>
      <c r="AP1105" s="5" t="str">
        <f t="shared" si="571"/>
        <v>"ML":"162"</v>
      </c>
      <c r="AQ1105" s="5" t="str">
        <f t="shared" si="553"/>
        <v>,"RM":"110"</v>
      </c>
      <c r="AR1105" s="5" t="str">
        <f t="shared" si="572"/>
        <v>,"building":"CLERMCDONH"</v>
      </c>
      <c r="AS1105" s="5" t="str">
        <f t="shared" si="581"/>
        <v>}</v>
      </c>
      <c r="AT1105" s="5" t="str">
        <f t="shared" si="573"/>
        <v>,"fax":"513-732-5325"</v>
      </c>
      <c r="AU1105" s="5" t="str">
        <f t="shared" si="574"/>
        <v>,"website":"http://www.ucclermont.edu/students/tlc/resources/tlc_esl.html"</v>
      </c>
      <c r="AV1105" s="10" t="str">
        <f t="shared" si="575"/>
        <v/>
      </c>
      <c r="AW1105" s="6" t="str">
        <f t="shared" si="576"/>
        <v>{"name":"English as a Second Language (CLER)","phone":"513-732-5326","location":{"ML":"162","RM":"110","building":"CLERMCDONH"},"fax":"513-732-5325","website":"http://www.ucclermont.edu/students/tlc/resources/tlc_esl.html"}</v>
      </c>
      <c r="AX1105" t="str">
        <f t="shared" si="577"/>
        <v>db.directory.insert({"name":"English as a Second Language (CLER)","phone":"513-732-5326","location":{"ML":"162","RM":"110","building":"CLERMCDONH"},"fax":"513-732-5325","website":"http://www.ucclermont.edu/students/tlc/resources/tlc_esl.html"})</v>
      </c>
      <c r="AY1105">
        <f t="shared" si="580"/>
        <v>1102</v>
      </c>
      <c r="AZ1105" t="str">
        <f t="shared" si="578"/>
        <v>1102 - English as a Second Language (CLER)</v>
      </c>
      <c r="BA1105" t="str">
        <f t="shared" si="550"/>
        <v>{"name":"English as a Second Language (CLER)","phone":"513-732-5326","location":{"ML":"162","RM":"110","building":"CLERMCDONH"},"fax":"513-732-5325","website":"http://www.ucclermont.edu/students/tlc/resources/tlc_esl.html"},</v>
      </c>
    </row>
    <row r="1106" spans="1:53" x14ac:dyDescent="0.25">
      <c r="A1106" t="s">
        <v>4581</v>
      </c>
      <c r="B1106" t="s">
        <v>4582</v>
      </c>
      <c r="C1106" t="s">
        <v>4064</v>
      </c>
      <c r="D1106">
        <v>69</v>
      </c>
      <c r="E1106">
        <v>248</v>
      </c>
      <c r="F1106" t="s">
        <v>899</v>
      </c>
      <c r="G1106" t="s">
        <v>4065</v>
      </c>
      <c r="H1106" t="s">
        <v>4331</v>
      </c>
      <c r="K1106" t="s">
        <v>5264</v>
      </c>
      <c r="M1106">
        <f t="shared" si="551"/>
        <v>0</v>
      </c>
      <c r="N1106" t="str">
        <f t="shared" si="555"/>
        <v>English Composition (A&amp;S)</v>
      </c>
      <c r="P1106" t="s">
        <v>5264</v>
      </c>
      <c r="Q1106" t="str">
        <f t="shared" si="556"/>
        <v>513-556-5924</v>
      </c>
      <c r="S1106" s="3">
        <f t="shared" si="554"/>
        <v>69</v>
      </c>
      <c r="T1106" t="b">
        <f t="shared" si="562"/>
        <v>1</v>
      </c>
      <c r="V1106" s="3">
        <f t="shared" si="563"/>
        <v>248</v>
      </c>
      <c r="W1106" t="b">
        <f t="shared" si="557"/>
        <v>1</v>
      </c>
      <c r="Y1106" t="str">
        <f t="shared" si="564"/>
        <v>MCMICKEN</v>
      </c>
      <c r="Z1106" t="b">
        <f t="shared" si="558"/>
        <v>1</v>
      </c>
      <c r="AB1106" t="b">
        <f t="shared" si="565"/>
        <v>1</v>
      </c>
      <c r="AD1106" t="str">
        <f t="shared" si="566"/>
        <v>513-556-5960</v>
      </c>
      <c r="AE1106" t="b">
        <f t="shared" si="559"/>
        <v>1</v>
      </c>
      <c r="AG1106" t="str">
        <f t="shared" si="567"/>
        <v>http://www.artsci.uc.edu/english</v>
      </c>
      <c r="AH1106" t="b">
        <f t="shared" si="560"/>
        <v>1</v>
      </c>
      <c r="AJ1106">
        <f t="shared" si="568"/>
        <v>0</v>
      </c>
      <c r="AK1106" t="b">
        <f t="shared" si="561"/>
        <v>0</v>
      </c>
      <c r="AM1106" s="4" t="str">
        <f t="shared" si="579"/>
        <v>"name":"English Composition (A&amp;S)"</v>
      </c>
      <c r="AN1106" s="5" t="str">
        <f t="shared" si="569"/>
        <v>,"phone":"513-556-5924"</v>
      </c>
      <c r="AO1106" s="5" t="str">
        <f t="shared" si="570"/>
        <v>,"location":{</v>
      </c>
      <c r="AP1106" s="5" t="str">
        <f t="shared" si="571"/>
        <v>"ML":"69"</v>
      </c>
      <c r="AQ1106" s="5" t="str">
        <f t="shared" si="553"/>
        <v>,"RM":"248"</v>
      </c>
      <c r="AR1106" s="5" t="str">
        <f t="shared" si="572"/>
        <v>,"building":"MCMICKEN"</v>
      </c>
      <c r="AS1106" s="5" t="str">
        <f t="shared" si="581"/>
        <v>}</v>
      </c>
      <c r="AT1106" s="5" t="str">
        <f t="shared" si="573"/>
        <v>,"fax":"513-556-5960"</v>
      </c>
      <c r="AU1106" s="5" t="str">
        <f t="shared" si="574"/>
        <v>,"website":"http://www.artsci.uc.edu/english"</v>
      </c>
      <c r="AV1106" s="10" t="str">
        <f t="shared" si="575"/>
        <v/>
      </c>
      <c r="AW1106" s="6" t="str">
        <f t="shared" si="576"/>
        <v>{"name":"English Composition (A&amp;S)","phone":"513-556-5924","location":{"ML":"69","RM":"248","building":"MCMICKEN"},"fax":"513-556-5960","website":"http://www.artsci.uc.edu/english"}</v>
      </c>
      <c r="AX1106" t="str">
        <f t="shared" si="577"/>
        <v>db.directory.insert({"name":"English Composition (A&amp;S)","phone":"513-556-5924","location":{"ML":"69","RM":"248","building":"MCMICKEN"},"fax":"513-556-5960","website":"http://www.artsci.uc.edu/english"})</v>
      </c>
      <c r="AY1106">
        <f t="shared" si="580"/>
        <v>1103</v>
      </c>
      <c r="AZ1106" t="str">
        <f t="shared" si="578"/>
        <v>1103 - English Composition (A&amp;S)</v>
      </c>
      <c r="BA1106" t="str">
        <f t="shared" si="550"/>
        <v>{"name":"English Composition (A&amp;S)","phone":"513-556-5924","location":{"ML":"69","RM":"248","building":"MCMICKEN"},"fax":"513-556-5960","website":"http://www.artsci.uc.edu/english"},</v>
      </c>
    </row>
    <row r="1107" spans="1:53" x14ac:dyDescent="0.25">
      <c r="A1107" t="s">
        <v>4583</v>
      </c>
      <c r="B1107" t="s">
        <v>3809</v>
      </c>
      <c r="C1107" t="s">
        <v>4584</v>
      </c>
      <c r="D1107" t="s">
        <v>4064</v>
      </c>
      <c r="E1107">
        <v>69</v>
      </c>
      <c r="F1107">
        <v>248</v>
      </c>
      <c r="G1107" t="s">
        <v>899</v>
      </c>
      <c r="H1107" t="s">
        <v>4065</v>
      </c>
      <c r="I1107" t="s">
        <v>4331</v>
      </c>
      <c r="K1107" t="s">
        <v>5264</v>
      </c>
      <c r="L1107" t="b">
        <v>1</v>
      </c>
      <c r="M1107">
        <f t="shared" si="551"/>
        <v>1</v>
      </c>
      <c r="N1107" t="str">
        <f t="shared" si="555"/>
        <v>English  Creative Writing Program (A&amp;S)</v>
      </c>
      <c r="O1107" t="str">
        <f t="shared" si="552"/>
        <v>English  Creative Writing Program (A&amp;S)</v>
      </c>
      <c r="P1107" t="s">
        <v>5264</v>
      </c>
      <c r="Q1107" t="str">
        <f t="shared" si="556"/>
        <v>513-556-5924</v>
      </c>
      <c r="S1107" s="3">
        <f t="shared" si="554"/>
        <v>69</v>
      </c>
      <c r="T1107" t="b">
        <f t="shared" si="562"/>
        <v>1</v>
      </c>
      <c r="V1107" s="3">
        <f t="shared" si="563"/>
        <v>248</v>
      </c>
      <c r="W1107" t="b">
        <f t="shared" si="557"/>
        <v>1</v>
      </c>
      <c r="Y1107" t="str">
        <f t="shared" si="564"/>
        <v>MCMICKEN</v>
      </c>
      <c r="Z1107" t="b">
        <f t="shared" si="558"/>
        <v>1</v>
      </c>
      <c r="AB1107" t="b">
        <f t="shared" si="565"/>
        <v>1</v>
      </c>
      <c r="AD1107" t="str">
        <f t="shared" si="566"/>
        <v>513-556-5960</v>
      </c>
      <c r="AE1107" t="b">
        <f t="shared" si="559"/>
        <v>1</v>
      </c>
      <c r="AG1107" t="str">
        <f t="shared" si="567"/>
        <v>http://www.artsci.uc.edu/english</v>
      </c>
      <c r="AH1107" t="b">
        <f t="shared" si="560"/>
        <v>1</v>
      </c>
      <c r="AJ1107">
        <f t="shared" si="568"/>
        <v>0</v>
      </c>
      <c r="AK1107" t="b">
        <f t="shared" si="561"/>
        <v>0</v>
      </c>
      <c r="AM1107" s="4" t="str">
        <f t="shared" si="579"/>
        <v>"name":"English Creative Writing Program (A&amp;S)"</v>
      </c>
      <c r="AN1107" s="5" t="str">
        <f t="shared" si="569"/>
        <v>,"phone":"513-556-5924"</v>
      </c>
      <c r="AO1107" s="5" t="str">
        <f t="shared" si="570"/>
        <v>,"location":{</v>
      </c>
      <c r="AP1107" s="5" t="str">
        <f t="shared" si="571"/>
        <v>"ML":"69"</v>
      </c>
      <c r="AQ1107" s="5" t="str">
        <f t="shared" si="553"/>
        <v>,"RM":"248"</v>
      </c>
      <c r="AR1107" s="5" t="str">
        <f t="shared" si="572"/>
        <v>,"building":"MCMICKEN"</v>
      </c>
      <c r="AS1107" s="5" t="str">
        <f t="shared" si="581"/>
        <v>}</v>
      </c>
      <c r="AT1107" s="5" t="str">
        <f t="shared" si="573"/>
        <v>,"fax":"513-556-5960"</v>
      </c>
      <c r="AU1107" s="5" t="str">
        <f t="shared" si="574"/>
        <v>,"website":"http://www.artsci.uc.edu/english"</v>
      </c>
      <c r="AV1107" s="10" t="str">
        <f t="shared" si="575"/>
        <v/>
      </c>
      <c r="AW1107" s="6" t="str">
        <f t="shared" si="576"/>
        <v>{"name":"English Creative Writing Program (A&amp;S)","phone":"513-556-5924","location":{"ML":"69","RM":"248","building":"MCMICKEN"},"fax":"513-556-5960","website":"http://www.artsci.uc.edu/english"}</v>
      </c>
      <c r="AX1107" t="str">
        <f t="shared" si="577"/>
        <v>db.directory.insert({"name":"English Creative Writing Program (A&amp;S)","phone":"513-556-5924","location":{"ML":"69","RM":"248","building":"MCMICKEN"},"fax":"513-556-5960","website":"http://www.artsci.uc.edu/english"})</v>
      </c>
      <c r="AY1107">
        <f t="shared" si="580"/>
        <v>1104</v>
      </c>
      <c r="AZ1107" t="str">
        <f t="shared" si="578"/>
        <v>1104 - English  Creative Writing Program (A&amp;S)</v>
      </c>
      <c r="BA1107" t="str">
        <f t="shared" si="550"/>
        <v>{"name":"English Creative Writing Program (A&amp;S)","phone":"513-556-5924","location":{"ML":"69","RM":"248","building":"MCMICKEN"},"fax":"513-556-5960","website":"http://www.artsci.uc.edu/english"},</v>
      </c>
    </row>
    <row r="1108" spans="1:53" x14ac:dyDescent="0.25">
      <c r="A1108" t="s">
        <v>4585</v>
      </c>
      <c r="B1108" t="s">
        <v>4586</v>
      </c>
      <c r="C1108" t="s">
        <v>4587</v>
      </c>
      <c r="D1108">
        <v>159</v>
      </c>
      <c r="E1108">
        <v>350</v>
      </c>
      <c r="F1108" t="s">
        <v>23</v>
      </c>
      <c r="G1108" t="s">
        <v>4588</v>
      </c>
      <c r="H1108" t="s">
        <v>4589</v>
      </c>
      <c r="K1108" t="s">
        <v>5264</v>
      </c>
      <c r="M1108">
        <f t="shared" si="551"/>
        <v>0</v>
      </c>
      <c r="N1108" t="str">
        <f t="shared" si="555"/>
        <v>Enrollment Management</v>
      </c>
      <c r="P1108" t="s">
        <v>5264</v>
      </c>
      <c r="Q1108" t="str">
        <f t="shared" si="556"/>
        <v>513-556-1439</v>
      </c>
      <c r="S1108" s="3">
        <f t="shared" si="554"/>
        <v>159</v>
      </c>
      <c r="T1108" t="b">
        <f t="shared" si="562"/>
        <v>1</v>
      </c>
      <c r="V1108" s="3">
        <f t="shared" si="563"/>
        <v>350</v>
      </c>
      <c r="W1108" t="b">
        <f t="shared" si="557"/>
        <v>1</v>
      </c>
      <c r="Y1108" t="str">
        <f t="shared" si="564"/>
        <v>UNIVPAV</v>
      </c>
      <c r="Z1108" t="b">
        <f t="shared" si="558"/>
        <v>1</v>
      </c>
      <c r="AB1108" t="b">
        <f t="shared" si="565"/>
        <v>1</v>
      </c>
      <c r="AD1108" t="str">
        <f t="shared" si="566"/>
        <v>513-556-4178</v>
      </c>
      <c r="AE1108" t="b">
        <f t="shared" si="559"/>
        <v>1</v>
      </c>
      <c r="AG1108" t="str">
        <f t="shared" si="567"/>
        <v>http://www.uc.edu/provost/about-us/profile/enrollment-management.html</v>
      </c>
      <c r="AH1108" t="b">
        <f t="shared" si="560"/>
        <v>1</v>
      </c>
      <c r="AJ1108">
        <f t="shared" si="568"/>
        <v>0</v>
      </c>
      <c r="AK1108" t="b">
        <f t="shared" si="561"/>
        <v>0</v>
      </c>
      <c r="AM1108" s="4" t="str">
        <f t="shared" si="579"/>
        <v>"name":"Enrollment Management"</v>
      </c>
      <c r="AN1108" s="5" t="str">
        <f t="shared" si="569"/>
        <v>,"phone":"513-556-1439"</v>
      </c>
      <c r="AO1108" s="5" t="str">
        <f t="shared" si="570"/>
        <v>,"location":{</v>
      </c>
      <c r="AP1108" s="5" t="str">
        <f t="shared" si="571"/>
        <v>"ML":"159"</v>
      </c>
      <c r="AQ1108" s="5" t="str">
        <f t="shared" si="553"/>
        <v>,"RM":"350"</v>
      </c>
      <c r="AR1108" s="5" t="str">
        <f t="shared" si="572"/>
        <v>,"building":"UNIVPAV"</v>
      </c>
      <c r="AS1108" s="5" t="str">
        <f t="shared" si="581"/>
        <v>}</v>
      </c>
      <c r="AT1108" s="5" t="str">
        <f t="shared" si="573"/>
        <v>,"fax":"513-556-4178"</v>
      </c>
      <c r="AU1108" s="5" t="str">
        <f t="shared" si="574"/>
        <v>,"website":"http://www.uc.edu/provost/about-us/profile/enrollment-management.html"</v>
      </c>
      <c r="AV1108" s="10" t="str">
        <f t="shared" si="575"/>
        <v/>
      </c>
      <c r="AW1108" s="6" t="str">
        <f t="shared" si="576"/>
        <v>{"name":"Enrollment Management","phone":"513-556-1439","location":{"ML":"159","RM":"350","building":"UNIVPAV"},"fax":"513-556-4178","website":"http://www.uc.edu/provost/about-us/profile/enrollment-management.html"}</v>
      </c>
      <c r="AX1108" t="str">
        <f t="shared" si="577"/>
        <v>db.directory.insert({"name":"Enrollment Management","phone":"513-556-1439","location":{"ML":"159","RM":"350","building":"UNIVPAV"},"fax":"513-556-4178","website":"http://www.uc.edu/provost/about-us/profile/enrollment-management.html"})</v>
      </c>
      <c r="AY1108">
        <f t="shared" si="580"/>
        <v>1105</v>
      </c>
      <c r="AZ1108" t="str">
        <f t="shared" si="578"/>
        <v>1105 - Enrollment Management</v>
      </c>
      <c r="BA1108" t="str">
        <f t="shared" si="550"/>
        <v>{"name":"Enrollment Management","phone":"513-556-1439","location":{"ML":"159","RM":"350","building":"UNIVPAV"},"fax":"513-556-4178","website":"http://www.uc.edu/provost/about-us/profile/enrollment-management.html"},</v>
      </c>
    </row>
    <row r="1109" spans="1:53" x14ac:dyDescent="0.25">
      <c r="A1109" t="s">
        <v>4590</v>
      </c>
      <c r="B1109" t="s">
        <v>5259</v>
      </c>
      <c r="C1109" t="s">
        <v>5258</v>
      </c>
      <c r="D1109">
        <v>2</v>
      </c>
      <c r="E1109">
        <v>428</v>
      </c>
      <c r="F1109" t="s">
        <v>1232</v>
      </c>
      <c r="K1109" t="s">
        <v>5264</v>
      </c>
      <c r="M1109">
        <f t="shared" si="551"/>
        <v>0</v>
      </c>
      <c r="N1109" t="str">
        <f t="shared" si="555"/>
        <v>Enrollment Management (CECH)(Toll Free)</v>
      </c>
      <c r="P1109" t="s">
        <v>5264</v>
      </c>
      <c r="Q1109" t="str">
        <f t="shared" si="556"/>
        <v>888-325-2669</v>
      </c>
      <c r="S1109" s="3">
        <f t="shared" si="554"/>
        <v>2</v>
      </c>
      <c r="T1109" t="b">
        <f t="shared" si="562"/>
        <v>1</v>
      </c>
      <c r="V1109" s="3">
        <f t="shared" si="563"/>
        <v>428</v>
      </c>
      <c r="W1109" t="b">
        <f t="shared" si="557"/>
        <v>1</v>
      </c>
      <c r="Y1109" t="str">
        <f t="shared" si="564"/>
        <v>TEACHERS</v>
      </c>
      <c r="Z1109" t="b">
        <f t="shared" si="558"/>
        <v>1</v>
      </c>
      <c r="AB1109" t="b">
        <f t="shared" si="565"/>
        <v>1</v>
      </c>
      <c r="AD1109">
        <f t="shared" si="566"/>
        <v>0</v>
      </c>
      <c r="AE1109" t="b">
        <f t="shared" si="559"/>
        <v>0</v>
      </c>
      <c r="AG1109">
        <f t="shared" si="567"/>
        <v>0</v>
      </c>
      <c r="AH1109" t="b">
        <f t="shared" si="560"/>
        <v>0</v>
      </c>
      <c r="AJ1109">
        <f t="shared" si="568"/>
        <v>0</v>
      </c>
      <c r="AK1109" t="b">
        <f t="shared" si="561"/>
        <v>0</v>
      </c>
      <c r="AM1109" s="4" t="str">
        <f t="shared" si="579"/>
        <v>"name":"Enrollment Management (CECH)(Toll Free)"</v>
      </c>
      <c r="AN1109" s="5" t="str">
        <f t="shared" si="569"/>
        <v>,"phone":"888-325-2669"</v>
      </c>
      <c r="AO1109" s="5" t="str">
        <f t="shared" si="570"/>
        <v>,"location":{</v>
      </c>
      <c r="AP1109" s="5" t="str">
        <f t="shared" si="571"/>
        <v>"ML":"2"</v>
      </c>
      <c r="AQ1109" s="5" t="str">
        <f t="shared" si="553"/>
        <v>,"RM":"428"</v>
      </c>
      <c r="AR1109" s="5" t="str">
        <f t="shared" si="572"/>
        <v>,"building":"TEACHERS"</v>
      </c>
      <c r="AS1109" s="5" t="str">
        <f t="shared" si="581"/>
        <v>}</v>
      </c>
      <c r="AT1109" s="5" t="str">
        <f t="shared" si="573"/>
        <v/>
      </c>
      <c r="AU1109" s="5" t="str">
        <f t="shared" si="574"/>
        <v/>
      </c>
      <c r="AV1109" s="10" t="str">
        <f t="shared" si="575"/>
        <v/>
      </c>
      <c r="AW1109" s="6" t="str">
        <f t="shared" si="576"/>
        <v>{"name":"Enrollment Management (CECH)(Toll Free)","phone":"888-325-2669","location":{"ML":"2","RM":"428","building":"TEACHERS"}}</v>
      </c>
      <c r="AX1109" t="str">
        <f t="shared" si="577"/>
        <v>db.directory.insert({"name":"Enrollment Management (CECH)(Toll Free)","phone":"888-325-2669","location":{"ML":"2","RM":"428","building":"TEACHERS"}})</v>
      </c>
      <c r="AY1109">
        <f t="shared" si="580"/>
        <v>1106</v>
      </c>
      <c r="AZ1109" t="str">
        <f t="shared" si="578"/>
        <v>1106 - Enrollment Management (CECH)(Toll Free)</v>
      </c>
      <c r="BA1109" t="str">
        <f t="shared" si="550"/>
        <v>{"name":"Enrollment Management (CECH)(Toll Free)","phone":"888-325-2669","location":{"ML":"2","RM":"428","building":"TEACHERS"}},</v>
      </c>
    </row>
    <row r="1110" spans="1:53" x14ac:dyDescent="0.25">
      <c r="A1110" t="s">
        <v>4591</v>
      </c>
      <c r="B1110" t="s">
        <v>4592</v>
      </c>
      <c r="C1110" t="s">
        <v>349</v>
      </c>
      <c r="D1110">
        <v>91</v>
      </c>
      <c r="E1110">
        <v>350</v>
      </c>
      <c r="F1110" t="s">
        <v>23</v>
      </c>
      <c r="G1110" t="s">
        <v>351</v>
      </c>
      <c r="H1110" t="s">
        <v>4593</v>
      </c>
      <c r="I1110" t="s">
        <v>4594</v>
      </c>
      <c r="K1110" t="s">
        <v>5264</v>
      </c>
      <c r="M1110">
        <f t="shared" si="551"/>
        <v>0</v>
      </c>
      <c r="N1110" t="str">
        <f t="shared" si="555"/>
        <v>Admissions (Enrollment Mgmt)</v>
      </c>
      <c r="P1110" t="s">
        <v>5264</v>
      </c>
      <c r="Q1110" t="str">
        <f t="shared" si="556"/>
        <v>513-556-1100</v>
      </c>
      <c r="S1110" s="3">
        <f t="shared" si="554"/>
        <v>91</v>
      </c>
      <c r="T1110" t="b">
        <f t="shared" si="562"/>
        <v>1</v>
      </c>
      <c r="V1110" s="3">
        <f t="shared" si="563"/>
        <v>350</v>
      </c>
      <c r="W1110" t="b">
        <f t="shared" si="557"/>
        <v>1</v>
      </c>
      <c r="Y1110" t="str">
        <f t="shared" si="564"/>
        <v>UNIVPAV</v>
      </c>
      <c r="Z1110" t="b">
        <f t="shared" si="558"/>
        <v>1</v>
      </c>
      <c r="AB1110" t="b">
        <f t="shared" si="565"/>
        <v>1</v>
      </c>
      <c r="AD1110" t="str">
        <f t="shared" si="566"/>
        <v>513-556-1105</v>
      </c>
      <c r="AE1110" t="b">
        <f t="shared" si="559"/>
        <v>1</v>
      </c>
      <c r="AG1110" t="str">
        <f t="shared" si="567"/>
        <v>http://admissions.uc.edu/</v>
      </c>
      <c r="AH1110" t="b">
        <f t="shared" si="560"/>
        <v>1</v>
      </c>
      <c r="AJ1110" t="str">
        <f t="shared" si="568"/>
        <v>admissions@uc.edu</v>
      </c>
      <c r="AK1110" t="b">
        <f t="shared" si="561"/>
        <v>1</v>
      </c>
      <c r="AM1110" s="4" t="str">
        <f t="shared" si="579"/>
        <v>"name":"Admissions (Enrollment Mgmt)"</v>
      </c>
      <c r="AN1110" s="5" t="str">
        <f t="shared" si="569"/>
        <v>,"phone":"513-556-1100"</v>
      </c>
      <c r="AO1110" s="5" t="str">
        <f t="shared" si="570"/>
        <v>,"location":{</v>
      </c>
      <c r="AP1110" s="5" t="str">
        <f t="shared" si="571"/>
        <v>"ML":"91"</v>
      </c>
      <c r="AQ1110" s="5" t="str">
        <f t="shared" si="553"/>
        <v>,"RM":"350"</v>
      </c>
      <c r="AR1110" s="5" t="str">
        <f t="shared" si="572"/>
        <v>,"building":"UNIVPAV"</v>
      </c>
      <c r="AS1110" s="5" t="str">
        <f t="shared" si="581"/>
        <v>}</v>
      </c>
      <c r="AT1110" s="5" t="str">
        <f t="shared" si="573"/>
        <v>,"fax":"513-556-1105"</v>
      </c>
      <c r="AU1110" s="5" t="str">
        <f t="shared" si="574"/>
        <v>,"website":"http://admissions.uc.edu/"</v>
      </c>
      <c r="AV1110" s="10" t="str">
        <f t="shared" si="575"/>
        <v>,"email":"admissions@uc.edu"</v>
      </c>
      <c r="AW1110" s="6" t="str">
        <f t="shared" si="576"/>
        <v>{"name":"Admissions (Enrollment Mgmt)","phone":"513-556-1100","location":{"ML":"91","RM":"350","building":"UNIVPAV"},"fax":"513-556-1105","website":"http://admissions.uc.edu/","email":"admissions@uc.edu"}</v>
      </c>
      <c r="AX1110" t="str">
        <f t="shared" si="577"/>
        <v>db.directory.insert({"name":"Admissions (Enrollment Mgmt)","phone":"513-556-1100","location":{"ML":"91","RM":"350","building":"UNIVPAV"},"fax":"513-556-1105","website":"http://admissions.uc.edu/","email":"admissions@uc.edu"})</v>
      </c>
      <c r="AY1110">
        <f t="shared" si="580"/>
        <v>1107</v>
      </c>
      <c r="AZ1110" t="str">
        <f t="shared" si="578"/>
        <v>1107 - Admissions (Enrollment Mgmt)</v>
      </c>
      <c r="BA1110" t="str">
        <f t="shared" si="550"/>
        <v>{"name":"Admissions (Enrollment Mgmt)","phone":"513-556-1100","location":{"ML":"91","RM":"350","building":"UNIVPAV"},"fax":"513-556-1105","website":"http://admissions.uc.edu/","email":"admissions@uc.edu"},</v>
      </c>
    </row>
    <row r="1111" spans="1:53" x14ac:dyDescent="0.25">
      <c r="A1111" t="s">
        <v>4595</v>
      </c>
      <c r="B1111" t="s">
        <v>4596</v>
      </c>
      <c r="C1111" t="s">
        <v>4597</v>
      </c>
      <c r="D1111">
        <v>3</v>
      </c>
      <c r="E1111">
        <v>115</v>
      </c>
      <c r="F1111" t="s">
        <v>396</v>
      </c>
      <c r="G1111" t="s">
        <v>397</v>
      </c>
      <c r="K1111" t="s">
        <v>5264</v>
      </c>
      <c r="M1111">
        <f t="shared" si="551"/>
        <v>0</v>
      </c>
      <c r="N1111" t="str">
        <f t="shared" si="555"/>
        <v>Ensembles &amp; Conducting (CCM)</v>
      </c>
      <c r="P1111" t="s">
        <v>5264</v>
      </c>
      <c r="Q1111" t="str">
        <f t="shared" si="556"/>
        <v>513-556-2696</v>
      </c>
      <c r="S1111" s="3">
        <f t="shared" si="554"/>
        <v>3</v>
      </c>
      <c r="T1111" t="b">
        <f t="shared" si="562"/>
        <v>1</v>
      </c>
      <c r="V1111" s="3">
        <f t="shared" si="563"/>
        <v>115</v>
      </c>
      <c r="W1111" t="b">
        <f t="shared" si="557"/>
        <v>1</v>
      </c>
      <c r="Y1111" t="str">
        <f t="shared" si="564"/>
        <v>DVAC</v>
      </c>
      <c r="Z1111" t="b">
        <f t="shared" si="558"/>
        <v>1</v>
      </c>
      <c r="AB1111" t="b">
        <f t="shared" si="565"/>
        <v>1</v>
      </c>
      <c r="AD1111" t="str">
        <f t="shared" si="566"/>
        <v>513-556-2698</v>
      </c>
      <c r="AE1111" t="b">
        <f t="shared" si="559"/>
        <v>1</v>
      </c>
      <c r="AG1111">
        <f t="shared" si="567"/>
        <v>0</v>
      </c>
      <c r="AH1111" t="b">
        <f t="shared" si="560"/>
        <v>0</v>
      </c>
      <c r="AJ1111">
        <f t="shared" si="568"/>
        <v>0</v>
      </c>
      <c r="AK1111" t="b">
        <f t="shared" si="561"/>
        <v>0</v>
      </c>
      <c r="AM1111" s="4" t="str">
        <f t="shared" si="579"/>
        <v>"name":"Ensembles &amp; Conducting (CCM)"</v>
      </c>
      <c r="AN1111" s="5" t="str">
        <f t="shared" si="569"/>
        <v>,"phone":"513-556-2696"</v>
      </c>
      <c r="AO1111" s="5" t="str">
        <f t="shared" si="570"/>
        <v>,"location":{</v>
      </c>
      <c r="AP1111" s="5" t="str">
        <f t="shared" si="571"/>
        <v>"ML":"3"</v>
      </c>
      <c r="AQ1111" s="5" t="str">
        <f t="shared" si="553"/>
        <v>,"RM":"115"</v>
      </c>
      <c r="AR1111" s="5" t="str">
        <f t="shared" si="572"/>
        <v>,"building":"DVAC"</v>
      </c>
      <c r="AS1111" s="5" t="str">
        <f t="shared" si="581"/>
        <v>}</v>
      </c>
      <c r="AT1111" s="5" t="str">
        <f t="shared" si="573"/>
        <v>,"fax":"513-556-2698"</v>
      </c>
      <c r="AU1111" s="5" t="str">
        <f t="shared" si="574"/>
        <v/>
      </c>
      <c r="AV1111" s="10" t="str">
        <f t="shared" si="575"/>
        <v/>
      </c>
      <c r="AW1111" s="6" t="str">
        <f t="shared" si="576"/>
        <v>{"name":"Ensembles &amp; Conducting (CCM)","phone":"513-556-2696","location":{"ML":"3","RM":"115","building":"DVAC"},"fax":"513-556-2698"}</v>
      </c>
      <c r="AX1111" t="str">
        <f t="shared" si="577"/>
        <v>db.directory.insert({"name":"Ensembles &amp; Conducting (CCM)","phone":"513-556-2696","location":{"ML":"3","RM":"115","building":"DVAC"},"fax":"513-556-2698"})</v>
      </c>
      <c r="AY1111">
        <f t="shared" si="580"/>
        <v>1108</v>
      </c>
      <c r="AZ1111" t="str">
        <f t="shared" si="578"/>
        <v>1108 - Ensembles &amp; Conducting (CCM)</v>
      </c>
      <c r="BA1111" t="str">
        <f t="shared" si="550"/>
        <v>{"name":"Ensembles &amp; Conducting (CCM)","phone":"513-556-2696","location":{"ML":"3","RM":"115","building":"DVAC"},"fax":"513-556-2698"},</v>
      </c>
    </row>
    <row r="1112" spans="1:53" x14ac:dyDescent="0.25">
      <c r="A1112" t="s">
        <v>4598</v>
      </c>
      <c r="B1112" t="s">
        <v>4599</v>
      </c>
      <c r="C1112" t="s">
        <v>4600</v>
      </c>
      <c r="D1112">
        <v>56</v>
      </c>
      <c r="E1112">
        <v>131</v>
      </c>
      <c r="F1112" t="s">
        <v>2051</v>
      </c>
      <c r="H1112" t="s">
        <v>4601</v>
      </c>
      <c r="K1112" t="s">
        <v>5264</v>
      </c>
      <c r="M1112">
        <f t="shared" si="551"/>
        <v>0</v>
      </c>
      <c r="N1112" t="str">
        <f t="shared" si="555"/>
        <v>Center for Environmental Genetics (CEG)(Environ Hlth)</v>
      </c>
      <c r="P1112" t="s">
        <v>5264</v>
      </c>
      <c r="Q1112" t="str">
        <f t="shared" si="556"/>
        <v>513-558-3625</v>
      </c>
      <c r="S1112" s="3">
        <f t="shared" si="554"/>
        <v>56</v>
      </c>
      <c r="T1112" t="b">
        <f t="shared" si="562"/>
        <v>1</v>
      </c>
      <c r="V1112" s="3">
        <f t="shared" si="563"/>
        <v>131</v>
      </c>
      <c r="W1112" t="b">
        <f t="shared" si="557"/>
        <v>1</v>
      </c>
      <c r="Y1112" t="str">
        <f t="shared" si="564"/>
        <v>KETTERING</v>
      </c>
      <c r="Z1112" t="b">
        <f t="shared" si="558"/>
        <v>1</v>
      </c>
      <c r="AB1112" t="b">
        <f t="shared" si="565"/>
        <v>1</v>
      </c>
      <c r="AD1112">
        <f t="shared" si="566"/>
        <v>0</v>
      </c>
      <c r="AE1112" t="b">
        <f t="shared" si="559"/>
        <v>0</v>
      </c>
      <c r="AG1112" t="str">
        <f t="shared" si="567"/>
        <v>http://eh.uc.edu/ceg/</v>
      </c>
      <c r="AH1112" t="b">
        <f t="shared" si="560"/>
        <v>1</v>
      </c>
      <c r="AJ1112">
        <f t="shared" si="568"/>
        <v>0</v>
      </c>
      <c r="AK1112" t="b">
        <f t="shared" si="561"/>
        <v>0</v>
      </c>
      <c r="AM1112" s="4" t="str">
        <f t="shared" si="579"/>
        <v>"name":"Center for Environmental Genetics (CEG)(Environ Hlth)"</v>
      </c>
      <c r="AN1112" s="5" t="str">
        <f t="shared" si="569"/>
        <v>,"phone":"513-558-3625"</v>
      </c>
      <c r="AO1112" s="5" t="str">
        <f t="shared" si="570"/>
        <v>,"location":{</v>
      </c>
      <c r="AP1112" s="5" t="str">
        <f t="shared" si="571"/>
        <v>"ML":"56"</v>
      </c>
      <c r="AQ1112" s="5" t="str">
        <f t="shared" si="553"/>
        <v>,"RM":"131"</v>
      </c>
      <c r="AR1112" s="5" t="str">
        <f t="shared" si="572"/>
        <v>,"building":"KETTERING"</v>
      </c>
      <c r="AS1112" s="5" t="str">
        <f t="shared" si="581"/>
        <v>}</v>
      </c>
      <c r="AT1112" s="5" t="str">
        <f t="shared" si="573"/>
        <v/>
      </c>
      <c r="AU1112" s="5" t="str">
        <f t="shared" si="574"/>
        <v>,"website":"http://eh.uc.edu/ceg/"</v>
      </c>
      <c r="AV1112" s="10" t="str">
        <f t="shared" si="575"/>
        <v/>
      </c>
      <c r="AW1112" s="6" t="str">
        <f t="shared" si="576"/>
        <v>{"name":"Center for Environmental Genetics (CEG)(Environ Hlth)","phone":"513-558-3625","location":{"ML":"56","RM":"131","building":"KETTERING"},"website":"http://eh.uc.edu/ceg/"}</v>
      </c>
      <c r="AX1112" t="str">
        <f t="shared" si="577"/>
        <v>db.directory.insert({"name":"Center for Environmental Genetics (CEG)(Environ Hlth)","phone":"513-558-3625","location":{"ML":"56","RM":"131","building":"KETTERING"},"website":"http://eh.uc.edu/ceg/"})</v>
      </c>
      <c r="AY1112">
        <f t="shared" si="580"/>
        <v>1109</v>
      </c>
      <c r="AZ1112" t="str">
        <f t="shared" si="578"/>
        <v>1109 - Center for Environmental Genetics (CEG)(Environ Hlth)</v>
      </c>
      <c r="BA1112" t="str">
        <f t="shared" si="550"/>
        <v>{"name":"Center for Environmental Genetics (CEG)(Environ Hlth)","phone":"513-558-3625","location":{"ML":"56","RM":"131","building":"KETTERING"},"website":"http://eh.uc.edu/ceg/"},</v>
      </c>
    </row>
    <row r="1113" spans="1:53" x14ac:dyDescent="0.25">
      <c r="A1113" t="s">
        <v>4602</v>
      </c>
      <c r="B1113" t="s">
        <v>4603</v>
      </c>
      <c r="C1113" t="s">
        <v>4604</v>
      </c>
      <c r="D1113">
        <v>56</v>
      </c>
      <c r="E1113">
        <v>107</v>
      </c>
      <c r="F1113" t="s">
        <v>2051</v>
      </c>
      <c r="H1113" t="s">
        <v>4605</v>
      </c>
      <c r="K1113" t="s">
        <v>5264</v>
      </c>
      <c r="M1113">
        <f t="shared" si="551"/>
        <v>0</v>
      </c>
      <c r="N1113" t="str">
        <f t="shared" si="555"/>
        <v>Center for Health Related Aerosol Studies (Environ Hlth)</v>
      </c>
      <c r="P1113" t="s">
        <v>5264</v>
      </c>
      <c r="Q1113" t="str">
        <f t="shared" si="556"/>
        <v>513-558-0504</v>
      </c>
      <c r="S1113" s="3">
        <f t="shared" si="554"/>
        <v>56</v>
      </c>
      <c r="T1113" t="b">
        <f t="shared" si="562"/>
        <v>1</v>
      </c>
      <c r="V1113" s="3">
        <f t="shared" si="563"/>
        <v>107</v>
      </c>
      <c r="W1113" t="b">
        <f t="shared" si="557"/>
        <v>1</v>
      </c>
      <c r="Y1113" t="str">
        <f t="shared" si="564"/>
        <v>KETTERING</v>
      </c>
      <c r="Z1113" t="b">
        <f t="shared" si="558"/>
        <v>1</v>
      </c>
      <c r="AB1113" t="b">
        <f t="shared" si="565"/>
        <v>1</v>
      </c>
      <c r="AD1113">
        <f t="shared" si="566"/>
        <v>0</v>
      </c>
      <c r="AE1113" t="b">
        <f t="shared" si="559"/>
        <v>0</v>
      </c>
      <c r="AG1113" t="str">
        <f t="shared" si="567"/>
        <v>http://eh.uc.edu/Aerosol/</v>
      </c>
      <c r="AH1113" t="b">
        <f t="shared" si="560"/>
        <v>1</v>
      </c>
      <c r="AJ1113">
        <f t="shared" si="568"/>
        <v>0</v>
      </c>
      <c r="AK1113" t="b">
        <f t="shared" si="561"/>
        <v>0</v>
      </c>
      <c r="AM1113" s="4" t="str">
        <f t="shared" si="579"/>
        <v>"name":"Center for Health Related Aerosol Studies (Environ Hlth)"</v>
      </c>
      <c r="AN1113" s="5" t="str">
        <f t="shared" si="569"/>
        <v>,"phone":"513-558-0504"</v>
      </c>
      <c r="AO1113" s="5" t="str">
        <f t="shared" si="570"/>
        <v>,"location":{</v>
      </c>
      <c r="AP1113" s="5" t="str">
        <f t="shared" si="571"/>
        <v>"ML":"56"</v>
      </c>
      <c r="AQ1113" s="5" t="str">
        <f t="shared" si="553"/>
        <v>,"RM":"107"</v>
      </c>
      <c r="AR1113" s="5" t="str">
        <f t="shared" si="572"/>
        <v>,"building":"KETTERING"</v>
      </c>
      <c r="AS1113" s="5" t="str">
        <f t="shared" si="581"/>
        <v>}</v>
      </c>
      <c r="AT1113" s="5" t="str">
        <f t="shared" si="573"/>
        <v/>
      </c>
      <c r="AU1113" s="5" t="str">
        <f t="shared" si="574"/>
        <v>,"website":"http://eh.uc.edu/Aerosol/"</v>
      </c>
      <c r="AV1113" s="10" t="str">
        <f t="shared" si="575"/>
        <v/>
      </c>
      <c r="AW1113" s="6" t="str">
        <f t="shared" si="576"/>
        <v>{"name":"Center for Health Related Aerosol Studies (Environ Hlth)","phone":"513-558-0504","location":{"ML":"56","RM":"107","building":"KETTERING"},"website":"http://eh.uc.edu/Aerosol/"}</v>
      </c>
      <c r="AX1113" t="str">
        <f t="shared" si="577"/>
        <v>db.directory.insert({"name":"Center for Health Related Aerosol Studies (Environ Hlth)","phone":"513-558-0504","location":{"ML":"56","RM":"107","building":"KETTERING"},"website":"http://eh.uc.edu/Aerosol/"})</v>
      </c>
      <c r="AY1113">
        <f t="shared" si="580"/>
        <v>1110</v>
      </c>
      <c r="AZ1113" t="str">
        <f t="shared" si="578"/>
        <v>1110 - Center for Health Related Aerosol Studies (Environ Hlth)</v>
      </c>
      <c r="BA1113" t="str">
        <f t="shared" si="550"/>
        <v>{"name":"Center for Health Related Aerosol Studies (Environ Hlth)","phone":"513-558-0504","location":{"ML":"56","RM":"107","building":"KETTERING"},"website":"http://eh.uc.edu/Aerosol/"},</v>
      </c>
    </row>
    <row r="1114" spans="1:53" x14ac:dyDescent="0.25">
      <c r="A1114" t="s">
        <v>4606</v>
      </c>
      <c r="B1114" t="s">
        <v>4607</v>
      </c>
      <c r="C1114" t="s">
        <v>4608</v>
      </c>
      <c r="D1114">
        <v>56</v>
      </c>
      <c r="E1114" t="s">
        <v>4609</v>
      </c>
      <c r="F1114" t="s">
        <v>2051</v>
      </c>
      <c r="G1114" t="s">
        <v>4610</v>
      </c>
      <c r="H1114" t="s">
        <v>4611</v>
      </c>
      <c r="K1114" t="s">
        <v>5264</v>
      </c>
      <c r="M1114">
        <f t="shared" si="551"/>
        <v>0</v>
      </c>
      <c r="N1114" t="str">
        <f t="shared" si="555"/>
        <v>Epidemiology and Biostatistics (Environ Hlth)</v>
      </c>
      <c r="P1114" t="s">
        <v>5264</v>
      </c>
      <c r="Q1114" t="str">
        <f t="shared" si="556"/>
        <v>513-558-0809</v>
      </c>
      <c r="S1114" s="3">
        <f t="shared" si="554"/>
        <v>56</v>
      </c>
      <c r="T1114" t="b">
        <f t="shared" si="562"/>
        <v>1</v>
      </c>
      <c r="V1114" s="3" t="str">
        <f t="shared" si="563"/>
        <v>G-32</v>
      </c>
      <c r="W1114" t="b">
        <f t="shared" si="557"/>
        <v>1</v>
      </c>
      <c r="Y1114" t="str">
        <f t="shared" si="564"/>
        <v>KETTERING</v>
      </c>
      <c r="Z1114" t="b">
        <f t="shared" si="558"/>
        <v>1</v>
      </c>
      <c r="AB1114" t="b">
        <f t="shared" si="565"/>
        <v>1</v>
      </c>
      <c r="AD1114" t="str">
        <f t="shared" si="566"/>
        <v>513-558-4838</v>
      </c>
      <c r="AE1114" t="b">
        <f t="shared" si="559"/>
        <v>1</v>
      </c>
      <c r="AG1114" t="str">
        <f t="shared" si="567"/>
        <v>http://eh.uc.edu/epibio/</v>
      </c>
      <c r="AH1114" t="b">
        <f t="shared" si="560"/>
        <v>1</v>
      </c>
      <c r="AJ1114">
        <f t="shared" si="568"/>
        <v>0</v>
      </c>
      <c r="AK1114" t="b">
        <f t="shared" si="561"/>
        <v>0</v>
      </c>
      <c r="AM1114" s="4" t="str">
        <f t="shared" si="579"/>
        <v>"name":"Epidemiology and Biostatistics (Environ Hlth)"</v>
      </c>
      <c r="AN1114" s="5" t="str">
        <f t="shared" si="569"/>
        <v>,"phone":"513-558-0809"</v>
      </c>
      <c r="AO1114" s="5" t="str">
        <f t="shared" si="570"/>
        <v>,"location":{</v>
      </c>
      <c r="AP1114" s="5" t="str">
        <f t="shared" si="571"/>
        <v>"ML":"56"</v>
      </c>
      <c r="AQ1114" s="5" t="str">
        <f t="shared" si="553"/>
        <v>,"RM":"G-32"</v>
      </c>
      <c r="AR1114" s="5" t="str">
        <f t="shared" si="572"/>
        <v>,"building":"KETTERING"</v>
      </c>
      <c r="AS1114" s="5" t="str">
        <f t="shared" si="581"/>
        <v>}</v>
      </c>
      <c r="AT1114" s="5" t="str">
        <f t="shared" si="573"/>
        <v>,"fax":"513-558-4838"</v>
      </c>
      <c r="AU1114" s="5" t="str">
        <f t="shared" si="574"/>
        <v>,"website":"http://eh.uc.edu/epibio/"</v>
      </c>
      <c r="AV1114" s="10" t="str">
        <f t="shared" si="575"/>
        <v/>
      </c>
      <c r="AW1114" s="6" t="str">
        <f t="shared" si="576"/>
        <v>{"name":"Epidemiology and Biostatistics (Environ Hlth)","phone":"513-558-0809","location":{"ML":"56","RM":"G-32","building":"KETTERING"},"fax":"513-558-4838","website":"http://eh.uc.edu/epibio/"}</v>
      </c>
      <c r="AX1114" t="str">
        <f t="shared" si="577"/>
        <v>db.directory.insert({"name":"Epidemiology and Biostatistics (Environ Hlth)","phone":"513-558-0809","location":{"ML":"56","RM":"G-32","building":"KETTERING"},"fax":"513-558-4838","website":"http://eh.uc.edu/epibio/"})</v>
      </c>
      <c r="AY1114">
        <f t="shared" si="580"/>
        <v>1111</v>
      </c>
      <c r="AZ1114" t="str">
        <f t="shared" si="578"/>
        <v>1111 - Epidemiology and Biostatistics (Environ Hlth)</v>
      </c>
      <c r="BA1114" t="str">
        <f t="shared" si="550"/>
        <v>{"name":"Epidemiology and Biostatistics (Environ Hlth)","phone":"513-558-0809","location":{"ML":"56","RM":"G-32","building":"KETTERING"},"fax":"513-558-4838","website":"http://eh.uc.edu/epibio/"},</v>
      </c>
    </row>
    <row r="1115" spans="1:53" x14ac:dyDescent="0.25">
      <c r="A1115" t="s">
        <v>4612</v>
      </c>
      <c r="B1115" t="s">
        <v>3569</v>
      </c>
      <c r="C1115" t="s">
        <v>4613</v>
      </c>
      <c r="D1115" t="s">
        <v>3570</v>
      </c>
      <c r="E1115">
        <v>56</v>
      </c>
      <c r="F1115">
        <v>130</v>
      </c>
      <c r="G1115" t="s">
        <v>2051</v>
      </c>
      <c r="H1115" t="s">
        <v>3571</v>
      </c>
      <c r="I1115" t="s">
        <v>3572</v>
      </c>
      <c r="K1115" t="s">
        <v>5264</v>
      </c>
      <c r="L1115" t="b">
        <v>1</v>
      </c>
      <c r="M1115">
        <f t="shared" si="551"/>
        <v>1</v>
      </c>
      <c r="N1115" t="str">
        <f t="shared" si="555"/>
        <v>Environmental Health  Office of the Chair</v>
      </c>
      <c r="O1115" t="str">
        <f t="shared" si="552"/>
        <v>Environmental Health  Office of the Chair</v>
      </c>
      <c r="P1115" t="s">
        <v>5264</v>
      </c>
      <c r="Q1115" t="str">
        <f t="shared" si="556"/>
        <v>513-558-5701</v>
      </c>
      <c r="S1115" s="3">
        <f t="shared" si="554"/>
        <v>56</v>
      </c>
      <c r="T1115" t="b">
        <f t="shared" si="562"/>
        <v>1</v>
      </c>
      <c r="V1115" s="3">
        <f t="shared" si="563"/>
        <v>130</v>
      </c>
      <c r="W1115" t="b">
        <f t="shared" si="557"/>
        <v>1</v>
      </c>
      <c r="Y1115" t="str">
        <f t="shared" si="564"/>
        <v>KETTERING</v>
      </c>
      <c r="Z1115" t="b">
        <f t="shared" si="558"/>
        <v>1</v>
      </c>
      <c r="AB1115" t="b">
        <f t="shared" si="565"/>
        <v>1</v>
      </c>
      <c r="AD1115" t="str">
        <f t="shared" si="566"/>
        <v>513-558-0071</v>
      </c>
      <c r="AE1115" t="b">
        <f t="shared" si="559"/>
        <v>1</v>
      </c>
      <c r="AG1115" t="str">
        <f t="shared" si="567"/>
        <v>http://eh.uc.edu/</v>
      </c>
      <c r="AH1115" t="b">
        <f t="shared" si="560"/>
        <v>1</v>
      </c>
      <c r="AJ1115">
        <f t="shared" si="568"/>
        <v>0</v>
      </c>
      <c r="AK1115" t="b">
        <f t="shared" si="561"/>
        <v>0</v>
      </c>
      <c r="AM1115" s="4" t="str">
        <f t="shared" si="579"/>
        <v>"name":"Environmental Health Office of the Chair"</v>
      </c>
      <c r="AN1115" s="5" t="str">
        <f t="shared" si="569"/>
        <v>,"phone":"513-558-5701"</v>
      </c>
      <c r="AO1115" s="5" t="str">
        <f t="shared" si="570"/>
        <v>,"location":{</v>
      </c>
      <c r="AP1115" s="5" t="str">
        <f t="shared" si="571"/>
        <v>"ML":"56"</v>
      </c>
      <c r="AQ1115" s="5" t="str">
        <f t="shared" si="553"/>
        <v>,"RM":"130"</v>
      </c>
      <c r="AR1115" s="5" t="str">
        <f t="shared" si="572"/>
        <v>,"building":"KETTERING"</v>
      </c>
      <c r="AS1115" s="5" t="str">
        <f t="shared" si="581"/>
        <v>}</v>
      </c>
      <c r="AT1115" s="5" t="str">
        <f t="shared" si="573"/>
        <v>,"fax":"513-558-0071"</v>
      </c>
      <c r="AU1115" s="5" t="str">
        <f t="shared" si="574"/>
        <v>,"website":"http://eh.uc.edu/"</v>
      </c>
      <c r="AV1115" s="10" t="str">
        <f t="shared" si="575"/>
        <v/>
      </c>
      <c r="AW1115" s="6" t="str">
        <f t="shared" si="576"/>
        <v>{"name":"Environmental Health Office of the Chair","phone":"513-558-5701","location":{"ML":"56","RM":"130","building":"KETTERING"},"fax":"513-558-0071","website":"http://eh.uc.edu/"}</v>
      </c>
      <c r="AX1115" t="str">
        <f t="shared" si="577"/>
        <v>db.directory.insert({"name":"Environmental Health Office of the Chair","phone":"513-558-5701","location":{"ML":"56","RM":"130","building":"KETTERING"},"fax":"513-558-0071","website":"http://eh.uc.edu/"})</v>
      </c>
      <c r="AY1115">
        <f t="shared" si="580"/>
        <v>1112</v>
      </c>
      <c r="AZ1115" t="str">
        <f t="shared" si="578"/>
        <v>1112 - Environmental Health  Office of the Chair</v>
      </c>
      <c r="BA1115" t="str">
        <f t="shared" si="550"/>
        <v>{"name":"Environmental Health Office of the Chair","phone":"513-558-5701","location":{"ML":"56","RM":"130","building":"KETTERING"},"fax":"513-558-0071","website":"http://eh.uc.edu/"},</v>
      </c>
    </row>
    <row r="1116" spans="1:53" x14ac:dyDescent="0.25">
      <c r="A1116" t="s">
        <v>4614</v>
      </c>
      <c r="B1116" t="s">
        <v>4615</v>
      </c>
      <c r="C1116" t="s">
        <v>3648</v>
      </c>
      <c r="D1116">
        <v>12</v>
      </c>
      <c r="E1116">
        <v>601</v>
      </c>
      <c r="F1116" t="s">
        <v>2028</v>
      </c>
      <c r="G1116" t="s">
        <v>3649</v>
      </c>
      <c r="H1116" t="s">
        <v>4616</v>
      </c>
      <c r="K1116" t="s">
        <v>5264</v>
      </c>
      <c r="M1116">
        <f t="shared" si="551"/>
        <v>0</v>
      </c>
      <c r="N1116" t="str">
        <f t="shared" si="555"/>
        <v>Environmental Sciences and Engineering (CEAS) (BCEE)</v>
      </c>
      <c r="P1116" t="s">
        <v>5264</v>
      </c>
      <c r="Q1116" t="str">
        <f t="shared" si="556"/>
        <v>513-556-4171</v>
      </c>
      <c r="S1116" s="3">
        <f t="shared" si="554"/>
        <v>12</v>
      </c>
      <c r="T1116" t="b">
        <f t="shared" si="562"/>
        <v>1</v>
      </c>
      <c r="V1116" s="3">
        <f t="shared" si="563"/>
        <v>601</v>
      </c>
      <c r="W1116" t="b">
        <f t="shared" si="557"/>
        <v>1</v>
      </c>
      <c r="Y1116" t="str">
        <f t="shared" si="564"/>
        <v>ERC</v>
      </c>
      <c r="Z1116" t="b">
        <f t="shared" si="558"/>
        <v>1</v>
      </c>
      <c r="AB1116" t="b">
        <f t="shared" si="565"/>
        <v>1</v>
      </c>
      <c r="AD1116" t="str">
        <f t="shared" si="566"/>
        <v>513-556-4162</v>
      </c>
      <c r="AE1116" t="b">
        <f t="shared" si="559"/>
        <v>1</v>
      </c>
      <c r="AG1116" t="str">
        <f t="shared" si="567"/>
        <v>http://ceas.uc.edu/bcee/enveng1.html</v>
      </c>
      <c r="AH1116" t="b">
        <f t="shared" si="560"/>
        <v>1</v>
      </c>
      <c r="AJ1116">
        <f t="shared" si="568"/>
        <v>0</v>
      </c>
      <c r="AK1116" t="b">
        <f t="shared" si="561"/>
        <v>0</v>
      </c>
      <c r="AM1116" s="4" t="str">
        <f t="shared" si="579"/>
        <v>"name":"Environmental Sciences and Engineering (CEAS) (BCEE)"</v>
      </c>
      <c r="AN1116" s="5" t="str">
        <f t="shared" si="569"/>
        <v>,"phone":"513-556-4171"</v>
      </c>
      <c r="AO1116" s="5" t="str">
        <f t="shared" si="570"/>
        <v>,"location":{</v>
      </c>
      <c r="AP1116" s="5" t="str">
        <f t="shared" si="571"/>
        <v>"ML":"12"</v>
      </c>
      <c r="AQ1116" s="5" t="str">
        <f t="shared" si="553"/>
        <v>,"RM":"601"</v>
      </c>
      <c r="AR1116" s="5" t="str">
        <f t="shared" si="572"/>
        <v>,"building":"ERC"</v>
      </c>
      <c r="AS1116" s="5" t="str">
        <f t="shared" si="581"/>
        <v>}</v>
      </c>
      <c r="AT1116" s="5" t="str">
        <f t="shared" si="573"/>
        <v>,"fax":"513-556-4162"</v>
      </c>
      <c r="AU1116" s="5" t="str">
        <f t="shared" si="574"/>
        <v>,"website":"http://ceas.uc.edu/bcee/enveng1.html"</v>
      </c>
      <c r="AV1116" s="10" t="str">
        <f t="shared" si="575"/>
        <v/>
      </c>
      <c r="AW1116" s="6" t="str">
        <f t="shared" si="576"/>
        <v>{"name":"Environmental Sciences and Engineering (CEAS) (BCEE)","phone":"513-556-4171","location":{"ML":"12","RM":"601","building":"ERC"},"fax":"513-556-4162","website":"http://ceas.uc.edu/bcee/enveng1.html"}</v>
      </c>
      <c r="AX1116" t="str">
        <f t="shared" si="577"/>
        <v>db.directory.insert({"name":"Environmental Sciences and Engineering (CEAS) (BCEE)","phone":"513-556-4171","location":{"ML":"12","RM":"601","building":"ERC"},"fax":"513-556-4162","website":"http://ceas.uc.edu/bcee/enveng1.html"})</v>
      </c>
      <c r="AY1116">
        <f t="shared" si="580"/>
        <v>1113</v>
      </c>
      <c r="AZ1116" t="str">
        <f t="shared" si="578"/>
        <v>1113 - Environmental Sciences and Engineering (CEAS) (BCEE)</v>
      </c>
      <c r="BA1116" t="str">
        <f t="shared" si="550"/>
        <v>{"name":"Environmental Sciences and Engineering (CEAS) (BCEE)","phone":"513-556-4171","location":{"ML":"12","RM":"601","building":"ERC"},"fax":"513-556-4162","website":"http://ceas.uc.edu/bcee/enveng1.html"},</v>
      </c>
    </row>
    <row r="1117" spans="1:53" x14ac:dyDescent="0.25">
      <c r="A1117" t="s">
        <v>4617</v>
      </c>
      <c r="B1117" t="s">
        <v>4618</v>
      </c>
      <c r="C1117" t="s">
        <v>4619</v>
      </c>
      <c r="D1117">
        <v>6</v>
      </c>
      <c r="E1117" t="s">
        <v>4620</v>
      </c>
      <c r="F1117" t="s">
        <v>193</v>
      </c>
      <c r="G1117" t="s">
        <v>4223</v>
      </c>
      <c r="H1117" t="s">
        <v>4621</v>
      </c>
      <c r="K1117" t="s">
        <v>5264</v>
      </c>
      <c r="M1117">
        <f t="shared" si="551"/>
        <v>0</v>
      </c>
      <c r="N1117" t="str">
        <f t="shared" si="555"/>
        <v>Environmental Studies (A&amp;S)</v>
      </c>
      <c r="P1117" t="s">
        <v>5264</v>
      </c>
      <c r="Q1117" t="str">
        <f t="shared" si="556"/>
        <v>513-556-9707</v>
      </c>
      <c r="S1117" s="3">
        <f t="shared" si="554"/>
        <v>6</v>
      </c>
      <c r="T1117" t="b">
        <f t="shared" si="562"/>
        <v>1</v>
      </c>
      <c r="V1117" s="3" t="str">
        <f t="shared" si="563"/>
        <v>615A</v>
      </c>
      <c r="W1117" t="b">
        <f t="shared" si="557"/>
        <v>1</v>
      </c>
      <c r="Y1117" t="str">
        <f t="shared" si="564"/>
        <v>RIEVESCHL</v>
      </c>
      <c r="Z1117" t="b">
        <f t="shared" si="558"/>
        <v>1</v>
      </c>
      <c r="AB1117" t="b">
        <f t="shared" si="565"/>
        <v>1</v>
      </c>
      <c r="AD1117" t="str">
        <f t="shared" si="566"/>
        <v>513-556-5299</v>
      </c>
      <c r="AE1117" t="b">
        <f t="shared" si="559"/>
        <v>1</v>
      </c>
      <c r="AG1117" t="str">
        <f t="shared" si="567"/>
        <v>http://www.artsci.uc.edu/departments/interdisciplinary-studies/environment.html</v>
      </c>
      <c r="AH1117" t="b">
        <f t="shared" si="560"/>
        <v>1</v>
      </c>
      <c r="AJ1117">
        <f t="shared" si="568"/>
        <v>0</v>
      </c>
      <c r="AK1117" t="b">
        <f t="shared" si="561"/>
        <v>0</v>
      </c>
      <c r="AM1117" s="4" t="str">
        <f t="shared" si="579"/>
        <v>"name":"Environmental Studies (A&amp;S)"</v>
      </c>
      <c r="AN1117" s="5" t="str">
        <f t="shared" si="569"/>
        <v>,"phone":"513-556-9707"</v>
      </c>
      <c r="AO1117" s="5" t="str">
        <f t="shared" si="570"/>
        <v>,"location":{</v>
      </c>
      <c r="AP1117" s="5" t="str">
        <f t="shared" si="571"/>
        <v>"ML":"6"</v>
      </c>
      <c r="AQ1117" s="5" t="str">
        <f t="shared" si="553"/>
        <v>,"RM":"615A"</v>
      </c>
      <c r="AR1117" s="5" t="str">
        <f t="shared" si="572"/>
        <v>,"building":"RIEVESCHL"</v>
      </c>
      <c r="AS1117" s="5" t="str">
        <f t="shared" si="581"/>
        <v>}</v>
      </c>
      <c r="AT1117" s="5" t="str">
        <f t="shared" si="573"/>
        <v>,"fax":"513-556-5299"</v>
      </c>
      <c r="AU1117" s="5" t="str">
        <f t="shared" si="574"/>
        <v>,"website":"http://www.artsci.uc.edu/departments/interdisciplinary-studies/environment.html"</v>
      </c>
      <c r="AV1117" s="10" t="str">
        <f t="shared" si="575"/>
        <v/>
      </c>
      <c r="AW1117" s="6" t="str">
        <f t="shared" si="576"/>
        <v>{"name":"Environmental Studies (A&amp;S)","phone":"513-556-9707","location":{"ML":"6","RM":"615A","building":"RIEVESCHL"},"fax":"513-556-5299","website":"http://www.artsci.uc.edu/departments/interdisciplinary-studies/environment.html"}</v>
      </c>
      <c r="AX1117" t="str">
        <f t="shared" si="577"/>
        <v>db.directory.insert({"name":"Environmental Studies (A&amp;S)","phone":"513-556-9707","location":{"ML":"6","RM":"615A","building":"RIEVESCHL"},"fax":"513-556-5299","website":"http://www.artsci.uc.edu/departments/interdisciplinary-studies/environment.html"})</v>
      </c>
      <c r="AY1117">
        <f t="shared" si="580"/>
        <v>1114</v>
      </c>
      <c r="AZ1117" t="str">
        <f t="shared" si="578"/>
        <v>1114 - Environmental Studies (A&amp;S)</v>
      </c>
      <c r="BA1117" t="str">
        <f t="shared" si="550"/>
        <v>{"name":"Environmental Studies (A&amp;S)","phone":"513-556-9707","location":{"ML":"6","RM":"615A","building":"RIEVESCHL"},"fax":"513-556-5299","website":"http://www.artsci.uc.edu/departments/interdisciplinary-studies/environment.html"},</v>
      </c>
    </row>
    <row r="1118" spans="1:53" x14ac:dyDescent="0.25">
      <c r="A1118" t="s">
        <v>4622</v>
      </c>
      <c r="B1118" t="s">
        <v>4623</v>
      </c>
      <c r="C1118" t="s">
        <v>412</v>
      </c>
      <c r="D1118" t="s">
        <v>4624</v>
      </c>
      <c r="E1118">
        <v>21</v>
      </c>
      <c r="F1118">
        <v>160</v>
      </c>
      <c r="G1118" t="s">
        <v>50</v>
      </c>
      <c r="H1118" t="s">
        <v>4625</v>
      </c>
      <c r="K1118" t="s">
        <v>5264</v>
      </c>
      <c r="L1118" t="b">
        <v>1</v>
      </c>
      <c r="M1118">
        <f t="shared" si="551"/>
        <v>1</v>
      </c>
      <c r="N1118" t="str">
        <f t="shared" si="555"/>
        <v>Equipment Room  Athletics</v>
      </c>
      <c r="O1118" t="str">
        <f t="shared" si="552"/>
        <v>Equipment Room  Athletics</v>
      </c>
      <c r="P1118" t="s">
        <v>5264</v>
      </c>
      <c r="Q1118" t="str">
        <f t="shared" si="556"/>
        <v>513-556-2151</v>
      </c>
      <c r="S1118" s="3">
        <f t="shared" si="554"/>
        <v>21</v>
      </c>
      <c r="T1118" t="b">
        <f t="shared" si="562"/>
        <v>1</v>
      </c>
      <c r="V1118" s="3">
        <f t="shared" si="563"/>
        <v>160</v>
      </c>
      <c r="W1118" t="b">
        <f t="shared" si="557"/>
        <v>1</v>
      </c>
      <c r="Y1118" t="str">
        <f t="shared" si="564"/>
        <v>LNDNRCTR</v>
      </c>
      <c r="Z1118" t="b">
        <f t="shared" si="558"/>
        <v>1</v>
      </c>
      <c r="AB1118" t="b">
        <f t="shared" si="565"/>
        <v>1</v>
      </c>
      <c r="AD1118" t="str">
        <f t="shared" si="566"/>
        <v>513-556-0759</v>
      </c>
      <c r="AE1118" t="b">
        <f t="shared" si="559"/>
        <v>1</v>
      </c>
      <c r="AG1118">
        <f t="shared" si="567"/>
        <v>0</v>
      </c>
      <c r="AH1118" t="b">
        <f t="shared" si="560"/>
        <v>0</v>
      </c>
      <c r="AJ1118">
        <f t="shared" si="568"/>
        <v>0</v>
      </c>
      <c r="AK1118" t="b">
        <f t="shared" si="561"/>
        <v>0</v>
      </c>
      <c r="AM1118" s="4" t="str">
        <f t="shared" si="579"/>
        <v>"name":"Equipment Room Athletics"</v>
      </c>
      <c r="AN1118" s="5" t="str">
        <f t="shared" si="569"/>
        <v>,"phone":"513-556-2151"</v>
      </c>
      <c r="AO1118" s="5" t="str">
        <f t="shared" si="570"/>
        <v>,"location":{</v>
      </c>
      <c r="AP1118" s="5" t="str">
        <f t="shared" si="571"/>
        <v>"ML":"21"</v>
      </c>
      <c r="AQ1118" s="5" t="str">
        <f t="shared" si="553"/>
        <v>,"RM":"160"</v>
      </c>
      <c r="AR1118" s="5" t="str">
        <f t="shared" si="572"/>
        <v>,"building":"LNDNRCTR"</v>
      </c>
      <c r="AS1118" s="5" t="str">
        <f t="shared" si="581"/>
        <v>}</v>
      </c>
      <c r="AT1118" s="5" t="str">
        <f t="shared" si="573"/>
        <v>,"fax":"513-556-0759"</v>
      </c>
      <c r="AU1118" s="5" t="str">
        <f t="shared" si="574"/>
        <v/>
      </c>
      <c r="AV1118" s="10" t="str">
        <f t="shared" si="575"/>
        <v/>
      </c>
      <c r="AW1118" s="6" t="str">
        <f t="shared" si="576"/>
        <v>{"name":"Equipment Room Athletics","phone":"513-556-2151","location":{"ML":"21","RM":"160","building":"LNDNRCTR"},"fax":"513-556-0759"}</v>
      </c>
      <c r="AX1118" t="str">
        <f t="shared" si="577"/>
        <v>db.directory.insert({"name":"Equipment Room Athletics","phone":"513-556-2151","location":{"ML":"21","RM":"160","building":"LNDNRCTR"},"fax":"513-556-0759"})</v>
      </c>
      <c r="AY1118">
        <f t="shared" si="580"/>
        <v>1115</v>
      </c>
      <c r="AZ1118" t="str">
        <f t="shared" si="578"/>
        <v>1115 - Equipment Room  Athletics</v>
      </c>
      <c r="BA1118" t="str">
        <f t="shared" ref="BA1118:BA1181" si="582">CONCATENATE(AW1118,",")</f>
        <v>{"name":"Equipment Room Athletics","phone":"513-556-2151","location":{"ML":"21","RM":"160","building":"LNDNRCTR"},"fax":"513-556-0759"},</v>
      </c>
    </row>
    <row r="1119" spans="1:53" x14ac:dyDescent="0.25">
      <c r="A1119" t="s">
        <v>4626</v>
      </c>
      <c r="B1119" t="s">
        <v>4627</v>
      </c>
      <c r="C1119" t="s">
        <v>4628</v>
      </c>
      <c r="D1119">
        <v>92</v>
      </c>
      <c r="E1119">
        <v>555</v>
      </c>
      <c r="F1119" t="s">
        <v>110</v>
      </c>
      <c r="G1119" t="s">
        <v>4629</v>
      </c>
      <c r="H1119" t="s">
        <v>4630</v>
      </c>
      <c r="K1119" t="s">
        <v>5264</v>
      </c>
      <c r="M1119">
        <f t="shared" si="551"/>
        <v>0</v>
      </c>
      <c r="N1119" t="str">
        <f t="shared" si="555"/>
        <v>Ethnic Programs &amp; Services</v>
      </c>
      <c r="P1119" t="s">
        <v>5264</v>
      </c>
      <c r="Q1119" t="str">
        <f t="shared" si="556"/>
        <v>513-556-6008</v>
      </c>
      <c r="S1119" s="3">
        <f t="shared" si="554"/>
        <v>92</v>
      </c>
      <c r="T1119" t="b">
        <f t="shared" si="562"/>
        <v>1</v>
      </c>
      <c r="V1119" s="3">
        <f t="shared" si="563"/>
        <v>555</v>
      </c>
      <c r="W1119" t="b">
        <f t="shared" si="557"/>
        <v>1</v>
      </c>
      <c r="Y1119" t="str">
        <f t="shared" si="564"/>
        <v>STEGER</v>
      </c>
      <c r="Z1119" t="b">
        <f t="shared" si="558"/>
        <v>1</v>
      </c>
      <c r="AB1119" t="b">
        <f t="shared" si="565"/>
        <v>1</v>
      </c>
      <c r="AD1119" t="str">
        <f t="shared" si="566"/>
        <v>513-556-5805</v>
      </c>
      <c r="AE1119" t="b">
        <f t="shared" si="559"/>
        <v>1</v>
      </c>
      <c r="AG1119" t="str">
        <f t="shared" si="567"/>
        <v>http://www.uc.edu/eps/</v>
      </c>
      <c r="AH1119" t="b">
        <f t="shared" si="560"/>
        <v>1</v>
      </c>
      <c r="AJ1119">
        <f t="shared" si="568"/>
        <v>0</v>
      </c>
      <c r="AK1119" t="b">
        <f t="shared" si="561"/>
        <v>0</v>
      </c>
      <c r="AM1119" s="4" t="str">
        <f t="shared" si="579"/>
        <v>"name":"Ethnic Programs &amp; Services"</v>
      </c>
      <c r="AN1119" s="5" t="str">
        <f t="shared" si="569"/>
        <v>,"phone":"513-556-6008"</v>
      </c>
      <c r="AO1119" s="5" t="str">
        <f t="shared" si="570"/>
        <v>,"location":{</v>
      </c>
      <c r="AP1119" s="5" t="str">
        <f t="shared" si="571"/>
        <v>"ML":"92"</v>
      </c>
      <c r="AQ1119" s="5" t="str">
        <f t="shared" si="553"/>
        <v>,"RM":"555"</v>
      </c>
      <c r="AR1119" s="5" t="str">
        <f t="shared" si="572"/>
        <v>,"building":"STEGER"</v>
      </c>
      <c r="AS1119" s="5" t="str">
        <f t="shared" si="581"/>
        <v>}</v>
      </c>
      <c r="AT1119" s="5" t="str">
        <f t="shared" si="573"/>
        <v>,"fax":"513-556-5805"</v>
      </c>
      <c r="AU1119" s="5" t="str">
        <f t="shared" si="574"/>
        <v>,"website":"http://www.uc.edu/eps/"</v>
      </c>
      <c r="AV1119" s="10" t="str">
        <f t="shared" si="575"/>
        <v/>
      </c>
      <c r="AW1119" s="6" t="str">
        <f t="shared" si="576"/>
        <v>{"name":"Ethnic Programs &amp; Services","phone":"513-556-6008","location":{"ML":"92","RM":"555","building":"STEGER"},"fax":"513-556-5805","website":"http://www.uc.edu/eps/"}</v>
      </c>
      <c r="AX1119" t="str">
        <f t="shared" si="577"/>
        <v>db.directory.insert({"name":"Ethnic Programs &amp; Services","phone":"513-556-6008","location":{"ML":"92","RM":"555","building":"STEGER"},"fax":"513-556-5805","website":"http://www.uc.edu/eps/"})</v>
      </c>
      <c r="AY1119">
        <f t="shared" si="580"/>
        <v>1116</v>
      </c>
      <c r="AZ1119" t="str">
        <f t="shared" si="578"/>
        <v>1116 - Ethnic Programs &amp; Services</v>
      </c>
      <c r="BA1119" t="str">
        <f t="shared" si="582"/>
        <v>{"name":"Ethnic Programs &amp; Services","phone":"513-556-6008","location":{"ML":"92","RM":"555","building":"STEGER"},"fax":"513-556-5805","website":"http://www.uc.edu/eps/"},</v>
      </c>
    </row>
    <row r="1120" spans="1:53" x14ac:dyDescent="0.25">
      <c r="A1120" t="s">
        <v>4631</v>
      </c>
      <c r="B1120" t="s">
        <v>4632</v>
      </c>
      <c r="C1120" t="s">
        <v>4633</v>
      </c>
      <c r="D1120">
        <v>373</v>
      </c>
      <c r="E1120">
        <v>360</v>
      </c>
      <c r="F1120" t="s">
        <v>899</v>
      </c>
      <c r="H1120" t="s">
        <v>4634</v>
      </c>
      <c r="I1120" t="s">
        <v>4635</v>
      </c>
      <c r="K1120" t="s">
        <v>5264</v>
      </c>
      <c r="M1120">
        <f t="shared" si="551"/>
        <v>0</v>
      </c>
      <c r="N1120" t="str">
        <f t="shared" si="555"/>
        <v>European Studies (A&amp;S)</v>
      </c>
      <c r="P1120" t="s">
        <v>5264</v>
      </c>
      <c r="Q1120" t="str">
        <f t="shared" si="556"/>
        <v>513-556-2196</v>
      </c>
      <c r="S1120" s="3">
        <f t="shared" si="554"/>
        <v>373</v>
      </c>
      <c r="T1120" t="b">
        <f t="shared" si="562"/>
        <v>1</v>
      </c>
      <c r="V1120" s="3">
        <f t="shared" si="563"/>
        <v>360</v>
      </c>
      <c r="W1120" t="b">
        <f t="shared" si="557"/>
        <v>1</v>
      </c>
      <c r="Y1120" t="str">
        <f t="shared" si="564"/>
        <v>MCMICKEN</v>
      </c>
      <c r="Z1120" t="b">
        <f t="shared" si="558"/>
        <v>1</v>
      </c>
      <c r="AB1120" t="b">
        <f t="shared" si="565"/>
        <v>1</v>
      </c>
      <c r="AD1120">
        <f t="shared" si="566"/>
        <v>0</v>
      </c>
      <c r="AE1120" t="b">
        <f t="shared" si="559"/>
        <v>0</v>
      </c>
      <c r="AG1120" t="str">
        <f t="shared" si="567"/>
        <v>http://www.artsci.uc.edu/departments/interdisciplinary-studies/europeanstudies.html</v>
      </c>
      <c r="AH1120" t="b">
        <f t="shared" si="560"/>
        <v>1</v>
      </c>
      <c r="AJ1120" t="str">
        <f t="shared" si="568"/>
        <v>michelle.vialet@uc.edu</v>
      </c>
      <c r="AK1120" t="b">
        <f t="shared" si="561"/>
        <v>1</v>
      </c>
      <c r="AM1120" s="4" t="str">
        <f t="shared" si="579"/>
        <v>"name":"European Studies (A&amp;S)"</v>
      </c>
      <c r="AN1120" s="5" t="str">
        <f t="shared" si="569"/>
        <v>,"phone":"513-556-2196"</v>
      </c>
      <c r="AO1120" s="5" t="str">
        <f t="shared" si="570"/>
        <v>,"location":{</v>
      </c>
      <c r="AP1120" s="5" t="str">
        <f t="shared" si="571"/>
        <v>"ML":"373"</v>
      </c>
      <c r="AQ1120" s="5" t="str">
        <f t="shared" si="553"/>
        <v>,"RM":"360"</v>
      </c>
      <c r="AR1120" s="5" t="str">
        <f t="shared" si="572"/>
        <v>,"building":"MCMICKEN"</v>
      </c>
      <c r="AS1120" s="5" t="str">
        <f t="shared" si="581"/>
        <v>}</v>
      </c>
      <c r="AT1120" s="5" t="str">
        <f t="shared" si="573"/>
        <v/>
      </c>
      <c r="AU1120" s="5" t="str">
        <f t="shared" si="574"/>
        <v>,"website":"http://www.artsci.uc.edu/departments/interdisciplinary-studies/europeanstudies.html"</v>
      </c>
      <c r="AV1120" s="10" t="str">
        <f t="shared" si="575"/>
        <v>,"email":"michelle.vialet@uc.edu"</v>
      </c>
      <c r="AW1120" s="6" t="str">
        <f t="shared" si="576"/>
        <v>{"name":"European Studies (A&amp;S)","phone":"513-556-2196","location":{"ML":"373","RM":"360","building":"MCMICKEN"},"website":"http://www.artsci.uc.edu/departments/interdisciplinary-studies/europeanstudies.html","email":"michelle.vialet@uc.edu"}</v>
      </c>
      <c r="AX1120" t="str">
        <f t="shared" si="577"/>
        <v>db.directory.insert({"name":"European Studies (A&amp;S)","phone":"513-556-2196","location":{"ML":"373","RM":"360","building":"MCMICKEN"},"website":"http://www.artsci.uc.edu/departments/interdisciplinary-studies/europeanstudies.html","email":"michelle.vialet@uc.edu"})</v>
      </c>
      <c r="AY1120">
        <f t="shared" si="580"/>
        <v>1117</v>
      </c>
      <c r="AZ1120" t="str">
        <f t="shared" si="578"/>
        <v>1117 - European Studies (A&amp;S)</v>
      </c>
      <c r="BA1120" t="str">
        <f t="shared" si="582"/>
        <v>{"name":"European Studies (A&amp;S)","phone":"513-556-2196","location":{"ML":"373","RM":"360","building":"MCMICKEN"},"website":"http://www.artsci.uc.edu/departments/interdisciplinary-studies/europeanstudies.html","email":"michelle.vialet@uc.edu"},</v>
      </c>
    </row>
    <row r="1121" spans="1:53" x14ac:dyDescent="0.25">
      <c r="A1121" t="s">
        <v>4636</v>
      </c>
      <c r="B1121" t="s">
        <v>4637</v>
      </c>
      <c r="C1121" t="s">
        <v>4638</v>
      </c>
      <c r="D1121">
        <v>105</v>
      </c>
      <c r="E1121">
        <v>3150</v>
      </c>
      <c r="F1121" t="s">
        <v>498</v>
      </c>
      <c r="G1121" t="s">
        <v>4639</v>
      </c>
      <c r="H1121" t="s">
        <v>4640</v>
      </c>
      <c r="K1121" t="s">
        <v>5264</v>
      </c>
      <c r="M1121">
        <f t="shared" si="551"/>
        <v>0</v>
      </c>
      <c r="N1121" t="str">
        <f t="shared" si="555"/>
        <v>Evaluation Services Center (CECH)</v>
      </c>
      <c r="P1121" t="s">
        <v>5264</v>
      </c>
      <c r="Q1121" t="str">
        <f t="shared" si="556"/>
        <v>513-556-3818</v>
      </c>
      <c r="S1121" s="3">
        <f t="shared" si="554"/>
        <v>105</v>
      </c>
      <c r="T1121" t="b">
        <f t="shared" si="562"/>
        <v>1</v>
      </c>
      <c r="V1121" s="3">
        <f t="shared" si="563"/>
        <v>3150</v>
      </c>
      <c r="W1121" t="b">
        <f t="shared" si="557"/>
        <v>1</v>
      </c>
      <c r="Y1121" t="str">
        <f t="shared" si="564"/>
        <v>EDWARDS1</v>
      </c>
      <c r="Z1121" t="b">
        <f t="shared" si="558"/>
        <v>1</v>
      </c>
      <c r="AB1121" t="b">
        <f t="shared" si="565"/>
        <v>1</v>
      </c>
      <c r="AD1121" t="str">
        <f t="shared" si="566"/>
        <v>513-556-3764</v>
      </c>
      <c r="AE1121" t="b">
        <f t="shared" si="559"/>
        <v>1</v>
      </c>
      <c r="AG1121" t="str">
        <f t="shared" si="567"/>
        <v>http://cech.uc.edu/centers/evaluation-services.html</v>
      </c>
      <c r="AH1121" t="b">
        <f t="shared" si="560"/>
        <v>1</v>
      </c>
      <c r="AJ1121">
        <f t="shared" si="568"/>
        <v>0</v>
      </c>
      <c r="AK1121" t="b">
        <f t="shared" si="561"/>
        <v>0</v>
      </c>
      <c r="AM1121" s="4" t="str">
        <f t="shared" si="579"/>
        <v>"name":"Evaluation Services Center (CECH)"</v>
      </c>
      <c r="AN1121" s="5" t="str">
        <f t="shared" si="569"/>
        <v>,"phone":"513-556-3818"</v>
      </c>
      <c r="AO1121" s="5" t="str">
        <f t="shared" si="570"/>
        <v>,"location":{</v>
      </c>
      <c r="AP1121" s="5" t="str">
        <f t="shared" si="571"/>
        <v>"ML":"105"</v>
      </c>
      <c r="AQ1121" s="5" t="str">
        <f t="shared" si="553"/>
        <v>,"RM":"3150"</v>
      </c>
      <c r="AR1121" s="5" t="str">
        <f t="shared" si="572"/>
        <v>,"building":"EDWARDS1"</v>
      </c>
      <c r="AS1121" s="5" t="str">
        <f t="shared" si="581"/>
        <v>}</v>
      </c>
      <c r="AT1121" s="5" t="str">
        <f t="shared" si="573"/>
        <v>,"fax":"513-556-3764"</v>
      </c>
      <c r="AU1121" s="5" t="str">
        <f t="shared" si="574"/>
        <v>,"website":"http://cech.uc.edu/centers/evaluation-services.html"</v>
      </c>
      <c r="AV1121" s="10" t="str">
        <f t="shared" si="575"/>
        <v/>
      </c>
      <c r="AW1121" s="6" t="str">
        <f t="shared" si="576"/>
        <v>{"name":"Evaluation Services Center (CECH)","phone":"513-556-3818","location":{"ML":"105","RM":"3150","building":"EDWARDS1"},"fax":"513-556-3764","website":"http://cech.uc.edu/centers/evaluation-services.html"}</v>
      </c>
      <c r="AX1121" t="str">
        <f t="shared" si="577"/>
        <v>db.directory.insert({"name":"Evaluation Services Center (CECH)","phone":"513-556-3818","location":{"ML":"105","RM":"3150","building":"EDWARDS1"},"fax":"513-556-3764","website":"http://cech.uc.edu/centers/evaluation-services.html"})</v>
      </c>
      <c r="AY1121">
        <f t="shared" si="580"/>
        <v>1118</v>
      </c>
      <c r="AZ1121" t="str">
        <f t="shared" si="578"/>
        <v>1118 - Evaluation Services Center (CECH)</v>
      </c>
      <c r="BA1121" t="str">
        <f t="shared" si="582"/>
        <v>{"name":"Evaluation Services Center (CECH)","phone":"513-556-3818","location":{"ML":"105","RM":"3150","building":"EDWARDS1"},"fax":"513-556-3764","website":"http://cech.uc.edu/centers/evaluation-services.html"},</v>
      </c>
    </row>
    <row r="1122" spans="1:53" x14ac:dyDescent="0.25">
      <c r="A1122" t="s">
        <v>4641</v>
      </c>
      <c r="B1122" t="s">
        <v>4642</v>
      </c>
      <c r="C1122" t="s">
        <v>359</v>
      </c>
      <c r="H1122" t="s">
        <v>4643</v>
      </c>
      <c r="K1122" t="s">
        <v>5264</v>
      </c>
      <c r="M1122">
        <f t="shared" si="551"/>
        <v>0</v>
      </c>
      <c r="N1122" t="str">
        <f t="shared" si="555"/>
        <v>Events</v>
      </c>
      <c r="P1122" t="s">
        <v>5264</v>
      </c>
      <c r="Q1122" t="str">
        <f t="shared" si="556"/>
        <v>513-556-6000</v>
      </c>
      <c r="S1122" s="3">
        <f t="shared" si="554"/>
        <v>0</v>
      </c>
      <c r="T1122" t="b">
        <f t="shared" si="562"/>
        <v>0</v>
      </c>
      <c r="V1122" s="3">
        <f t="shared" si="563"/>
        <v>0</v>
      </c>
      <c r="W1122" t="b">
        <f t="shared" si="557"/>
        <v>0</v>
      </c>
      <c r="Y1122">
        <f t="shared" si="564"/>
        <v>0</v>
      </c>
      <c r="Z1122" t="b">
        <f t="shared" si="558"/>
        <v>0</v>
      </c>
      <c r="AB1122" t="b">
        <f t="shared" si="565"/>
        <v>0</v>
      </c>
      <c r="AD1122">
        <f t="shared" si="566"/>
        <v>0</v>
      </c>
      <c r="AE1122" t="b">
        <f t="shared" si="559"/>
        <v>0</v>
      </c>
      <c r="AG1122" t="str">
        <f t="shared" si="567"/>
        <v>http://calendar.uc.edu/</v>
      </c>
      <c r="AH1122" t="b">
        <f t="shared" si="560"/>
        <v>1</v>
      </c>
      <c r="AJ1122">
        <f t="shared" si="568"/>
        <v>0</v>
      </c>
      <c r="AK1122" t="b">
        <f t="shared" si="561"/>
        <v>0</v>
      </c>
      <c r="AM1122" s="4" t="str">
        <f t="shared" si="579"/>
        <v>"name":"Events"</v>
      </c>
      <c r="AN1122" s="5" t="str">
        <f t="shared" si="569"/>
        <v>,"phone":"513-556-6000"</v>
      </c>
      <c r="AO1122" s="5" t="str">
        <f t="shared" si="570"/>
        <v/>
      </c>
      <c r="AP1122" s="5" t="str">
        <f t="shared" si="571"/>
        <v/>
      </c>
      <c r="AQ1122" s="5" t="str">
        <f t="shared" si="553"/>
        <v>"RM":"0"</v>
      </c>
      <c r="AR1122" s="5" t="str">
        <f t="shared" si="572"/>
        <v/>
      </c>
      <c r="AS1122" s="5" t="str">
        <f t="shared" si="581"/>
        <v/>
      </c>
      <c r="AT1122" s="5" t="str">
        <f t="shared" si="573"/>
        <v/>
      </c>
      <c r="AU1122" s="5" t="str">
        <f t="shared" si="574"/>
        <v>,"website":"http://calendar.uc.edu/"</v>
      </c>
      <c r="AV1122" s="10" t="str">
        <f t="shared" si="575"/>
        <v/>
      </c>
      <c r="AW1122" s="6" t="str">
        <f t="shared" si="576"/>
        <v>{"name":"Events","phone":"513-556-6000""RM":"0","website":"http://calendar.uc.edu/"}</v>
      </c>
      <c r="AX1122" t="str">
        <f t="shared" si="577"/>
        <v>db.directory.insert({"name":"Events","phone":"513-556-6000""RM":"0","website":"http://calendar.uc.edu/"})</v>
      </c>
      <c r="AY1122">
        <f t="shared" si="580"/>
        <v>1119</v>
      </c>
      <c r="AZ1122" t="str">
        <f t="shared" si="578"/>
        <v>1119 - Events</v>
      </c>
      <c r="BA1122" t="str">
        <f t="shared" si="582"/>
        <v>{"name":"Events","phone":"513-556-6000""RM":"0","website":"http://calendar.uc.edu/"},</v>
      </c>
    </row>
    <row r="1123" spans="1:53" x14ac:dyDescent="0.25">
      <c r="A1123" t="s">
        <v>4644</v>
      </c>
      <c r="B1123" t="s">
        <v>4645</v>
      </c>
      <c r="C1123" t="s">
        <v>4499</v>
      </c>
      <c r="D1123">
        <v>3</v>
      </c>
      <c r="E1123" t="s">
        <v>4500</v>
      </c>
      <c r="F1123" t="s">
        <v>329</v>
      </c>
      <c r="G1123" t="s">
        <v>4501</v>
      </c>
      <c r="H1123" t="s">
        <v>4646</v>
      </c>
      <c r="K1123" t="s">
        <v>5264</v>
      </c>
      <c r="M1123">
        <f t="shared" ref="M1123:M1186" si="583">IF(L1123, 1,0)</f>
        <v>0</v>
      </c>
      <c r="N1123" t="str">
        <f t="shared" si="555"/>
        <v>External Relations (CCM)</v>
      </c>
      <c r="P1123" t="s">
        <v>5264</v>
      </c>
      <c r="Q1123" t="str">
        <f t="shared" si="556"/>
        <v>513-556-2100</v>
      </c>
      <c r="S1123" s="3">
        <f t="shared" si="554"/>
        <v>3</v>
      </c>
      <c r="T1123" t="b">
        <f t="shared" si="562"/>
        <v>1</v>
      </c>
      <c r="V1123" s="3" t="str">
        <f t="shared" si="563"/>
        <v>4255K</v>
      </c>
      <c r="W1123" t="b">
        <f t="shared" si="557"/>
        <v>1</v>
      </c>
      <c r="Y1123" t="str">
        <f t="shared" si="564"/>
        <v>EMERY</v>
      </c>
      <c r="Z1123" t="b">
        <f t="shared" si="558"/>
        <v>1</v>
      </c>
      <c r="AB1123" t="b">
        <f t="shared" si="565"/>
        <v>1</v>
      </c>
      <c r="AD1123" t="str">
        <f t="shared" si="566"/>
        <v>513-556-3330</v>
      </c>
      <c r="AE1123" t="b">
        <f t="shared" si="559"/>
        <v>1</v>
      </c>
      <c r="AG1123" t="str">
        <f t="shared" si="567"/>
        <v>http://ccm.uc.edu/giveto.html</v>
      </c>
      <c r="AH1123" t="b">
        <f t="shared" si="560"/>
        <v>1</v>
      </c>
      <c r="AJ1123">
        <f t="shared" si="568"/>
        <v>0</v>
      </c>
      <c r="AK1123" t="b">
        <f t="shared" si="561"/>
        <v>0</v>
      </c>
      <c r="AM1123" s="4" t="str">
        <f t="shared" si="579"/>
        <v>"name":"External Relations (CCM)"</v>
      </c>
      <c r="AN1123" s="5" t="str">
        <f t="shared" si="569"/>
        <v>,"phone":"513-556-2100"</v>
      </c>
      <c r="AO1123" s="5" t="str">
        <f t="shared" si="570"/>
        <v>,"location":{</v>
      </c>
      <c r="AP1123" s="5" t="str">
        <f t="shared" si="571"/>
        <v>"ML":"3"</v>
      </c>
      <c r="AQ1123" s="5" t="str">
        <f t="shared" si="553"/>
        <v>,"RM":"4255K"</v>
      </c>
      <c r="AR1123" s="5" t="str">
        <f t="shared" si="572"/>
        <v>,"building":"EMERY"</v>
      </c>
      <c r="AS1123" s="5" t="str">
        <f t="shared" si="581"/>
        <v>}</v>
      </c>
      <c r="AT1123" s="5" t="str">
        <f t="shared" si="573"/>
        <v>,"fax":"513-556-3330"</v>
      </c>
      <c r="AU1123" s="5" t="str">
        <f t="shared" si="574"/>
        <v>,"website":"http://ccm.uc.edu/giveto.html"</v>
      </c>
      <c r="AV1123" s="10" t="str">
        <f t="shared" si="575"/>
        <v/>
      </c>
      <c r="AW1123" s="6" t="str">
        <f t="shared" si="576"/>
        <v>{"name":"External Relations (CCM)","phone":"513-556-2100","location":{"ML":"3","RM":"4255K","building":"EMERY"},"fax":"513-556-3330","website":"http://ccm.uc.edu/giveto.html"}</v>
      </c>
      <c r="AX1123" t="str">
        <f t="shared" si="577"/>
        <v>db.directory.insert({"name":"External Relations (CCM)","phone":"513-556-2100","location":{"ML":"3","RM":"4255K","building":"EMERY"},"fax":"513-556-3330","website":"http://ccm.uc.edu/giveto.html"})</v>
      </c>
      <c r="AY1123">
        <f t="shared" si="580"/>
        <v>1120</v>
      </c>
      <c r="AZ1123" t="str">
        <f t="shared" si="578"/>
        <v>1120 - External Relations (CCM)</v>
      </c>
      <c r="BA1123" t="str">
        <f t="shared" si="582"/>
        <v>{"name":"External Relations (CCM)","phone":"513-556-2100","location":{"ML":"3","RM":"4255K","building":"EMERY"},"fax":"513-556-3330","website":"http://ccm.uc.edu/giveto.html"},</v>
      </c>
    </row>
    <row r="1124" spans="1:53" x14ac:dyDescent="0.25">
      <c r="A1124" t="s">
        <v>4647</v>
      </c>
      <c r="B1124" t="s">
        <v>4648</v>
      </c>
      <c r="C1124" t="s">
        <v>1124</v>
      </c>
      <c r="D1124">
        <v>16</v>
      </c>
      <c r="E1124">
        <v>7210</v>
      </c>
      <c r="F1124" t="s">
        <v>385</v>
      </c>
      <c r="G1124" t="s">
        <v>176</v>
      </c>
      <c r="H1124" t="s">
        <v>4649</v>
      </c>
      <c r="K1124" t="s">
        <v>5264</v>
      </c>
      <c r="M1124">
        <f t="shared" si="583"/>
        <v>0</v>
      </c>
      <c r="N1124" t="str">
        <f t="shared" si="555"/>
        <v>Advising (DAAP)</v>
      </c>
      <c r="P1124" t="s">
        <v>5264</v>
      </c>
      <c r="Q1124" t="str">
        <f t="shared" si="556"/>
        <v>513-556-1376</v>
      </c>
      <c r="S1124" s="3">
        <f t="shared" si="554"/>
        <v>16</v>
      </c>
      <c r="T1124" t="b">
        <f t="shared" si="562"/>
        <v>1</v>
      </c>
      <c r="V1124" s="3">
        <f t="shared" si="563"/>
        <v>7210</v>
      </c>
      <c r="W1124" t="b">
        <f t="shared" si="557"/>
        <v>1</v>
      </c>
      <c r="Y1124" t="str">
        <f t="shared" si="564"/>
        <v>DAAP</v>
      </c>
      <c r="Z1124" t="b">
        <f t="shared" si="558"/>
        <v>1</v>
      </c>
      <c r="AB1124" t="b">
        <f t="shared" si="565"/>
        <v>1</v>
      </c>
      <c r="AD1124" t="str">
        <f t="shared" si="566"/>
        <v>513-556-3288</v>
      </c>
      <c r="AE1124" t="b">
        <f t="shared" si="559"/>
        <v>1</v>
      </c>
      <c r="AG1124" t="str">
        <f t="shared" si="567"/>
        <v>http://daap.uc.edu/academics/Advising.html</v>
      </c>
      <c r="AH1124" t="b">
        <f t="shared" si="560"/>
        <v>1</v>
      </c>
      <c r="AJ1124">
        <f t="shared" si="568"/>
        <v>0</v>
      </c>
      <c r="AK1124" t="b">
        <f t="shared" si="561"/>
        <v>0</v>
      </c>
      <c r="AM1124" s="4" t="str">
        <f t="shared" si="579"/>
        <v>"name":"Advising (DAAP)"</v>
      </c>
      <c r="AN1124" s="5" t="str">
        <f t="shared" si="569"/>
        <v>,"phone":"513-556-1376"</v>
      </c>
      <c r="AO1124" s="5" t="str">
        <f t="shared" si="570"/>
        <v>,"location":{</v>
      </c>
      <c r="AP1124" s="5" t="str">
        <f t="shared" si="571"/>
        <v>"ML":"16"</v>
      </c>
      <c r="AQ1124" s="5" t="str">
        <f t="shared" si="553"/>
        <v>,"RM":"7210"</v>
      </c>
      <c r="AR1124" s="5" t="str">
        <f t="shared" si="572"/>
        <v>,"building":"DAAP"</v>
      </c>
      <c r="AS1124" s="5" t="str">
        <f t="shared" si="581"/>
        <v>}</v>
      </c>
      <c r="AT1124" s="5" t="str">
        <f t="shared" si="573"/>
        <v>,"fax":"513-556-3288"</v>
      </c>
      <c r="AU1124" s="5" t="str">
        <f t="shared" si="574"/>
        <v>,"website":"http://daap.uc.edu/academics/Advising.html"</v>
      </c>
      <c r="AV1124" s="10" t="str">
        <f t="shared" si="575"/>
        <v/>
      </c>
      <c r="AW1124" s="6" t="str">
        <f t="shared" si="576"/>
        <v>{"name":"Advising (DAAP)","phone":"513-556-1376","location":{"ML":"16","RM":"7210","building":"DAAP"},"fax":"513-556-3288","website":"http://daap.uc.edu/academics/Advising.html"}</v>
      </c>
      <c r="AX1124" t="str">
        <f t="shared" si="577"/>
        <v>db.directory.insert({"name":"Advising (DAAP)","phone":"513-556-1376","location":{"ML":"16","RM":"7210","building":"DAAP"},"fax":"513-556-3288","website":"http://daap.uc.edu/academics/Advising.html"})</v>
      </c>
      <c r="AY1124">
        <f t="shared" si="580"/>
        <v>1121</v>
      </c>
      <c r="AZ1124" t="str">
        <f t="shared" si="578"/>
        <v>1121 - Advising (DAAP)</v>
      </c>
      <c r="BA1124" t="str">
        <f t="shared" si="582"/>
        <v>{"name":"Advising (DAAP)","phone":"513-556-1376","location":{"ML":"16","RM":"7210","building":"DAAP"},"fax":"513-556-3288","website":"http://daap.uc.edu/academics/Advising.html"},</v>
      </c>
    </row>
    <row r="1125" spans="1:53" x14ac:dyDescent="0.25">
      <c r="A1125" t="s">
        <v>4650</v>
      </c>
      <c r="B1125" t="s">
        <v>4651</v>
      </c>
      <c r="C1125" t="s">
        <v>1758</v>
      </c>
      <c r="D1125">
        <v>16</v>
      </c>
      <c r="E1125">
        <v>6450</v>
      </c>
      <c r="F1125" t="s">
        <v>1125</v>
      </c>
      <c r="G1125" t="s">
        <v>1762</v>
      </c>
      <c r="H1125" t="s">
        <v>4652</v>
      </c>
      <c r="K1125" t="s">
        <v>5264</v>
      </c>
      <c r="M1125">
        <f t="shared" si="583"/>
        <v>0</v>
      </c>
      <c r="N1125" t="str">
        <f t="shared" si="555"/>
        <v>Art Education (DAAP)</v>
      </c>
      <c r="P1125" t="s">
        <v>5264</v>
      </c>
      <c r="Q1125" t="str">
        <f t="shared" si="556"/>
        <v>513-556-2962</v>
      </c>
      <c r="S1125" s="3">
        <f t="shared" si="554"/>
        <v>16</v>
      </c>
      <c r="T1125" t="b">
        <f t="shared" si="562"/>
        <v>1</v>
      </c>
      <c r="V1125" s="3">
        <f t="shared" si="563"/>
        <v>6450</v>
      </c>
      <c r="W1125" t="b">
        <f t="shared" si="557"/>
        <v>1</v>
      </c>
      <c r="Y1125" t="str">
        <f t="shared" si="564"/>
        <v>ARONOFF</v>
      </c>
      <c r="Z1125" t="b">
        <f t="shared" si="558"/>
        <v>1</v>
      </c>
      <c r="AB1125" t="b">
        <f t="shared" si="565"/>
        <v>1</v>
      </c>
      <c r="AD1125" t="str">
        <f t="shared" si="566"/>
        <v>513-556-2887</v>
      </c>
      <c r="AE1125" t="b">
        <f t="shared" si="559"/>
        <v>1</v>
      </c>
      <c r="AG1125" t="str">
        <f t="shared" si="567"/>
        <v>http://daap.uc.edu/academics/art/m_art_education.html</v>
      </c>
      <c r="AH1125" t="b">
        <f t="shared" si="560"/>
        <v>1</v>
      </c>
      <c r="AJ1125">
        <f t="shared" si="568"/>
        <v>0</v>
      </c>
      <c r="AK1125" t="b">
        <f t="shared" si="561"/>
        <v>0</v>
      </c>
      <c r="AM1125" s="4" t="str">
        <f t="shared" si="579"/>
        <v>"name":"Art Education (DAAP)"</v>
      </c>
      <c r="AN1125" s="5" t="str">
        <f t="shared" si="569"/>
        <v>,"phone":"513-556-2962"</v>
      </c>
      <c r="AO1125" s="5" t="str">
        <f t="shared" si="570"/>
        <v>,"location":{</v>
      </c>
      <c r="AP1125" s="5" t="str">
        <f t="shared" si="571"/>
        <v>"ML":"16"</v>
      </c>
      <c r="AQ1125" s="5" t="str">
        <f t="shared" si="553"/>
        <v>,"RM":"6450"</v>
      </c>
      <c r="AR1125" s="5" t="str">
        <f t="shared" si="572"/>
        <v>,"building":"ARONOFF"</v>
      </c>
      <c r="AS1125" s="5" t="str">
        <f t="shared" si="581"/>
        <v>}</v>
      </c>
      <c r="AT1125" s="5" t="str">
        <f t="shared" si="573"/>
        <v>,"fax":"513-556-2887"</v>
      </c>
      <c r="AU1125" s="5" t="str">
        <f t="shared" si="574"/>
        <v>,"website":"http://daap.uc.edu/academics/art/m_art_education.html"</v>
      </c>
      <c r="AV1125" s="10" t="str">
        <f t="shared" si="575"/>
        <v/>
      </c>
      <c r="AW1125" s="6" t="str">
        <f t="shared" si="576"/>
        <v>{"name":"Art Education (DAAP)","phone":"513-556-2962","location":{"ML":"16","RM":"6450","building":"ARONOFF"},"fax":"513-556-2887","website":"http://daap.uc.edu/academics/art/m_art_education.html"}</v>
      </c>
      <c r="AX1125" t="str">
        <f t="shared" si="577"/>
        <v>db.directory.insert({"name":"Art Education (DAAP)","phone":"513-556-2962","location":{"ML":"16","RM":"6450","building":"ARONOFF"},"fax":"513-556-2887","website":"http://daap.uc.edu/academics/art/m_art_education.html"})</v>
      </c>
      <c r="AY1125">
        <f t="shared" si="580"/>
        <v>1122</v>
      </c>
      <c r="AZ1125" t="str">
        <f t="shared" si="578"/>
        <v>1122 - Art Education (DAAP)</v>
      </c>
      <c r="BA1125" t="str">
        <f t="shared" si="582"/>
        <v>{"name":"Art Education (DAAP)","phone":"513-556-2962","location":{"ML":"16","RM":"6450","building":"ARONOFF"},"fax":"513-556-2887","website":"http://daap.uc.edu/academics/art/m_art_education.html"},</v>
      </c>
    </row>
    <row r="1126" spans="1:53" x14ac:dyDescent="0.25">
      <c r="A1126" t="s">
        <v>4653</v>
      </c>
      <c r="B1126" t="s">
        <v>4654</v>
      </c>
      <c r="C1126" t="s">
        <v>1758</v>
      </c>
      <c r="D1126">
        <v>16</v>
      </c>
      <c r="E1126">
        <v>6450</v>
      </c>
      <c r="F1126" t="s">
        <v>1125</v>
      </c>
      <c r="G1126" t="s">
        <v>1762</v>
      </c>
      <c r="H1126" t="s">
        <v>4655</v>
      </c>
      <c r="K1126" t="s">
        <v>5264</v>
      </c>
      <c r="M1126">
        <f t="shared" si="583"/>
        <v>0</v>
      </c>
      <c r="N1126" t="str">
        <f t="shared" si="555"/>
        <v>Art History (DAAP)</v>
      </c>
      <c r="P1126" t="s">
        <v>5264</v>
      </c>
      <c r="Q1126" t="str">
        <f t="shared" si="556"/>
        <v>513-556-2962</v>
      </c>
      <c r="S1126" s="3">
        <f t="shared" si="554"/>
        <v>16</v>
      </c>
      <c r="T1126" t="b">
        <f t="shared" si="562"/>
        <v>1</v>
      </c>
      <c r="V1126" s="3">
        <f t="shared" si="563"/>
        <v>6450</v>
      </c>
      <c r="W1126" t="b">
        <f t="shared" si="557"/>
        <v>1</v>
      </c>
      <c r="Y1126" t="str">
        <f t="shared" si="564"/>
        <v>ARONOFF</v>
      </c>
      <c r="Z1126" t="b">
        <f t="shared" si="558"/>
        <v>1</v>
      </c>
      <c r="AB1126" t="b">
        <f t="shared" si="565"/>
        <v>1</v>
      </c>
      <c r="AD1126" t="str">
        <f t="shared" si="566"/>
        <v>513-556-2887</v>
      </c>
      <c r="AE1126" t="b">
        <f t="shared" si="559"/>
        <v>1</v>
      </c>
      <c r="AG1126" t="str">
        <f t="shared" si="567"/>
        <v>http://daap.uc.edu/academics/art/ba_art_history.html</v>
      </c>
      <c r="AH1126" t="b">
        <f t="shared" si="560"/>
        <v>1</v>
      </c>
      <c r="AJ1126">
        <f t="shared" si="568"/>
        <v>0</v>
      </c>
      <c r="AK1126" t="b">
        <f t="shared" si="561"/>
        <v>0</v>
      </c>
      <c r="AM1126" s="4" t="str">
        <f t="shared" si="579"/>
        <v>"name":"Art History (DAAP)"</v>
      </c>
      <c r="AN1126" s="5" t="str">
        <f t="shared" si="569"/>
        <v>,"phone":"513-556-2962"</v>
      </c>
      <c r="AO1126" s="5" t="str">
        <f t="shared" si="570"/>
        <v>,"location":{</v>
      </c>
      <c r="AP1126" s="5" t="str">
        <f t="shared" si="571"/>
        <v>"ML":"16"</v>
      </c>
      <c r="AQ1126" s="5" t="str">
        <f t="shared" si="553"/>
        <v>,"RM":"6450"</v>
      </c>
      <c r="AR1126" s="5" t="str">
        <f t="shared" si="572"/>
        <v>,"building":"ARONOFF"</v>
      </c>
      <c r="AS1126" s="5" t="str">
        <f t="shared" si="581"/>
        <v>}</v>
      </c>
      <c r="AT1126" s="5" t="str">
        <f t="shared" si="573"/>
        <v>,"fax":"513-556-2887"</v>
      </c>
      <c r="AU1126" s="5" t="str">
        <f t="shared" si="574"/>
        <v>,"website":"http://daap.uc.edu/academics/art/ba_art_history.html"</v>
      </c>
      <c r="AV1126" s="10" t="str">
        <f t="shared" si="575"/>
        <v/>
      </c>
      <c r="AW1126" s="6" t="str">
        <f t="shared" si="576"/>
        <v>{"name":"Art History (DAAP)","phone":"513-556-2962","location":{"ML":"16","RM":"6450","building":"ARONOFF"},"fax":"513-556-2887","website":"http://daap.uc.edu/academics/art/ba_art_history.html"}</v>
      </c>
      <c r="AX1126" t="str">
        <f t="shared" si="577"/>
        <v>db.directory.insert({"name":"Art History (DAAP)","phone":"513-556-2962","location":{"ML":"16","RM":"6450","building":"ARONOFF"},"fax":"513-556-2887","website":"http://daap.uc.edu/academics/art/ba_art_history.html"})</v>
      </c>
      <c r="AY1126">
        <f t="shared" si="580"/>
        <v>1123</v>
      </c>
      <c r="AZ1126" t="str">
        <f t="shared" si="578"/>
        <v>1123 - Art History (DAAP)</v>
      </c>
      <c r="BA1126" t="str">
        <f t="shared" si="582"/>
        <v>{"name":"Art History (DAAP)","phone":"513-556-2962","location":{"ML":"16","RM":"6450","building":"ARONOFF"},"fax":"513-556-2887","website":"http://daap.uc.edu/academics/art/ba_art_history.html"},</v>
      </c>
    </row>
    <row r="1127" spans="1:53" x14ac:dyDescent="0.25">
      <c r="A1127" t="s">
        <v>4656</v>
      </c>
      <c r="B1127" t="s">
        <v>4657</v>
      </c>
      <c r="C1127" t="s">
        <v>4658</v>
      </c>
      <c r="D1127">
        <v>9</v>
      </c>
      <c r="E1127">
        <v>4432</v>
      </c>
      <c r="F1127" t="s">
        <v>1125</v>
      </c>
      <c r="G1127" t="s">
        <v>1401</v>
      </c>
      <c r="H1127" t="s">
        <v>684</v>
      </c>
      <c r="I1127" t="s">
        <v>685</v>
      </c>
      <c r="K1127" t="s">
        <v>5264</v>
      </c>
      <c r="M1127">
        <f t="shared" si="583"/>
        <v>0</v>
      </c>
      <c r="N1127" t="str">
        <f t="shared" si="555"/>
        <v xml:space="preserve"> Bookstore - DAAP</v>
      </c>
      <c r="P1127" t="s">
        <v>5264</v>
      </c>
      <c r="Q1127" t="str">
        <f t="shared" si="556"/>
        <v>513-556-4672</v>
      </c>
      <c r="S1127" s="3">
        <f t="shared" si="554"/>
        <v>9</v>
      </c>
      <c r="T1127" t="b">
        <f t="shared" si="562"/>
        <v>1</v>
      </c>
      <c r="V1127" s="3">
        <f t="shared" si="563"/>
        <v>4432</v>
      </c>
      <c r="W1127" t="b">
        <f t="shared" si="557"/>
        <v>1</v>
      </c>
      <c r="Y1127" t="str">
        <f t="shared" si="564"/>
        <v>ARONOFF</v>
      </c>
      <c r="Z1127" t="b">
        <f t="shared" si="558"/>
        <v>1</v>
      </c>
      <c r="AB1127" t="b">
        <f t="shared" si="565"/>
        <v>1</v>
      </c>
      <c r="AD1127" t="str">
        <f t="shared" si="566"/>
        <v>513-556-5555</v>
      </c>
      <c r="AE1127" t="b">
        <f t="shared" si="559"/>
        <v>1</v>
      </c>
      <c r="AG1127" t="str">
        <f t="shared" si="567"/>
        <v>http://www.uc.edu/bookstore</v>
      </c>
      <c r="AH1127" t="b">
        <f t="shared" si="560"/>
        <v>1</v>
      </c>
      <c r="AJ1127" t="str">
        <f t="shared" si="568"/>
        <v>bookstore@uc.edu</v>
      </c>
      <c r="AK1127" t="b">
        <f t="shared" si="561"/>
        <v>1</v>
      </c>
      <c r="AM1127" s="4" t="str">
        <f t="shared" si="579"/>
        <v>"name":"Bookstore - DAAP"</v>
      </c>
      <c r="AN1127" s="5" t="str">
        <f t="shared" si="569"/>
        <v>,"phone":"513-556-4672"</v>
      </c>
      <c r="AO1127" s="5" t="str">
        <f t="shared" si="570"/>
        <v>,"location":{</v>
      </c>
      <c r="AP1127" s="5" t="str">
        <f t="shared" si="571"/>
        <v>"ML":"9"</v>
      </c>
      <c r="AQ1127" s="5" t="str">
        <f t="shared" si="553"/>
        <v>,"RM":"4432"</v>
      </c>
      <c r="AR1127" s="5" t="str">
        <f t="shared" si="572"/>
        <v>,"building":"ARONOFF"</v>
      </c>
      <c r="AS1127" s="5" t="str">
        <f t="shared" si="581"/>
        <v>}</v>
      </c>
      <c r="AT1127" s="5" t="str">
        <f t="shared" si="573"/>
        <v>,"fax":"513-556-5555"</v>
      </c>
      <c r="AU1127" s="5" t="str">
        <f t="shared" si="574"/>
        <v>,"website":"http://www.uc.edu/bookstore"</v>
      </c>
      <c r="AV1127" s="10" t="str">
        <f t="shared" si="575"/>
        <v>,"email":"bookstore@uc.edu"</v>
      </c>
      <c r="AW1127" s="6" t="str">
        <f t="shared" si="576"/>
        <v>{"name":"Bookstore - DAAP","phone":"513-556-4672","location":{"ML":"9","RM":"4432","building":"ARONOFF"},"fax":"513-556-5555","website":"http://www.uc.edu/bookstore","email":"bookstore@uc.edu"}</v>
      </c>
      <c r="AX1127" t="str">
        <f t="shared" si="577"/>
        <v>db.directory.insert({"name":"Bookstore - DAAP","phone":"513-556-4672","location":{"ML":"9","RM":"4432","building":"ARONOFF"},"fax":"513-556-5555","website":"http://www.uc.edu/bookstore","email":"bookstore@uc.edu"})</v>
      </c>
      <c r="AY1127">
        <f t="shared" si="580"/>
        <v>1124</v>
      </c>
      <c r="AZ1127" t="str">
        <f t="shared" si="578"/>
        <v>1124 -  Bookstore - DAAP</v>
      </c>
      <c r="BA1127" t="str">
        <f t="shared" si="582"/>
        <v>{"name":"Bookstore - DAAP","phone":"513-556-4672","location":{"ML":"9","RM":"4432","building":"ARONOFF"},"fax":"513-556-5555","website":"http://www.uc.edu/bookstore","email":"bookstore@uc.edu"},</v>
      </c>
    </row>
    <row r="1128" spans="1:53" x14ac:dyDescent="0.25">
      <c r="A1128" t="s">
        <v>4659</v>
      </c>
      <c r="B1128" t="s">
        <v>4660</v>
      </c>
      <c r="C1128" t="s">
        <v>3632</v>
      </c>
      <c r="D1128">
        <v>16</v>
      </c>
      <c r="E1128">
        <v>4425</v>
      </c>
      <c r="F1128" t="s">
        <v>1125</v>
      </c>
      <c r="G1128" t="s">
        <v>176</v>
      </c>
      <c r="H1128" t="s">
        <v>4661</v>
      </c>
      <c r="K1128" t="s">
        <v>5264</v>
      </c>
      <c r="M1128">
        <f t="shared" si="583"/>
        <v>0</v>
      </c>
      <c r="N1128" t="str">
        <f t="shared" si="555"/>
        <v>Computer Graphics Center (CGC)(DAAP)</v>
      </c>
      <c r="P1128" t="s">
        <v>5264</v>
      </c>
      <c r="Q1128" t="str">
        <f t="shared" si="556"/>
        <v>513-556-3227</v>
      </c>
      <c r="S1128" s="3">
        <f t="shared" si="554"/>
        <v>16</v>
      </c>
      <c r="T1128" t="b">
        <f t="shared" si="562"/>
        <v>1</v>
      </c>
      <c r="V1128" s="3">
        <f t="shared" si="563"/>
        <v>4425</v>
      </c>
      <c r="W1128" t="b">
        <f t="shared" si="557"/>
        <v>1</v>
      </c>
      <c r="Y1128" t="str">
        <f t="shared" si="564"/>
        <v>ARONOFF</v>
      </c>
      <c r="Z1128" t="b">
        <f t="shared" si="558"/>
        <v>1</v>
      </c>
      <c r="AB1128" t="b">
        <f t="shared" si="565"/>
        <v>1</v>
      </c>
      <c r="AD1128" t="str">
        <f t="shared" si="566"/>
        <v>513-556-3288</v>
      </c>
      <c r="AE1128" t="b">
        <f t="shared" si="559"/>
        <v>1</v>
      </c>
      <c r="AG1128" t="str">
        <f t="shared" si="567"/>
        <v>http://daap.uc.edu/about/facilities/cgc.html</v>
      </c>
      <c r="AH1128" t="b">
        <f t="shared" si="560"/>
        <v>1</v>
      </c>
      <c r="AJ1128">
        <f t="shared" si="568"/>
        <v>0</v>
      </c>
      <c r="AK1128" t="b">
        <f t="shared" si="561"/>
        <v>0</v>
      </c>
      <c r="AM1128" s="4" t="str">
        <f t="shared" si="579"/>
        <v>"name":"Computer Graphics Center (CGC)(DAAP)"</v>
      </c>
      <c r="AN1128" s="5" t="str">
        <f t="shared" si="569"/>
        <v>,"phone":"513-556-3227"</v>
      </c>
      <c r="AO1128" s="5" t="str">
        <f t="shared" si="570"/>
        <v>,"location":{</v>
      </c>
      <c r="AP1128" s="5" t="str">
        <f t="shared" si="571"/>
        <v>"ML":"16"</v>
      </c>
      <c r="AQ1128" s="5" t="str">
        <f t="shared" si="553"/>
        <v>,"RM":"4425"</v>
      </c>
      <c r="AR1128" s="5" t="str">
        <f t="shared" si="572"/>
        <v>,"building":"ARONOFF"</v>
      </c>
      <c r="AS1128" s="5" t="str">
        <f t="shared" si="581"/>
        <v>}</v>
      </c>
      <c r="AT1128" s="5" t="str">
        <f t="shared" si="573"/>
        <v>,"fax":"513-556-3288"</v>
      </c>
      <c r="AU1128" s="5" t="str">
        <f t="shared" si="574"/>
        <v>,"website":"http://daap.uc.edu/about/facilities/cgc.html"</v>
      </c>
      <c r="AV1128" s="10" t="str">
        <f t="shared" si="575"/>
        <v/>
      </c>
      <c r="AW1128" s="6" t="str">
        <f t="shared" si="576"/>
        <v>{"name":"Computer Graphics Center (CGC)(DAAP)","phone":"513-556-3227","location":{"ML":"16","RM":"4425","building":"ARONOFF"},"fax":"513-556-3288","website":"http://daap.uc.edu/about/facilities/cgc.html"}</v>
      </c>
      <c r="AX1128" t="str">
        <f t="shared" si="577"/>
        <v>db.directory.insert({"name":"Computer Graphics Center (CGC)(DAAP)","phone":"513-556-3227","location":{"ML":"16","RM":"4425","building":"ARONOFF"},"fax":"513-556-3288","website":"http://daap.uc.edu/about/facilities/cgc.html"})</v>
      </c>
      <c r="AY1128">
        <f t="shared" si="580"/>
        <v>1125</v>
      </c>
      <c r="AZ1128" t="str">
        <f t="shared" si="578"/>
        <v>1125 - Computer Graphics Center (CGC)(DAAP)</v>
      </c>
      <c r="BA1128" t="str">
        <f t="shared" si="582"/>
        <v>{"name":"Computer Graphics Center (CGC)(DAAP)","phone":"513-556-3227","location":{"ML":"16","RM":"4425","building":"ARONOFF"},"fax":"513-556-3288","website":"http://daap.uc.edu/about/facilities/cgc.html"},</v>
      </c>
    </row>
    <row r="1129" spans="1:53" x14ac:dyDescent="0.25">
      <c r="A1129" t="s">
        <v>4662</v>
      </c>
      <c r="B1129" t="s">
        <v>385</v>
      </c>
      <c r="C1129" t="s">
        <v>3306</v>
      </c>
      <c r="D1129" t="s">
        <v>4663</v>
      </c>
      <c r="E1129">
        <v>16</v>
      </c>
      <c r="F1129">
        <v>5470</v>
      </c>
      <c r="G1129" t="s">
        <v>1125</v>
      </c>
      <c r="H1129" t="s">
        <v>176</v>
      </c>
      <c r="I1129" t="s">
        <v>4664</v>
      </c>
      <c r="K1129" t="s">
        <v>5264</v>
      </c>
      <c r="L1129" t="b">
        <v>1</v>
      </c>
      <c r="M1129">
        <f t="shared" si="583"/>
        <v>1</v>
      </c>
      <c r="N1129" t="str">
        <f t="shared" si="555"/>
        <v>DAAP  Business Office</v>
      </c>
      <c r="O1129" t="str">
        <f t="shared" ref="O1129:O1168" si="584">CONCATENATE(B1129," ",C1129)</f>
        <v>DAAP  Business Office</v>
      </c>
      <c r="P1129" t="s">
        <v>5264</v>
      </c>
      <c r="Q1129" t="str">
        <f t="shared" si="556"/>
        <v>513-556-1203</v>
      </c>
      <c r="S1129" s="3">
        <f t="shared" si="554"/>
        <v>16</v>
      </c>
      <c r="T1129" t="b">
        <f t="shared" si="562"/>
        <v>1</v>
      </c>
      <c r="V1129" s="3">
        <f t="shared" si="563"/>
        <v>5470</v>
      </c>
      <c r="W1129" t="b">
        <f t="shared" si="557"/>
        <v>1</v>
      </c>
      <c r="Y1129" t="str">
        <f t="shared" si="564"/>
        <v>ARONOFF</v>
      </c>
      <c r="Z1129" t="b">
        <f t="shared" si="558"/>
        <v>1</v>
      </c>
      <c r="AB1129" t="b">
        <f t="shared" si="565"/>
        <v>1</v>
      </c>
      <c r="AD1129" t="str">
        <f t="shared" si="566"/>
        <v>513-556-3288</v>
      </c>
      <c r="AE1129" t="b">
        <f t="shared" si="559"/>
        <v>1</v>
      </c>
      <c r="AG1129" t="str">
        <f t="shared" si="567"/>
        <v>http://daap.uc.edu/about/people.html#BusinessAffairs</v>
      </c>
      <c r="AH1129" t="b">
        <f t="shared" si="560"/>
        <v>1</v>
      </c>
      <c r="AJ1129">
        <f t="shared" si="568"/>
        <v>0</v>
      </c>
      <c r="AK1129" t="b">
        <f t="shared" si="561"/>
        <v>0</v>
      </c>
      <c r="AM1129" s="4" t="str">
        <f t="shared" si="579"/>
        <v>"name":"DAAP Business Office"</v>
      </c>
      <c r="AN1129" s="5" t="str">
        <f t="shared" si="569"/>
        <v>,"phone":"513-556-1203"</v>
      </c>
      <c r="AO1129" s="5" t="str">
        <f t="shared" si="570"/>
        <v>,"location":{</v>
      </c>
      <c r="AP1129" s="5" t="str">
        <f t="shared" si="571"/>
        <v>"ML":"16"</v>
      </c>
      <c r="AQ1129" s="5" t="str">
        <f t="shared" si="553"/>
        <v>,"RM":"5470"</v>
      </c>
      <c r="AR1129" s="5" t="str">
        <f t="shared" si="572"/>
        <v>,"building":"ARONOFF"</v>
      </c>
      <c r="AS1129" s="5" t="str">
        <f t="shared" si="581"/>
        <v>}</v>
      </c>
      <c r="AT1129" s="5" t="str">
        <f t="shared" si="573"/>
        <v>,"fax":"513-556-3288"</v>
      </c>
      <c r="AU1129" s="5" t="str">
        <f t="shared" si="574"/>
        <v>,"website":"http://daap.uc.edu/about/people.html#BusinessAffairs"</v>
      </c>
      <c r="AV1129" s="10" t="str">
        <f t="shared" si="575"/>
        <v/>
      </c>
      <c r="AW1129" s="6" t="str">
        <f t="shared" si="576"/>
        <v>{"name":"DAAP Business Office","phone":"513-556-1203","location":{"ML":"16","RM":"5470","building":"ARONOFF"},"fax":"513-556-3288","website":"http://daap.uc.edu/about/people.html#BusinessAffairs"}</v>
      </c>
      <c r="AX1129" t="str">
        <f t="shared" si="577"/>
        <v>db.directory.insert({"name":"DAAP Business Office","phone":"513-556-1203","location":{"ML":"16","RM":"5470","building":"ARONOFF"},"fax":"513-556-3288","website":"http://daap.uc.edu/about/people.html#BusinessAffairs"})</v>
      </c>
      <c r="AY1129">
        <f t="shared" si="580"/>
        <v>1126</v>
      </c>
      <c r="AZ1129" t="str">
        <f t="shared" si="578"/>
        <v>1126 - DAAP  Business Office</v>
      </c>
      <c r="BA1129" t="str">
        <f t="shared" si="582"/>
        <v>{"name":"DAAP Business Office","phone":"513-556-1203","location":{"ML":"16","RM":"5470","building":"ARONOFF"},"fax":"513-556-3288","website":"http://daap.uc.edu/about/people.html#BusinessAffairs"},</v>
      </c>
    </row>
    <row r="1130" spans="1:53" x14ac:dyDescent="0.25">
      <c r="A1130" t="s">
        <v>4665</v>
      </c>
      <c r="B1130" t="s">
        <v>4666</v>
      </c>
      <c r="C1130" t="s">
        <v>4667</v>
      </c>
      <c r="D1130">
        <v>110</v>
      </c>
      <c r="F1130" t="s">
        <v>1125</v>
      </c>
      <c r="G1130" t="s">
        <v>133</v>
      </c>
      <c r="H1130" t="s">
        <v>134</v>
      </c>
      <c r="I1130" t="s">
        <v>1185</v>
      </c>
      <c r="K1130" t="s">
        <v>5264</v>
      </c>
      <c r="M1130">
        <f t="shared" si="583"/>
        <v>0</v>
      </c>
      <c r="N1130" t="str">
        <f t="shared" si="555"/>
        <v xml:space="preserve"> Cafe - DAAP</v>
      </c>
      <c r="P1130" t="s">
        <v>5264</v>
      </c>
      <c r="Q1130" t="str">
        <f t="shared" si="556"/>
        <v>513-556-1517</v>
      </c>
      <c r="S1130" s="3">
        <f t="shared" si="554"/>
        <v>110</v>
      </c>
      <c r="T1130" t="b">
        <f t="shared" si="562"/>
        <v>1</v>
      </c>
      <c r="V1130" s="3">
        <f t="shared" si="563"/>
        <v>0</v>
      </c>
      <c r="W1130" t="b">
        <f t="shared" si="557"/>
        <v>0</v>
      </c>
      <c r="Y1130" t="str">
        <f t="shared" si="564"/>
        <v>ARONOFF</v>
      </c>
      <c r="Z1130" t="b">
        <f t="shared" si="558"/>
        <v>1</v>
      </c>
      <c r="AB1130" t="b">
        <f t="shared" si="565"/>
        <v>1</v>
      </c>
      <c r="AD1130" t="str">
        <f t="shared" si="566"/>
        <v>513-556-0310</v>
      </c>
      <c r="AE1130" t="b">
        <f t="shared" si="559"/>
        <v>1</v>
      </c>
      <c r="AG1130" t="str">
        <f t="shared" si="567"/>
        <v>http://www.uc.edu/food/</v>
      </c>
      <c r="AH1130" t="b">
        <f t="shared" si="560"/>
        <v>1</v>
      </c>
      <c r="AJ1130" t="str">
        <f t="shared" si="568"/>
        <v>ucfood@uc.edu</v>
      </c>
      <c r="AK1130" t="b">
        <f t="shared" si="561"/>
        <v>1</v>
      </c>
      <c r="AM1130" s="4" t="str">
        <f t="shared" si="579"/>
        <v>"name":"Cafe - DAAP"</v>
      </c>
      <c r="AN1130" s="5" t="str">
        <f t="shared" si="569"/>
        <v>,"phone":"513-556-1517"</v>
      </c>
      <c r="AO1130" s="5" t="str">
        <f t="shared" si="570"/>
        <v>,"location":{</v>
      </c>
      <c r="AP1130" s="5" t="str">
        <f t="shared" si="571"/>
        <v>"ML":"110"</v>
      </c>
      <c r="AQ1130" s="5" t="str">
        <f t="shared" si="553"/>
        <v/>
      </c>
      <c r="AR1130" s="5" t="str">
        <f t="shared" si="572"/>
        <v>,"building":"ARONOFF"</v>
      </c>
      <c r="AS1130" s="5" t="str">
        <f t="shared" si="581"/>
        <v>}</v>
      </c>
      <c r="AT1130" s="5" t="str">
        <f t="shared" si="573"/>
        <v>,"fax":"513-556-0310"</v>
      </c>
      <c r="AU1130" s="5" t="str">
        <f t="shared" si="574"/>
        <v>,"website":"http://www.uc.edu/food/"</v>
      </c>
      <c r="AV1130" s="10" t="str">
        <f t="shared" si="575"/>
        <v>,"email":"ucfood@uc.edu"</v>
      </c>
      <c r="AW1130" s="6" t="str">
        <f t="shared" si="576"/>
        <v>{"name":"Cafe - DAAP","phone":"513-556-1517","location":{"ML":"110","building":"ARONOFF"},"fax":"513-556-0310","website":"http://www.uc.edu/food/","email":"ucfood@uc.edu"}</v>
      </c>
      <c r="AX1130" t="str">
        <f t="shared" si="577"/>
        <v>db.directory.insert({"name":"Cafe - DAAP","phone":"513-556-1517","location":{"ML":"110","building":"ARONOFF"},"fax":"513-556-0310","website":"http://www.uc.edu/food/","email":"ucfood@uc.edu"})</v>
      </c>
      <c r="AY1130">
        <f t="shared" si="580"/>
        <v>1127</v>
      </c>
      <c r="AZ1130" t="str">
        <f t="shared" si="578"/>
        <v>1127 -  Cafe - DAAP</v>
      </c>
      <c r="BA1130" t="str">
        <f t="shared" si="582"/>
        <v>{"name":"Cafe - DAAP","phone":"513-556-1517","location":{"ML":"110","building":"ARONOFF"},"fax":"513-556-0310","website":"http://www.uc.edu/food/","email":"ucfood@uc.edu"},</v>
      </c>
    </row>
    <row r="1131" spans="1:53" x14ac:dyDescent="0.25">
      <c r="A1131" t="s">
        <v>4668</v>
      </c>
      <c r="B1131" t="s">
        <v>4669</v>
      </c>
      <c r="C1131" t="s">
        <v>4670</v>
      </c>
      <c r="D1131">
        <v>16</v>
      </c>
      <c r="H1131" t="s">
        <v>4671</v>
      </c>
      <c r="K1131" t="s">
        <v>5264</v>
      </c>
      <c r="M1131">
        <f t="shared" si="583"/>
        <v>0</v>
      </c>
      <c r="N1131" t="str">
        <f t="shared" si="555"/>
        <v>Center for the Electronic Reconstruction of Historical and Archaeological Sites (CERHAS)</v>
      </c>
      <c r="P1131" t="s">
        <v>5264</v>
      </c>
      <c r="Q1131" t="str">
        <f t="shared" si="556"/>
        <v>513-556-0223</v>
      </c>
      <c r="S1131" s="3">
        <f t="shared" si="554"/>
        <v>16</v>
      </c>
      <c r="T1131" t="b">
        <f t="shared" si="562"/>
        <v>1</v>
      </c>
      <c r="V1131" s="3">
        <f t="shared" si="563"/>
        <v>0</v>
      </c>
      <c r="W1131" t="b">
        <f t="shared" si="557"/>
        <v>0</v>
      </c>
      <c r="Y1131">
        <f t="shared" si="564"/>
        <v>0</v>
      </c>
      <c r="Z1131" t="b">
        <f t="shared" si="558"/>
        <v>0</v>
      </c>
      <c r="AB1131" t="b">
        <f t="shared" si="565"/>
        <v>1</v>
      </c>
      <c r="AD1131">
        <f t="shared" si="566"/>
        <v>0</v>
      </c>
      <c r="AE1131" t="b">
        <f t="shared" si="559"/>
        <v>0</v>
      </c>
      <c r="AG1131" t="str">
        <f t="shared" si="567"/>
        <v>http://cerhas.uc.edu/</v>
      </c>
      <c r="AH1131" t="b">
        <f t="shared" si="560"/>
        <v>1</v>
      </c>
      <c r="AJ1131">
        <f t="shared" si="568"/>
        <v>0</v>
      </c>
      <c r="AK1131" t="b">
        <f t="shared" si="561"/>
        <v>0</v>
      </c>
      <c r="AM1131" s="4" t="str">
        <f t="shared" si="579"/>
        <v>"name":"Center for the Electronic Reconstruction of Historical and Archaeological Sites (CERHAS)"</v>
      </c>
      <c r="AN1131" s="5" t="str">
        <f t="shared" si="569"/>
        <v>,"phone":"513-556-0223"</v>
      </c>
      <c r="AO1131" s="5" t="str">
        <f t="shared" si="570"/>
        <v>,"location":{</v>
      </c>
      <c r="AP1131" s="5" t="str">
        <f t="shared" si="571"/>
        <v>"ML":"16"</v>
      </c>
      <c r="AQ1131" s="5" t="str">
        <f t="shared" si="553"/>
        <v/>
      </c>
      <c r="AR1131" s="5" t="str">
        <f t="shared" si="572"/>
        <v/>
      </c>
      <c r="AS1131" s="5" t="str">
        <f t="shared" si="581"/>
        <v>}</v>
      </c>
      <c r="AT1131" s="5" t="str">
        <f t="shared" si="573"/>
        <v/>
      </c>
      <c r="AU1131" s="5" t="str">
        <f t="shared" si="574"/>
        <v>,"website":"http://cerhas.uc.edu/"</v>
      </c>
      <c r="AV1131" s="10" t="str">
        <f t="shared" si="575"/>
        <v/>
      </c>
      <c r="AW1131" s="6" t="str">
        <f t="shared" si="576"/>
        <v>{"name":"Center for the Electronic Reconstruction of Historical and Archaeological Sites (CERHAS)","phone":"513-556-0223","location":{"ML":"16"},"website":"http://cerhas.uc.edu/"}</v>
      </c>
      <c r="AX1131" t="str">
        <f t="shared" si="577"/>
        <v>db.directory.insert({"name":"Center for the Electronic Reconstruction of Historical and Archaeological Sites (CERHAS)","phone":"513-556-0223","location":{"ML":"16"},"website":"http://cerhas.uc.edu/"})</v>
      </c>
      <c r="AY1131">
        <f t="shared" si="580"/>
        <v>1128</v>
      </c>
      <c r="AZ1131" t="str">
        <f t="shared" si="578"/>
        <v>1128 - Center for the Electronic Reconstruction of Historical and Archaeological Sites (CERHAS)</v>
      </c>
      <c r="BA1131" t="str">
        <f t="shared" si="582"/>
        <v>{"name":"Center for the Electronic Reconstruction of Historical and Archaeological Sites (CERHAS)","phone":"513-556-0223","location":{"ML":"16"},"website":"http://cerhas.uc.edu/"},</v>
      </c>
    </row>
    <row r="1132" spans="1:53" x14ac:dyDescent="0.25">
      <c r="A1132" t="s">
        <v>4672</v>
      </c>
      <c r="B1132" t="s">
        <v>4673</v>
      </c>
      <c r="C1132" t="s">
        <v>4674</v>
      </c>
      <c r="D1132">
        <v>16</v>
      </c>
      <c r="E1132">
        <v>5470</v>
      </c>
      <c r="F1132" t="s">
        <v>1125</v>
      </c>
      <c r="G1132" t="s">
        <v>176</v>
      </c>
      <c r="K1132" t="s">
        <v>5264</v>
      </c>
      <c r="M1132">
        <f t="shared" si="583"/>
        <v>0</v>
      </c>
      <c r="N1132" t="str">
        <f t="shared" si="555"/>
        <v>Community Design Center (DAAP)</v>
      </c>
      <c r="P1132" t="s">
        <v>5264</v>
      </c>
      <c r="Q1132" t="str">
        <f t="shared" si="556"/>
        <v>513-556-3282</v>
      </c>
      <c r="S1132" s="3">
        <f t="shared" si="554"/>
        <v>16</v>
      </c>
      <c r="T1132" t="b">
        <f t="shared" si="562"/>
        <v>1</v>
      </c>
      <c r="V1132" s="3">
        <f t="shared" si="563"/>
        <v>5470</v>
      </c>
      <c r="W1132" t="b">
        <f t="shared" si="557"/>
        <v>1</v>
      </c>
      <c r="Y1132" t="str">
        <f t="shared" si="564"/>
        <v>ARONOFF</v>
      </c>
      <c r="Z1132" t="b">
        <f t="shared" si="558"/>
        <v>1</v>
      </c>
      <c r="AB1132" t="b">
        <f t="shared" si="565"/>
        <v>1</v>
      </c>
      <c r="AD1132" t="str">
        <f t="shared" si="566"/>
        <v>513-556-3288</v>
      </c>
      <c r="AE1132" t="b">
        <f t="shared" si="559"/>
        <v>1</v>
      </c>
      <c r="AG1132">
        <f t="shared" si="567"/>
        <v>0</v>
      </c>
      <c r="AH1132" t="b">
        <f t="shared" si="560"/>
        <v>0</v>
      </c>
      <c r="AJ1132">
        <f t="shared" si="568"/>
        <v>0</v>
      </c>
      <c r="AK1132" t="b">
        <f t="shared" si="561"/>
        <v>0</v>
      </c>
      <c r="AM1132" s="4" t="str">
        <f t="shared" si="579"/>
        <v>"name":"Community Design Center (DAAP)"</v>
      </c>
      <c r="AN1132" s="5" t="str">
        <f t="shared" si="569"/>
        <v>,"phone":"513-556-3282"</v>
      </c>
      <c r="AO1132" s="5" t="str">
        <f t="shared" si="570"/>
        <v>,"location":{</v>
      </c>
      <c r="AP1132" s="5" t="str">
        <f t="shared" si="571"/>
        <v>"ML":"16"</v>
      </c>
      <c r="AQ1132" s="5" t="str">
        <f t="shared" si="553"/>
        <v>,"RM":"5470"</v>
      </c>
      <c r="AR1132" s="5" t="str">
        <f t="shared" si="572"/>
        <v>,"building":"ARONOFF"</v>
      </c>
      <c r="AS1132" s="5" t="str">
        <f t="shared" si="581"/>
        <v>}</v>
      </c>
      <c r="AT1132" s="5" t="str">
        <f t="shared" si="573"/>
        <v>,"fax":"513-556-3288"</v>
      </c>
      <c r="AU1132" s="5" t="str">
        <f t="shared" si="574"/>
        <v/>
      </c>
      <c r="AV1132" s="10" t="str">
        <f t="shared" si="575"/>
        <v/>
      </c>
      <c r="AW1132" s="6" t="str">
        <f t="shared" si="576"/>
        <v>{"name":"Community Design Center (DAAP)","phone":"513-556-3282","location":{"ML":"16","RM":"5470","building":"ARONOFF"},"fax":"513-556-3288"}</v>
      </c>
      <c r="AX1132" t="str">
        <f t="shared" si="577"/>
        <v>db.directory.insert({"name":"Community Design Center (DAAP)","phone":"513-556-3282","location":{"ML":"16","RM":"5470","building":"ARONOFF"},"fax":"513-556-3288"})</v>
      </c>
      <c r="AY1132">
        <f t="shared" si="580"/>
        <v>1129</v>
      </c>
      <c r="AZ1132" t="str">
        <f t="shared" si="578"/>
        <v>1129 - Community Design Center (DAAP)</v>
      </c>
      <c r="BA1132" t="str">
        <f t="shared" si="582"/>
        <v>{"name":"Community Design Center (DAAP)","phone":"513-556-3282","location":{"ML":"16","RM":"5470","building":"ARONOFF"},"fax":"513-556-3288"},</v>
      </c>
    </row>
    <row r="1133" spans="1:53" x14ac:dyDescent="0.25">
      <c r="A1133" t="s">
        <v>4675</v>
      </c>
      <c r="B1133" t="s">
        <v>4676</v>
      </c>
      <c r="C1133" t="s">
        <v>1248</v>
      </c>
      <c r="D1133">
        <v>16</v>
      </c>
      <c r="E1133">
        <v>6210</v>
      </c>
      <c r="F1133" t="s">
        <v>385</v>
      </c>
      <c r="G1133" t="s">
        <v>1249</v>
      </c>
      <c r="H1133" t="s">
        <v>1787</v>
      </c>
      <c r="K1133" t="s">
        <v>5264</v>
      </c>
      <c r="M1133">
        <f t="shared" si="583"/>
        <v>0</v>
      </c>
      <c r="N1133" t="str">
        <f t="shared" si="555"/>
        <v>Community Planning (DAAP)</v>
      </c>
      <c r="P1133" t="s">
        <v>5264</v>
      </c>
      <c r="Q1133" t="str">
        <f t="shared" si="556"/>
        <v>513-556-4943</v>
      </c>
      <c r="S1133" s="3">
        <f t="shared" si="554"/>
        <v>16</v>
      </c>
      <c r="T1133" t="b">
        <f t="shared" si="562"/>
        <v>1</v>
      </c>
      <c r="V1133" s="3">
        <f t="shared" si="563"/>
        <v>6210</v>
      </c>
      <c r="W1133" t="b">
        <f t="shared" si="557"/>
        <v>1</v>
      </c>
      <c r="Y1133" t="str">
        <f t="shared" si="564"/>
        <v>DAAP</v>
      </c>
      <c r="Z1133" t="b">
        <f t="shared" si="558"/>
        <v>1</v>
      </c>
      <c r="AB1133" t="b">
        <f t="shared" si="565"/>
        <v>1</v>
      </c>
      <c r="AD1133" t="str">
        <f t="shared" si="566"/>
        <v>513-556-1274</v>
      </c>
      <c r="AE1133" t="b">
        <f t="shared" si="559"/>
        <v>1</v>
      </c>
      <c r="AG1133" t="str">
        <f t="shared" si="567"/>
        <v>http://daap.uc.edu/academics/planning.html</v>
      </c>
      <c r="AH1133" t="b">
        <f t="shared" si="560"/>
        <v>1</v>
      </c>
      <c r="AJ1133">
        <f t="shared" si="568"/>
        <v>0</v>
      </c>
      <c r="AK1133" t="b">
        <f t="shared" si="561"/>
        <v>0</v>
      </c>
      <c r="AM1133" s="4" t="str">
        <f t="shared" si="579"/>
        <v>"name":"Community Planning (DAAP)"</v>
      </c>
      <c r="AN1133" s="5" t="str">
        <f t="shared" si="569"/>
        <v>,"phone":"513-556-4943"</v>
      </c>
      <c r="AO1133" s="5" t="str">
        <f t="shared" si="570"/>
        <v>,"location":{</v>
      </c>
      <c r="AP1133" s="5" t="str">
        <f t="shared" si="571"/>
        <v>"ML":"16"</v>
      </c>
      <c r="AQ1133" s="5" t="str">
        <f t="shared" si="553"/>
        <v>,"RM":"6210"</v>
      </c>
      <c r="AR1133" s="5" t="str">
        <f t="shared" si="572"/>
        <v>,"building":"DAAP"</v>
      </c>
      <c r="AS1133" s="5" t="str">
        <f t="shared" si="581"/>
        <v>}</v>
      </c>
      <c r="AT1133" s="5" t="str">
        <f t="shared" si="573"/>
        <v>,"fax":"513-556-1274"</v>
      </c>
      <c r="AU1133" s="5" t="str">
        <f t="shared" si="574"/>
        <v>,"website":"http://daap.uc.edu/academics/planning.html"</v>
      </c>
      <c r="AV1133" s="10" t="str">
        <f t="shared" si="575"/>
        <v/>
      </c>
      <c r="AW1133" s="6" t="str">
        <f t="shared" si="576"/>
        <v>{"name":"Community Planning (DAAP)","phone":"513-556-4943","location":{"ML":"16","RM":"6210","building":"DAAP"},"fax":"513-556-1274","website":"http://daap.uc.edu/academics/planning.html"}</v>
      </c>
      <c r="AX1133" t="str">
        <f t="shared" si="577"/>
        <v>db.directory.insert({"name":"Community Planning (DAAP)","phone":"513-556-4943","location":{"ML":"16","RM":"6210","building":"DAAP"},"fax":"513-556-1274","website":"http://daap.uc.edu/academics/planning.html"})</v>
      </c>
      <c r="AY1133">
        <f t="shared" si="580"/>
        <v>1130</v>
      </c>
      <c r="AZ1133" t="str">
        <f t="shared" si="578"/>
        <v>1130 - Community Planning (DAAP)</v>
      </c>
      <c r="BA1133" t="str">
        <f t="shared" si="582"/>
        <v>{"name":"Community Planning (DAAP)","phone":"513-556-4943","location":{"ML":"16","RM":"6210","building":"DAAP"},"fax":"513-556-1274","website":"http://daap.uc.edu/academics/planning.html"},</v>
      </c>
    </row>
    <row r="1134" spans="1:53" x14ac:dyDescent="0.25">
      <c r="A1134" t="s">
        <v>4677</v>
      </c>
      <c r="B1134" t="s">
        <v>4678</v>
      </c>
      <c r="C1134" t="s">
        <v>4679</v>
      </c>
      <c r="D1134">
        <v>16</v>
      </c>
      <c r="H1134" t="s">
        <v>4680</v>
      </c>
      <c r="K1134" t="s">
        <v>5264</v>
      </c>
      <c r="M1134">
        <f t="shared" si="583"/>
        <v>0</v>
      </c>
      <c r="N1134" t="str">
        <f t="shared" si="555"/>
        <v>DAAPCamps</v>
      </c>
      <c r="P1134" t="s">
        <v>5264</v>
      </c>
      <c r="Q1134" t="str">
        <f t="shared" si="556"/>
        <v>513-556-2958</v>
      </c>
      <c r="S1134" s="3">
        <f t="shared" si="554"/>
        <v>16</v>
      </c>
      <c r="T1134" t="b">
        <f t="shared" si="562"/>
        <v>1</v>
      </c>
      <c r="V1134" s="3">
        <f t="shared" si="563"/>
        <v>0</v>
      </c>
      <c r="W1134" t="b">
        <f t="shared" si="557"/>
        <v>0</v>
      </c>
      <c r="Y1134">
        <f t="shared" si="564"/>
        <v>0</v>
      </c>
      <c r="Z1134" t="b">
        <f t="shared" si="558"/>
        <v>0</v>
      </c>
      <c r="AB1134" t="b">
        <f t="shared" si="565"/>
        <v>1</v>
      </c>
      <c r="AD1134">
        <f t="shared" si="566"/>
        <v>0</v>
      </c>
      <c r="AE1134" t="b">
        <f t="shared" si="559"/>
        <v>0</v>
      </c>
      <c r="AG1134" t="str">
        <f t="shared" si="567"/>
        <v>daapcamps@uc.edu</v>
      </c>
      <c r="AH1134" t="b">
        <f t="shared" si="560"/>
        <v>1</v>
      </c>
      <c r="AJ1134">
        <f t="shared" si="568"/>
        <v>0</v>
      </c>
      <c r="AK1134" t="b">
        <f t="shared" si="561"/>
        <v>0</v>
      </c>
      <c r="AM1134" s="4" t="str">
        <f t="shared" si="579"/>
        <v>"name":"DAAPCamps"</v>
      </c>
      <c r="AN1134" s="5" t="str">
        <f t="shared" si="569"/>
        <v>,"phone":"513-556-2958"</v>
      </c>
      <c r="AO1134" s="5" t="str">
        <f t="shared" si="570"/>
        <v>,"location":{</v>
      </c>
      <c r="AP1134" s="5" t="str">
        <f t="shared" si="571"/>
        <v>"ML":"16"</v>
      </c>
      <c r="AQ1134" s="5" t="str">
        <f t="shared" si="553"/>
        <v/>
      </c>
      <c r="AR1134" s="5" t="str">
        <f t="shared" si="572"/>
        <v/>
      </c>
      <c r="AS1134" s="5" t="str">
        <f t="shared" si="581"/>
        <v>}</v>
      </c>
      <c r="AT1134" s="5" t="str">
        <f t="shared" si="573"/>
        <v/>
      </c>
      <c r="AU1134" s="5" t="str">
        <f t="shared" si="574"/>
        <v>,"website":"daapcamps@uc.edu"</v>
      </c>
      <c r="AV1134" s="10" t="str">
        <f t="shared" si="575"/>
        <v/>
      </c>
      <c r="AW1134" s="6" t="str">
        <f t="shared" si="576"/>
        <v>{"name":"DAAPCamps","phone":"513-556-2958","location":{"ML":"16"},"website":"daapcamps@uc.edu"}</v>
      </c>
      <c r="AX1134" t="str">
        <f t="shared" si="577"/>
        <v>db.directory.insert({"name":"DAAPCamps","phone":"513-556-2958","location":{"ML":"16"},"website":"daapcamps@uc.edu"})</v>
      </c>
      <c r="AY1134">
        <f t="shared" si="580"/>
        <v>1131</v>
      </c>
      <c r="AZ1134" t="str">
        <f t="shared" si="578"/>
        <v>1131 - DAAPCamps</v>
      </c>
      <c r="BA1134" t="str">
        <f t="shared" si="582"/>
        <v>{"name":"DAAPCamps","phone":"513-556-2958","location":{"ML":"16"},"website":"daapcamps@uc.edu"},</v>
      </c>
    </row>
    <row r="1135" spans="1:53" x14ac:dyDescent="0.25">
      <c r="A1135" t="s">
        <v>4681</v>
      </c>
      <c r="B1135" t="s">
        <v>4682</v>
      </c>
      <c r="C1135" t="s">
        <v>4683</v>
      </c>
      <c r="D1135" t="s">
        <v>4684</v>
      </c>
      <c r="E1135">
        <v>16</v>
      </c>
      <c r="F1135">
        <v>5470</v>
      </c>
      <c r="G1135" t="s">
        <v>1125</v>
      </c>
      <c r="H1135" t="s">
        <v>176</v>
      </c>
      <c r="I1135" t="s">
        <v>4685</v>
      </c>
      <c r="K1135" t="s">
        <v>5264</v>
      </c>
      <c r="L1135" t="b">
        <v>1</v>
      </c>
      <c r="M1135">
        <f t="shared" si="583"/>
        <v>1</v>
      </c>
      <c r="N1135" t="str">
        <f t="shared" si="555"/>
        <v>DEAN-DAAP (Robert Probst  MFA)</v>
      </c>
      <c r="O1135" t="str">
        <f t="shared" si="584"/>
        <v>DEAN-DAAP (Robert Probst  MFA)</v>
      </c>
      <c r="P1135" t="s">
        <v>5264</v>
      </c>
      <c r="Q1135" t="str">
        <f t="shared" si="556"/>
        <v>513-556-9808</v>
      </c>
      <c r="S1135" s="3">
        <f t="shared" si="554"/>
        <v>16</v>
      </c>
      <c r="T1135" t="b">
        <f t="shared" si="562"/>
        <v>1</v>
      </c>
      <c r="V1135" s="3">
        <f t="shared" si="563"/>
        <v>5470</v>
      </c>
      <c r="W1135" t="b">
        <f t="shared" si="557"/>
        <v>1</v>
      </c>
      <c r="Y1135" t="str">
        <f t="shared" si="564"/>
        <v>ARONOFF</v>
      </c>
      <c r="Z1135" t="b">
        <f t="shared" si="558"/>
        <v>1</v>
      </c>
      <c r="AB1135" t="b">
        <f t="shared" si="565"/>
        <v>1</v>
      </c>
      <c r="AD1135" t="str">
        <f t="shared" si="566"/>
        <v>513-556-3288</v>
      </c>
      <c r="AE1135" t="b">
        <f t="shared" si="559"/>
        <v>1</v>
      </c>
      <c r="AG1135" t="str">
        <f t="shared" si="567"/>
        <v>http://daap.uc.edu/about/people.html?eid=probstr&amp;thecomp=uceprof</v>
      </c>
      <c r="AH1135" t="b">
        <f t="shared" si="560"/>
        <v>1</v>
      </c>
      <c r="AJ1135">
        <f t="shared" si="568"/>
        <v>0</v>
      </c>
      <c r="AK1135" t="b">
        <f t="shared" si="561"/>
        <v>0</v>
      </c>
      <c r="AM1135" s="4" t="str">
        <f t="shared" si="579"/>
        <v>"name":"DEAN-DAAP (Robert Probst MFA)"</v>
      </c>
      <c r="AN1135" s="5" t="str">
        <f t="shared" si="569"/>
        <v>,"phone":"513-556-9808"</v>
      </c>
      <c r="AO1135" s="5" t="str">
        <f t="shared" si="570"/>
        <v>,"location":{</v>
      </c>
      <c r="AP1135" s="5" t="str">
        <f t="shared" si="571"/>
        <v>"ML":"16"</v>
      </c>
      <c r="AQ1135" s="5" t="str">
        <f t="shared" si="553"/>
        <v>,"RM":"5470"</v>
      </c>
      <c r="AR1135" s="5" t="str">
        <f t="shared" si="572"/>
        <v>,"building":"ARONOFF"</v>
      </c>
      <c r="AS1135" s="5" t="str">
        <f t="shared" si="581"/>
        <v>}</v>
      </c>
      <c r="AT1135" s="5" t="str">
        <f t="shared" si="573"/>
        <v>,"fax":"513-556-3288"</v>
      </c>
      <c r="AU1135" s="5" t="str">
        <f t="shared" si="574"/>
        <v>,"website":"http://daap.uc.edu/about/people.html?eid=probstr&amp;thecomp=uceprof"</v>
      </c>
      <c r="AV1135" s="10" t="str">
        <f t="shared" si="575"/>
        <v/>
      </c>
      <c r="AW1135" s="6" t="str">
        <f t="shared" si="576"/>
        <v>{"name":"DEAN-DAAP (Robert Probst MFA)","phone":"513-556-9808","location":{"ML":"16","RM":"5470","building":"ARONOFF"},"fax":"513-556-3288","website":"http://daap.uc.edu/about/people.html?eid=probstr&amp;thecomp=uceprof"}</v>
      </c>
      <c r="AX1135" t="str">
        <f t="shared" si="577"/>
        <v>db.directory.insert({"name":"DEAN-DAAP (Robert Probst MFA)","phone":"513-556-9808","location":{"ML":"16","RM":"5470","building":"ARONOFF"},"fax":"513-556-3288","website":"http://daap.uc.edu/about/people.html?eid=probstr&amp;thecomp=uceprof"})</v>
      </c>
      <c r="AY1135">
        <f t="shared" si="580"/>
        <v>1132</v>
      </c>
      <c r="AZ1135" t="str">
        <f t="shared" si="578"/>
        <v>1132 - DEAN-DAAP (Robert Probst  MFA)</v>
      </c>
      <c r="BA1135" t="str">
        <f t="shared" si="582"/>
        <v>{"name":"DEAN-DAAP (Robert Probst MFA)","phone":"513-556-9808","location":{"ML":"16","RM":"5470","building":"ARONOFF"},"fax":"513-556-3288","website":"http://daap.uc.edu/about/people.html?eid=probstr&amp;thecomp=uceprof"},</v>
      </c>
    </row>
    <row r="1136" spans="1:53" x14ac:dyDescent="0.25">
      <c r="A1136" t="s">
        <v>4686</v>
      </c>
      <c r="B1136" t="s">
        <v>4687</v>
      </c>
      <c r="C1136" t="s">
        <v>4688</v>
      </c>
      <c r="D1136">
        <v>16</v>
      </c>
      <c r="E1136">
        <v>5470</v>
      </c>
      <c r="F1136" t="s">
        <v>1125</v>
      </c>
      <c r="G1136" t="s">
        <v>176</v>
      </c>
      <c r="H1136" t="s">
        <v>4689</v>
      </c>
      <c r="K1136" t="s">
        <v>5264</v>
      </c>
      <c r="M1136">
        <f t="shared" si="583"/>
        <v>0</v>
      </c>
      <c r="N1136" t="str">
        <f t="shared" si="555"/>
        <v>Development &amp; Alumni (DAAP)</v>
      </c>
      <c r="P1136" t="s">
        <v>5264</v>
      </c>
      <c r="Q1136" t="str">
        <f t="shared" si="556"/>
        <v>513-556-1211</v>
      </c>
      <c r="S1136" s="3">
        <f t="shared" si="554"/>
        <v>16</v>
      </c>
      <c r="T1136" t="b">
        <f t="shared" si="562"/>
        <v>1</v>
      </c>
      <c r="V1136" s="3">
        <f t="shared" si="563"/>
        <v>5470</v>
      </c>
      <c r="W1136" t="b">
        <f t="shared" si="557"/>
        <v>1</v>
      </c>
      <c r="Y1136" t="str">
        <f t="shared" si="564"/>
        <v>ARONOFF</v>
      </c>
      <c r="Z1136" t="b">
        <f t="shared" si="558"/>
        <v>1</v>
      </c>
      <c r="AB1136" t="b">
        <f t="shared" si="565"/>
        <v>1</v>
      </c>
      <c r="AD1136" t="str">
        <f t="shared" si="566"/>
        <v>513-556-3288</v>
      </c>
      <c r="AE1136" t="b">
        <f t="shared" si="559"/>
        <v>1</v>
      </c>
      <c r="AG1136" t="str">
        <f t="shared" si="567"/>
        <v>http://daap.uc.edu/alumni.html</v>
      </c>
      <c r="AH1136" t="b">
        <f t="shared" si="560"/>
        <v>1</v>
      </c>
      <c r="AJ1136">
        <f t="shared" si="568"/>
        <v>0</v>
      </c>
      <c r="AK1136" t="b">
        <f t="shared" si="561"/>
        <v>0</v>
      </c>
      <c r="AM1136" s="4" t="str">
        <f t="shared" si="579"/>
        <v>"name":"Development &amp; Alumni (DAAP)"</v>
      </c>
      <c r="AN1136" s="5" t="str">
        <f t="shared" si="569"/>
        <v>,"phone":"513-556-1211"</v>
      </c>
      <c r="AO1136" s="5" t="str">
        <f t="shared" si="570"/>
        <v>,"location":{</v>
      </c>
      <c r="AP1136" s="5" t="str">
        <f t="shared" si="571"/>
        <v>"ML":"16"</v>
      </c>
      <c r="AQ1136" s="5" t="str">
        <f t="shared" si="553"/>
        <v>,"RM":"5470"</v>
      </c>
      <c r="AR1136" s="5" t="str">
        <f t="shared" si="572"/>
        <v>,"building":"ARONOFF"</v>
      </c>
      <c r="AS1136" s="5" t="str">
        <f t="shared" si="581"/>
        <v>}</v>
      </c>
      <c r="AT1136" s="5" t="str">
        <f t="shared" si="573"/>
        <v>,"fax":"513-556-3288"</v>
      </c>
      <c r="AU1136" s="5" t="str">
        <f t="shared" si="574"/>
        <v>,"website":"http://daap.uc.edu/alumni.html"</v>
      </c>
      <c r="AV1136" s="10" t="str">
        <f t="shared" si="575"/>
        <v/>
      </c>
      <c r="AW1136" s="6" t="str">
        <f t="shared" si="576"/>
        <v>{"name":"Development &amp; Alumni (DAAP)","phone":"513-556-1211","location":{"ML":"16","RM":"5470","building":"ARONOFF"},"fax":"513-556-3288","website":"http://daap.uc.edu/alumni.html"}</v>
      </c>
      <c r="AX1136" t="str">
        <f t="shared" si="577"/>
        <v>db.directory.insert({"name":"Development &amp; Alumni (DAAP)","phone":"513-556-1211","location":{"ML":"16","RM":"5470","building":"ARONOFF"},"fax":"513-556-3288","website":"http://daap.uc.edu/alumni.html"})</v>
      </c>
      <c r="AY1136">
        <f t="shared" si="580"/>
        <v>1133</v>
      </c>
      <c r="AZ1136" t="str">
        <f t="shared" si="578"/>
        <v>1133 - Development &amp; Alumni (DAAP)</v>
      </c>
      <c r="BA1136" t="str">
        <f t="shared" si="582"/>
        <v>{"name":"Development &amp; Alumni (DAAP)","phone":"513-556-1211","location":{"ML":"16","RM":"5470","building":"ARONOFF"},"fax":"513-556-3288","website":"http://daap.uc.edu/alumni.html"},</v>
      </c>
    </row>
    <row r="1137" spans="1:53" x14ac:dyDescent="0.25">
      <c r="A1137" t="s">
        <v>4690</v>
      </c>
      <c r="B1137" t="s">
        <v>4691</v>
      </c>
      <c r="C1137" t="s">
        <v>1765</v>
      </c>
      <c r="D1137">
        <v>16</v>
      </c>
      <c r="E1137">
        <v>6415</v>
      </c>
      <c r="F1137" t="s">
        <v>1125</v>
      </c>
      <c r="G1137" t="s">
        <v>176</v>
      </c>
      <c r="H1137" t="s">
        <v>1766</v>
      </c>
      <c r="K1137" t="s">
        <v>5264</v>
      </c>
      <c r="M1137">
        <f t="shared" si="583"/>
        <v>0</v>
      </c>
      <c r="N1137" t="str">
        <f t="shared" si="555"/>
        <v>Digital Design (DAAP)</v>
      </c>
      <c r="P1137" t="s">
        <v>5264</v>
      </c>
      <c r="Q1137" t="str">
        <f t="shared" si="556"/>
        <v>513-556-4298</v>
      </c>
      <c r="S1137" s="3">
        <f t="shared" si="554"/>
        <v>16</v>
      </c>
      <c r="T1137" t="b">
        <f t="shared" si="562"/>
        <v>1</v>
      </c>
      <c r="V1137" s="3">
        <f t="shared" si="563"/>
        <v>6415</v>
      </c>
      <c r="W1137" t="b">
        <f t="shared" si="557"/>
        <v>1</v>
      </c>
      <c r="Y1137" t="str">
        <f t="shared" si="564"/>
        <v>ARONOFF</v>
      </c>
      <c r="Z1137" t="b">
        <f t="shared" si="558"/>
        <v>1</v>
      </c>
      <c r="AB1137" t="b">
        <f t="shared" si="565"/>
        <v>1</v>
      </c>
      <c r="AD1137" t="str">
        <f t="shared" si="566"/>
        <v>513-556-3288</v>
      </c>
      <c r="AE1137" t="b">
        <f t="shared" si="559"/>
        <v>1</v>
      </c>
      <c r="AG1137" t="str">
        <f t="shared" si="567"/>
        <v>http://daap.uc.edu/academics/design.html</v>
      </c>
      <c r="AH1137" t="b">
        <f t="shared" si="560"/>
        <v>1</v>
      </c>
      <c r="AJ1137">
        <f t="shared" si="568"/>
        <v>0</v>
      </c>
      <c r="AK1137" t="b">
        <f t="shared" si="561"/>
        <v>0</v>
      </c>
      <c r="AM1137" s="4" t="str">
        <f t="shared" si="579"/>
        <v>"name":"Digital Design (DAAP)"</v>
      </c>
      <c r="AN1137" s="5" t="str">
        <f t="shared" si="569"/>
        <v>,"phone":"513-556-4298"</v>
      </c>
      <c r="AO1137" s="5" t="str">
        <f t="shared" si="570"/>
        <v>,"location":{</v>
      </c>
      <c r="AP1137" s="5" t="str">
        <f t="shared" si="571"/>
        <v>"ML":"16"</v>
      </c>
      <c r="AQ1137" s="5" t="str">
        <f t="shared" ref="AQ1137:AQ1200" si="585">IF(AND(W1137=TRUE,T1137=TRUE),CONCATENATE(",""RM"":""",TRIM(V1137),""""),IF(AND(W1137=FALSE, T1137=FALSE),CONCATENATE("""RM"":""",TRIM(V1137),""""),""))</f>
        <v>,"RM":"6415"</v>
      </c>
      <c r="AR1137" s="5" t="str">
        <f t="shared" si="572"/>
        <v>,"building":"ARONOFF"</v>
      </c>
      <c r="AS1137" s="5" t="str">
        <f t="shared" si="581"/>
        <v>}</v>
      </c>
      <c r="AT1137" s="5" t="str">
        <f t="shared" si="573"/>
        <v>,"fax":"513-556-3288"</v>
      </c>
      <c r="AU1137" s="5" t="str">
        <f t="shared" si="574"/>
        <v>,"website":"http://daap.uc.edu/academics/design.html"</v>
      </c>
      <c r="AV1137" s="10" t="str">
        <f t="shared" si="575"/>
        <v/>
      </c>
      <c r="AW1137" s="6" t="str">
        <f t="shared" si="576"/>
        <v>{"name":"Digital Design (DAAP)","phone":"513-556-4298","location":{"ML":"16","RM":"6415","building":"ARONOFF"},"fax":"513-556-3288","website":"http://daap.uc.edu/academics/design.html"}</v>
      </c>
      <c r="AX1137" t="str">
        <f t="shared" si="577"/>
        <v>db.directory.insert({"name":"Digital Design (DAAP)","phone":"513-556-4298","location":{"ML":"16","RM":"6415","building":"ARONOFF"},"fax":"513-556-3288","website":"http://daap.uc.edu/academics/design.html"})</v>
      </c>
      <c r="AY1137">
        <f t="shared" si="580"/>
        <v>1134</v>
      </c>
      <c r="AZ1137" t="str">
        <f t="shared" si="578"/>
        <v>1134 - Digital Design (DAAP)</v>
      </c>
      <c r="BA1137" t="str">
        <f t="shared" si="582"/>
        <v>{"name":"Digital Design (DAAP)","phone":"513-556-4298","location":{"ML":"16","RM":"6415","building":"ARONOFF"},"fax":"513-556-3288","website":"http://daap.uc.edu/academics/design.html"},</v>
      </c>
    </row>
    <row r="1138" spans="1:53" x14ac:dyDescent="0.25">
      <c r="A1138" t="s">
        <v>4692</v>
      </c>
      <c r="B1138" t="s">
        <v>5293</v>
      </c>
      <c r="C1138" t="s">
        <v>5294</v>
      </c>
      <c r="D1138" t="s">
        <v>4334</v>
      </c>
      <c r="E1138">
        <v>16</v>
      </c>
      <c r="F1138">
        <v>5470</v>
      </c>
      <c r="G1138" t="s">
        <v>1125</v>
      </c>
      <c r="H1138" t="s">
        <v>176</v>
      </c>
      <c r="I1138" t="s">
        <v>4693</v>
      </c>
      <c r="K1138" t="s">
        <v>5264</v>
      </c>
      <c r="L1138" t="b">
        <v>1</v>
      </c>
      <c r="M1138">
        <f t="shared" si="583"/>
        <v>1</v>
      </c>
      <c r="N1138" t="str">
        <f t="shared" si="555"/>
        <v>COLLEGE of  Art Arch Design  and Planning(DAAP)</v>
      </c>
      <c r="O1138" t="str">
        <f t="shared" si="584"/>
        <v>COLLEGE of  Art Arch Design  and Planning(DAAP)</v>
      </c>
      <c r="P1138" t="s">
        <v>5264</v>
      </c>
      <c r="Q1138" t="str">
        <f t="shared" si="556"/>
        <v>513-556-4933</v>
      </c>
      <c r="S1138" s="3">
        <f t="shared" si="554"/>
        <v>16</v>
      </c>
      <c r="T1138" t="b">
        <f t="shared" si="562"/>
        <v>1</v>
      </c>
      <c r="V1138" s="3">
        <f t="shared" si="563"/>
        <v>5470</v>
      </c>
      <c r="W1138" t="b">
        <f t="shared" si="557"/>
        <v>1</v>
      </c>
      <c r="Y1138" t="str">
        <f t="shared" si="564"/>
        <v>ARONOFF</v>
      </c>
      <c r="Z1138" t="b">
        <f t="shared" si="558"/>
        <v>1</v>
      </c>
      <c r="AB1138" t="b">
        <f t="shared" si="565"/>
        <v>1</v>
      </c>
      <c r="AD1138" t="str">
        <f t="shared" si="566"/>
        <v>513-556-3288</v>
      </c>
      <c r="AE1138" t="b">
        <f t="shared" si="559"/>
        <v>1</v>
      </c>
      <c r="AG1138" t="str">
        <f t="shared" si="567"/>
        <v>http://daap.uc.edu/</v>
      </c>
      <c r="AH1138" t="b">
        <f t="shared" si="560"/>
        <v>1</v>
      </c>
      <c r="AJ1138">
        <f t="shared" si="568"/>
        <v>0</v>
      </c>
      <c r="AK1138" t="b">
        <f t="shared" si="561"/>
        <v>0</v>
      </c>
      <c r="AM1138" s="4" t="str">
        <f t="shared" si="579"/>
        <v>"name":"COLLEGE of Art Arch Design and Planning(DAAP)"</v>
      </c>
      <c r="AN1138" s="5" t="str">
        <f t="shared" si="569"/>
        <v>,"phone":"513-556-4933"</v>
      </c>
      <c r="AO1138" s="5" t="str">
        <f t="shared" si="570"/>
        <v>,"location":{</v>
      </c>
      <c r="AP1138" s="5" t="str">
        <f t="shared" si="571"/>
        <v>"ML":"16"</v>
      </c>
      <c r="AQ1138" s="5" t="str">
        <f t="shared" si="585"/>
        <v>,"RM":"5470"</v>
      </c>
      <c r="AR1138" s="5" t="str">
        <f t="shared" si="572"/>
        <v>,"building":"ARONOFF"</v>
      </c>
      <c r="AS1138" s="5" t="str">
        <f t="shared" si="581"/>
        <v>}</v>
      </c>
      <c r="AT1138" s="5" t="str">
        <f t="shared" si="573"/>
        <v>,"fax":"513-556-3288"</v>
      </c>
      <c r="AU1138" s="5" t="str">
        <f t="shared" si="574"/>
        <v>,"website":"http://daap.uc.edu/"</v>
      </c>
      <c r="AV1138" s="10" t="str">
        <f t="shared" si="575"/>
        <v/>
      </c>
      <c r="AW1138" s="6" t="str">
        <f t="shared" si="576"/>
        <v>{"name":"COLLEGE of Art Arch Design and Planning(DAAP)","phone":"513-556-4933","location":{"ML":"16","RM":"5470","building":"ARONOFF"},"fax":"513-556-3288","website":"http://daap.uc.edu/"}</v>
      </c>
      <c r="AX1138" t="str">
        <f t="shared" si="577"/>
        <v>db.directory.insert({"name":"COLLEGE of Art Arch Design and Planning(DAAP)","phone":"513-556-4933","location":{"ML":"16","RM":"5470","building":"ARONOFF"},"fax":"513-556-3288","website":"http://daap.uc.edu/"})</v>
      </c>
      <c r="AY1138">
        <f t="shared" si="580"/>
        <v>1135</v>
      </c>
      <c r="AZ1138" t="str">
        <f t="shared" si="578"/>
        <v>1135 - COLLEGE of  Art Arch Design  and Planning(DAAP)</v>
      </c>
      <c r="BA1138" t="str">
        <f t="shared" si="582"/>
        <v>{"name":"COLLEGE of Art Arch Design and Planning(DAAP)","phone":"513-556-4933","location":{"ML":"16","RM":"5470","building":"ARONOFF"},"fax":"513-556-3288","website":"http://daap.uc.edu/"},</v>
      </c>
    </row>
    <row r="1139" spans="1:53" x14ac:dyDescent="0.25">
      <c r="A1139" t="s">
        <v>4694</v>
      </c>
      <c r="B1139" t="s">
        <v>4695</v>
      </c>
      <c r="C1139" t="s">
        <v>4696</v>
      </c>
      <c r="D1139">
        <v>3</v>
      </c>
      <c r="E1139">
        <v>3730</v>
      </c>
      <c r="F1139" t="s">
        <v>125</v>
      </c>
      <c r="G1139" t="s">
        <v>330</v>
      </c>
      <c r="H1139" t="s">
        <v>4697</v>
      </c>
      <c r="K1139" t="s">
        <v>5264</v>
      </c>
      <c r="M1139">
        <f t="shared" si="583"/>
        <v>0</v>
      </c>
      <c r="N1139" t="str">
        <f t="shared" si="555"/>
        <v>Dance Division (CCM)</v>
      </c>
      <c r="P1139" t="s">
        <v>5264</v>
      </c>
      <c r="Q1139" t="str">
        <f t="shared" si="556"/>
        <v>513-556-2700</v>
      </c>
      <c r="S1139" s="3">
        <f t="shared" si="554"/>
        <v>3</v>
      </c>
      <c r="T1139" t="b">
        <f t="shared" si="562"/>
        <v>1</v>
      </c>
      <c r="V1139" s="3">
        <f t="shared" si="563"/>
        <v>3730</v>
      </c>
      <c r="W1139" t="b">
        <f t="shared" si="557"/>
        <v>1</v>
      </c>
      <c r="Y1139" t="str">
        <f t="shared" si="564"/>
        <v>CORBETT</v>
      </c>
      <c r="Z1139" t="b">
        <f t="shared" si="558"/>
        <v>1</v>
      </c>
      <c r="AB1139" t="b">
        <f t="shared" si="565"/>
        <v>1</v>
      </c>
      <c r="AD1139" t="str">
        <f t="shared" si="566"/>
        <v>513-556-0202</v>
      </c>
      <c r="AE1139" t="b">
        <f t="shared" si="559"/>
        <v>1</v>
      </c>
      <c r="AG1139" t="str">
        <f t="shared" si="567"/>
        <v>http://ccm.uc.edu/dance.html</v>
      </c>
      <c r="AH1139" t="b">
        <f t="shared" si="560"/>
        <v>1</v>
      </c>
      <c r="AJ1139">
        <f t="shared" si="568"/>
        <v>0</v>
      </c>
      <c r="AK1139" t="b">
        <f t="shared" si="561"/>
        <v>0</v>
      </c>
      <c r="AM1139" s="4" t="str">
        <f t="shared" si="579"/>
        <v>"name":"Dance Division (CCM)"</v>
      </c>
      <c r="AN1139" s="5" t="str">
        <f t="shared" si="569"/>
        <v>,"phone":"513-556-2700"</v>
      </c>
      <c r="AO1139" s="5" t="str">
        <f t="shared" si="570"/>
        <v>,"location":{</v>
      </c>
      <c r="AP1139" s="5" t="str">
        <f t="shared" si="571"/>
        <v>"ML":"3"</v>
      </c>
      <c r="AQ1139" s="5" t="str">
        <f t="shared" si="585"/>
        <v>,"RM":"3730"</v>
      </c>
      <c r="AR1139" s="5" t="str">
        <f t="shared" si="572"/>
        <v>,"building":"CORBETT"</v>
      </c>
      <c r="AS1139" s="5" t="str">
        <f t="shared" si="581"/>
        <v>}</v>
      </c>
      <c r="AT1139" s="5" t="str">
        <f t="shared" si="573"/>
        <v>,"fax":"513-556-0202"</v>
      </c>
      <c r="AU1139" s="5" t="str">
        <f t="shared" si="574"/>
        <v>,"website":"http://ccm.uc.edu/dance.html"</v>
      </c>
      <c r="AV1139" s="10" t="str">
        <f t="shared" si="575"/>
        <v/>
      </c>
      <c r="AW1139" s="6" t="str">
        <f t="shared" si="576"/>
        <v>{"name":"Dance Division (CCM)","phone":"513-556-2700","location":{"ML":"3","RM":"3730","building":"CORBETT"},"fax":"513-556-0202","website":"http://ccm.uc.edu/dance.html"}</v>
      </c>
      <c r="AX1139" t="str">
        <f t="shared" si="577"/>
        <v>db.directory.insert({"name":"Dance Division (CCM)","phone":"513-556-2700","location":{"ML":"3","RM":"3730","building":"CORBETT"},"fax":"513-556-0202","website":"http://ccm.uc.edu/dance.html"})</v>
      </c>
      <c r="AY1139">
        <f t="shared" si="580"/>
        <v>1136</v>
      </c>
      <c r="AZ1139" t="str">
        <f t="shared" si="578"/>
        <v>1136 - Dance Division (CCM)</v>
      </c>
      <c r="BA1139" t="str">
        <f t="shared" si="582"/>
        <v>{"name":"Dance Division (CCM)","phone":"513-556-2700","location":{"ML":"3","RM":"3730","building":"CORBETT"},"fax":"513-556-0202","website":"http://ccm.uc.edu/dance.html"},</v>
      </c>
    </row>
    <row r="1140" spans="1:53" x14ac:dyDescent="0.25">
      <c r="A1140" t="s">
        <v>4698</v>
      </c>
      <c r="B1140" t="s">
        <v>4699</v>
      </c>
      <c r="C1140" t="s">
        <v>720</v>
      </c>
      <c r="D1140" t="s">
        <v>4700</v>
      </c>
      <c r="E1140">
        <v>367</v>
      </c>
      <c r="F1140">
        <v>7148</v>
      </c>
      <c r="G1140" t="s">
        <v>498</v>
      </c>
      <c r="H1140" t="s">
        <v>1710</v>
      </c>
      <c r="I1140" t="s">
        <v>4701</v>
      </c>
      <c r="K1140" t="s">
        <v>5264</v>
      </c>
      <c r="L1140" t="b">
        <v>1</v>
      </c>
      <c r="M1140">
        <f t="shared" si="583"/>
        <v>1</v>
      </c>
      <c r="N1140" t="str">
        <f t="shared" si="555"/>
        <v>DEAN-A&amp;S (Kristi A. Nelson  PhD)</v>
      </c>
      <c r="O1140" t="str">
        <f t="shared" si="584"/>
        <v>DEAN-A&amp;S (Kristi A. Nelson  PhD)</v>
      </c>
      <c r="P1140" t="s">
        <v>5264</v>
      </c>
      <c r="Q1140" t="str">
        <f t="shared" si="556"/>
        <v>513-556-5858</v>
      </c>
      <c r="S1140" s="3">
        <f t="shared" si="554"/>
        <v>367</v>
      </c>
      <c r="T1140" t="b">
        <f t="shared" si="562"/>
        <v>1</v>
      </c>
      <c r="V1140" s="3">
        <f t="shared" si="563"/>
        <v>7148</v>
      </c>
      <c r="W1140" t="b">
        <f t="shared" si="557"/>
        <v>1</v>
      </c>
      <c r="Y1140" t="str">
        <f t="shared" si="564"/>
        <v>EDWARDS1</v>
      </c>
      <c r="Z1140" t="b">
        <f t="shared" si="558"/>
        <v>1</v>
      </c>
      <c r="AB1140" t="b">
        <f t="shared" si="565"/>
        <v>1</v>
      </c>
      <c r="AD1140" t="str">
        <f t="shared" si="566"/>
        <v>513-556-0142</v>
      </c>
      <c r="AE1140" t="b">
        <f t="shared" si="559"/>
        <v>1</v>
      </c>
      <c r="AG1140" t="str">
        <f t="shared" si="567"/>
        <v>http://www.artsci.uc.edu/about/administrative_contacts.html</v>
      </c>
      <c r="AH1140" t="b">
        <f t="shared" si="560"/>
        <v>1</v>
      </c>
      <c r="AJ1140">
        <f t="shared" si="568"/>
        <v>0</v>
      </c>
      <c r="AK1140" t="b">
        <f t="shared" si="561"/>
        <v>0</v>
      </c>
      <c r="AM1140" s="4" t="str">
        <f t="shared" si="579"/>
        <v>"name":"DEAN-A&amp;S (Kristi A. Nelson PhD)"</v>
      </c>
      <c r="AN1140" s="5" t="str">
        <f t="shared" si="569"/>
        <v>,"phone":"513-556-5858"</v>
      </c>
      <c r="AO1140" s="5" t="str">
        <f t="shared" si="570"/>
        <v>,"location":{</v>
      </c>
      <c r="AP1140" s="5" t="str">
        <f t="shared" si="571"/>
        <v>"ML":"367"</v>
      </c>
      <c r="AQ1140" s="5" t="str">
        <f t="shared" si="585"/>
        <v>,"RM":"7148"</v>
      </c>
      <c r="AR1140" s="5" t="str">
        <f t="shared" si="572"/>
        <v>,"building":"EDWARDS1"</v>
      </c>
      <c r="AS1140" s="5" t="str">
        <f t="shared" si="581"/>
        <v>}</v>
      </c>
      <c r="AT1140" s="5" t="str">
        <f t="shared" si="573"/>
        <v>,"fax":"513-556-0142"</v>
      </c>
      <c r="AU1140" s="5" t="str">
        <f t="shared" si="574"/>
        <v>,"website":"http://www.artsci.uc.edu/about/administrative_contacts.html"</v>
      </c>
      <c r="AV1140" s="10" t="str">
        <f t="shared" si="575"/>
        <v/>
      </c>
      <c r="AW1140" s="6" t="str">
        <f t="shared" si="576"/>
        <v>{"name":"DEAN-A&amp;S (Kristi A. Nelson PhD)","phone":"513-556-5858","location":{"ML":"367","RM":"7148","building":"EDWARDS1"},"fax":"513-556-0142","website":"http://www.artsci.uc.edu/about/administrative_contacts.html"}</v>
      </c>
      <c r="AX1140" t="str">
        <f t="shared" si="577"/>
        <v>db.directory.insert({"name":"DEAN-A&amp;S (Kristi A. Nelson PhD)","phone":"513-556-5858","location":{"ML":"367","RM":"7148","building":"EDWARDS1"},"fax":"513-556-0142","website":"http://www.artsci.uc.edu/about/administrative_contacts.html"})</v>
      </c>
      <c r="AY1140">
        <f t="shared" si="580"/>
        <v>1137</v>
      </c>
      <c r="AZ1140" t="str">
        <f t="shared" si="578"/>
        <v>1137 - DEAN-A&amp;S (Kristi A. Nelson  PhD)</v>
      </c>
      <c r="BA1140" t="str">
        <f t="shared" si="582"/>
        <v>{"name":"DEAN-A&amp;S (Kristi A. Nelson PhD)","phone":"513-556-5858","location":{"ML":"367","RM":"7148","building":"EDWARDS1"},"fax":"513-556-0142","website":"http://www.artsci.uc.edu/about/administrative_contacts.html"},</v>
      </c>
    </row>
    <row r="1141" spans="1:53" x14ac:dyDescent="0.25">
      <c r="A1141" t="s">
        <v>4702</v>
      </c>
      <c r="B1141" t="s">
        <v>4703</v>
      </c>
      <c r="C1141" t="s">
        <v>4704</v>
      </c>
      <c r="D1141" t="s">
        <v>4705</v>
      </c>
      <c r="E1141">
        <v>394</v>
      </c>
      <c r="F1141">
        <v>315</v>
      </c>
      <c r="G1141" t="s">
        <v>1518</v>
      </c>
      <c r="H1141" t="s">
        <v>4214</v>
      </c>
      <c r="I1141" t="s">
        <v>4706</v>
      </c>
      <c r="J1141" t="s">
        <v>4707</v>
      </c>
      <c r="K1141" t="s">
        <v>5264</v>
      </c>
      <c r="L1141" t="b">
        <v>1</v>
      </c>
      <c r="M1141">
        <f t="shared" si="583"/>
        <v>1</v>
      </c>
      <c r="N1141" t="str">
        <f t="shared" si="555"/>
        <v xml:space="preserve"> MPA -  DPT -  EdD - DEAN-CAHS (Tina Whalen  PT)</v>
      </c>
      <c r="O1141" t="str">
        <f t="shared" si="584"/>
        <v xml:space="preserve"> MPA -  DPT -  EdD - DEAN-CAHS (Tina Whalen  PT)</v>
      </c>
      <c r="P1141" t="s">
        <v>5264</v>
      </c>
      <c r="Q1141" t="str">
        <f t="shared" si="556"/>
        <v>513-558-8547</v>
      </c>
      <c r="S1141" s="3">
        <f t="shared" si="554"/>
        <v>394</v>
      </c>
      <c r="T1141" t="b">
        <f t="shared" si="562"/>
        <v>1</v>
      </c>
      <c r="V1141" s="3">
        <f t="shared" si="563"/>
        <v>315</v>
      </c>
      <c r="W1141" t="b">
        <f t="shared" si="557"/>
        <v>1</v>
      </c>
      <c r="Y1141" t="str">
        <f t="shared" si="564"/>
        <v>FRENCH-EAST</v>
      </c>
      <c r="Z1141" t="b">
        <f t="shared" si="558"/>
        <v>1</v>
      </c>
      <c r="AB1141" t="b">
        <f t="shared" si="565"/>
        <v>1</v>
      </c>
      <c r="AD1141" t="str">
        <f t="shared" si="566"/>
        <v>513-558-7495</v>
      </c>
      <c r="AE1141" t="b">
        <f t="shared" si="559"/>
        <v>1</v>
      </c>
      <c r="AG1141" t="str">
        <f t="shared" si="567"/>
        <v>http://cahs.uc.edu/about/welcome.aspx</v>
      </c>
      <c r="AH1141" t="b">
        <f t="shared" si="560"/>
        <v>1</v>
      </c>
      <c r="AJ1141" t="str">
        <f t="shared" si="568"/>
        <v>tina.whalen@uc.edu</v>
      </c>
      <c r="AK1141" t="b">
        <f t="shared" si="561"/>
        <v>1</v>
      </c>
      <c r="AM1141" s="4" t="str">
        <f t="shared" si="579"/>
        <v>"name":"MPA - DPT - EdD - DEAN-CAHS (Tina Whalen PT)"</v>
      </c>
      <c r="AN1141" s="5" t="str">
        <f t="shared" si="569"/>
        <v>,"phone":"513-558-8547"</v>
      </c>
      <c r="AO1141" s="5" t="str">
        <f t="shared" si="570"/>
        <v>,"location":{</v>
      </c>
      <c r="AP1141" s="5" t="str">
        <f t="shared" si="571"/>
        <v>"ML":"394"</v>
      </c>
      <c r="AQ1141" s="5" t="str">
        <f t="shared" si="585"/>
        <v>,"RM":"315"</v>
      </c>
      <c r="AR1141" s="5" t="str">
        <f t="shared" si="572"/>
        <v>,"building":"FRENCH-EAST"</v>
      </c>
      <c r="AS1141" s="5" t="str">
        <f t="shared" si="581"/>
        <v>}</v>
      </c>
      <c r="AT1141" s="5" t="str">
        <f t="shared" si="573"/>
        <v>,"fax":"513-558-7495"</v>
      </c>
      <c r="AU1141" s="5" t="str">
        <f t="shared" si="574"/>
        <v>,"website":"http://cahs.uc.edu/about/welcome.aspx"</v>
      </c>
      <c r="AV1141" s="10" t="str">
        <f t="shared" si="575"/>
        <v>,"email":"tina.whalen@uc.edu"</v>
      </c>
      <c r="AW1141" s="6" t="str">
        <f t="shared" si="576"/>
        <v>{"name":"MPA - DPT - EdD - DEAN-CAHS (Tina Whalen PT)","phone":"513-558-8547","location":{"ML":"394","RM":"315","building":"FRENCH-EAST"},"fax":"513-558-7495","website":"http://cahs.uc.edu/about/welcome.aspx","email":"tina.whalen@uc.edu"}</v>
      </c>
      <c r="AX1141" t="str">
        <f t="shared" si="577"/>
        <v>db.directory.insert({"name":"MPA - DPT - EdD - DEAN-CAHS (Tina Whalen PT)","phone":"513-558-8547","location":{"ML":"394","RM":"315","building":"FRENCH-EAST"},"fax":"513-558-7495","website":"http://cahs.uc.edu/about/welcome.aspx","email":"tina.whalen@uc.edu"})</v>
      </c>
      <c r="AY1141">
        <f t="shared" si="580"/>
        <v>1138</v>
      </c>
      <c r="AZ1141" t="str">
        <f t="shared" si="578"/>
        <v>1138 -  MPA -  DPT -  EdD - DEAN-CAHS (Tina Whalen  PT)</v>
      </c>
      <c r="BA1141" t="str">
        <f t="shared" si="582"/>
        <v>{"name":"MPA - DPT - EdD - DEAN-CAHS (Tina Whalen PT)","phone":"513-558-8547","location":{"ML":"394","RM":"315","building":"FRENCH-EAST"},"fax":"513-558-7495","website":"http://cahs.uc.edu/about/welcome.aspx","email":"tina.whalen@uc.edu"},</v>
      </c>
    </row>
    <row r="1142" spans="1:53" x14ac:dyDescent="0.25">
      <c r="A1142" t="s">
        <v>4708</v>
      </c>
      <c r="B1142" t="s">
        <v>4709</v>
      </c>
      <c r="C1142" t="s">
        <v>4710</v>
      </c>
      <c r="D1142" t="s">
        <v>4711</v>
      </c>
      <c r="E1142">
        <v>3</v>
      </c>
      <c r="F1142">
        <v>4255</v>
      </c>
      <c r="G1142" t="s">
        <v>329</v>
      </c>
      <c r="H1142" t="s">
        <v>4501</v>
      </c>
      <c r="I1142" t="s">
        <v>4712</v>
      </c>
      <c r="K1142" t="s">
        <v>5264</v>
      </c>
      <c r="L1142" t="b">
        <v>1</v>
      </c>
      <c r="M1142">
        <f t="shared" si="583"/>
        <v>1</v>
      </c>
      <c r="N1142" t="str">
        <f t="shared" si="555"/>
        <v>DEAN-CCM (Peter Landgren  BM)</v>
      </c>
      <c r="O1142" t="str">
        <f t="shared" si="584"/>
        <v>DEAN-CCM (Peter Landgren  BM)</v>
      </c>
      <c r="P1142" t="s">
        <v>5264</v>
      </c>
      <c r="Q1142" t="str">
        <f t="shared" si="556"/>
        <v>513-556-3737</v>
      </c>
      <c r="S1142" s="3">
        <f t="shared" si="554"/>
        <v>3</v>
      </c>
      <c r="T1142" t="b">
        <f t="shared" si="562"/>
        <v>1</v>
      </c>
      <c r="V1142" s="3">
        <f t="shared" si="563"/>
        <v>4255</v>
      </c>
      <c r="W1142" t="b">
        <f t="shared" si="557"/>
        <v>1</v>
      </c>
      <c r="Y1142" t="str">
        <f t="shared" si="564"/>
        <v>EMERY</v>
      </c>
      <c r="Z1142" t="b">
        <f t="shared" si="558"/>
        <v>1</v>
      </c>
      <c r="AB1142" t="b">
        <f t="shared" si="565"/>
        <v>1</v>
      </c>
      <c r="AD1142" t="str">
        <f t="shared" si="566"/>
        <v>513-556-3330</v>
      </c>
      <c r="AE1142" t="b">
        <f t="shared" si="559"/>
        <v>1</v>
      </c>
      <c r="AG1142" t="str">
        <f t="shared" si="567"/>
        <v>whipplmy@ucmail.uc.edu</v>
      </c>
      <c r="AH1142" t="b">
        <f t="shared" si="560"/>
        <v>1</v>
      </c>
      <c r="AJ1142">
        <f t="shared" si="568"/>
        <v>0</v>
      </c>
      <c r="AK1142" t="b">
        <f t="shared" si="561"/>
        <v>0</v>
      </c>
      <c r="AM1142" s="4" t="str">
        <f t="shared" si="579"/>
        <v>"name":"DEAN-CCM (Peter Landgren BM)"</v>
      </c>
      <c r="AN1142" s="5" t="str">
        <f t="shared" si="569"/>
        <v>,"phone":"513-556-3737"</v>
      </c>
      <c r="AO1142" s="5" t="str">
        <f t="shared" si="570"/>
        <v>,"location":{</v>
      </c>
      <c r="AP1142" s="5" t="str">
        <f t="shared" si="571"/>
        <v>"ML":"3"</v>
      </c>
      <c r="AQ1142" s="5" t="str">
        <f t="shared" si="585"/>
        <v>,"RM":"4255"</v>
      </c>
      <c r="AR1142" s="5" t="str">
        <f t="shared" si="572"/>
        <v>,"building":"EMERY"</v>
      </c>
      <c r="AS1142" s="5" t="str">
        <f t="shared" si="581"/>
        <v>}</v>
      </c>
      <c r="AT1142" s="5" t="str">
        <f t="shared" si="573"/>
        <v>,"fax":"513-556-3330"</v>
      </c>
      <c r="AU1142" s="5" t="str">
        <f t="shared" si="574"/>
        <v>,"website":"whipplmy@ucmail.uc.edu"</v>
      </c>
      <c r="AV1142" s="10" t="str">
        <f t="shared" si="575"/>
        <v/>
      </c>
      <c r="AW1142" s="6" t="str">
        <f t="shared" si="576"/>
        <v>{"name":"DEAN-CCM (Peter Landgren BM)","phone":"513-556-3737","location":{"ML":"3","RM":"4255","building":"EMERY"},"fax":"513-556-3330","website":"whipplmy@ucmail.uc.edu"}</v>
      </c>
      <c r="AX1142" t="str">
        <f t="shared" si="577"/>
        <v>db.directory.insert({"name":"DEAN-CCM (Peter Landgren BM)","phone":"513-556-3737","location":{"ML":"3","RM":"4255","building":"EMERY"},"fax":"513-556-3330","website":"whipplmy@ucmail.uc.edu"})</v>
      </c>
      <c r="AY1142">
        <f t="shared" si="580"/>
        <v>1139</v>
      </c>
      <c r="AZ1142" t="str">
        <f t="shared" si="578"/>
        <v>1139 - DEAN-CCM (Peter Landgren  BM)</v>
      </c>
      <c r="BA1142" t="str">
        <f t="shared" si="582"/>
        <v>{"name":"DEAN-CCM (Peter Landgren BM)","phone":"513-556-3737","location":{"ML":"3","RM":"4255","building":"EMERY"},"fax":"513-556-3330","website":"whipplmy@ucmail.uc.edu"},</v>
      </c>
    </row>
    <row r="1143" spans="1:53" x14ac:dyDescent="0.25">
      <c r="A1143" t="s">
        <v>4713</v>
      </c>
      <c r="B1143" t="s">
        <v>5260</v>
      </c>
      <c r="C1143" t="s">
        <v>4714</v>
      </c>
      <c r="D1143">
        <v>18</v>
      </c>
      <c r="E1143">
        <v>801</v>
      </c>
      <c r="F1143" t="s">
        <v>2028</v>
      </c>
      <c r="G1143" t="s">
        <v>4571</v>
      </c>
      <c r="H1143" t="s">
        <v>4715</v>
      </c>
      <c r="I1143" t="s">
        <v>4716</v>
      </c>
      <c r="K1143" t="s">
        <v>5264</v>
      </c>
      <c r="M1143">
        <f t="shared" si="583"/>
        <v>0</v>
      </c>
      <c r="N1143" t="str">
        <f t="shared" si="555"/>
        <v>DEAN-CEAS (Teik C. Lim PhD)</v>
      </c>
      <c r="P1143" t="s">
        <v>5264</v>
      </c>
      <c r="Q1143" t="str">
        <f t="shared" si="556"/>
        <v>513-556-2933</v>
      </c>
      <c r="S1143" s="3">
        <f t="shared" si="554"/>
        <v>18</v>
      </c>
      <c r="T1143" t="b">
        <f t="shared" si="562"/>
        <v>1</v>
      </c>
      <c r="V1143" s="3">
        <f t="shared" si="563"/>
        <v>801</v>
      </c>
      <c r="W1143" t="b">
        <f t="shared" si="557"/>
        <v>1</v>
      </c>
      <c r="Y1143" t="str">
        <f t="shared" si="564"/>
        <v>ERC</v>
      </c>
      <c r="Z1143" t="b">
        <f t="shared" si="558"/>
        <v>1</v>
      </c>
      <c r="AB1143" t="b">
        <f t="shared" si="565"/>
        <v>1</v>
      </c>
      <c r="AD1143" t="str">
        <f t="shared" si="566"/>
        <v>513-556-3626</v>
      </c>
      <c r="AE1143" t="b">
        <f t="shared" si="559"/>
        <v>1</v>
      </c>
      <c r="AG1143" t="str">
        <f t="shared" si="567"/>
        <v>http://ceas.uc.edu/about/dean-s-message.html</v>
      </c>
      <c r="AH1143" t="b">
        <f t="shared" si="560"/>
        <v>1</v>
      </c>
      <c r="AJ1143" t="str">
        <f t="shared" si="568"/>
        <v>ceasdean@ucmail.uc.edu</v>
      </c>
      <c r="AK1143" t="b">
        <f t="shared" si="561"/>
        <v>1</v>
      </c>
      <c r="AM1143" s="4" t="str">
        <f t="shared" si="579"/>
        <v>"name":"DEAN-CEAS (Teik C. Lim PhD)"</v>
      </c>
      <c r="AN1143" s="5" t="str">
        <f t="shared" si="569"/>
        <v>,"phone":"513-556-2933"</v>
      </c>
      <c r="AO1143" s="5" t="str">
        <f t="shared" si="570"/>
        <v>,"location":{</v>
      </c>
      <c r="AP1143" s="5" t="str">
        <f t="shared" si="571"/>
        <v>"ML":"18"</v>
      </c>
      <c r="AQ1143" s="5" t="str">
        <f t="shared" si="585"/>
        <v>,"RM":"801"</v>
      </c>
      <c r="AR1143" s="5" t="str">
        <f t="shared" si="572"/>
        <v>,"building":"ERC"</v>
      </c>
      <c r="AS1143" s="5" t="str">
        <f t="shared" si="581"/>
        <v>}</v>
      </c>
      <c r="AT1143" s="5" t="str">
        <f t="shared" si="573"/>
        <v>,"fax":"513-556-3626"</v>
      </c>
      <c r="AU1143" s="5" t="str">
        <f t="shared" si="574"/>
        <v>,"website":"http://ceas.uc.edu/about/dean-s-message.html"</v>
      </c>
      <c r="AV1143" s="10" t="str">
        <f t="shared" si="575"/>
        <v>,"email":"ceasdean@ucmail.uc.edu"</v>
      </c>
      <c r="AW1143" s="6" t="str">
        <f t="shared" si="576"/>
        <v>{"name":"DEAN-CEAS (Teik C. Lim PhD)","phone":"513-556-2933","location":{"ML":"18","RM":"801","building":"ERC"},"fax":"513-556-3626","website":"http://ceas.uc.edu/about/dean-s-message.html","email":"ceasdean@ucmail.uc.edu"}</v>
      </c>
      <c r="AX1143" t="str">
        <f t="shared" si="577"/>
        <v>db.directory.insert({"name":"DEAN-CEAS (Teik C. Lim PhD)","phone":"513-556-2933","location":{"ML":"18","RM":"801","building":"ERC"},"fax":"513-556-3626","website":"http://ceas.uc.edu/about/dean-s-message.html","email":"ceasdean@ucmail.uc.edu"})</v>
      </c>
      <c r="AY1143">
        <f t="shared" si="580"/>
        <v>1140</v>
      </c>
      <c r="AZ1143" t="str">
        <f t="shared" si="578"/>
        <v>1140 - DEAN-CEAS (Teik C. Lim PhD)</v>
      </c>
      <c r="BA1143" t="str">
        <f t="shared" si="582"/>
        <v>{"name":"DEAN-CEAS (Teik C. Lim PhD)","phone":"513-556-2933","location":{"ML":"18","RM":"801","building":"ERC"},"fax":"513-556-3626","website":"http://ceas.uc.edu/about/dean-s-message.html","email":"ceasdean@ucmail.uc.edu"},</v>
      </c>
    </row>
    <row r="1144" spans="1:53" x14ac:dyDescent="0.25">
      <c r="A1144" t="s">
        <v>4717</v>
      </c>
      <c r="B1144" t="s">
        <v>4718</v>
      </c>
      <c r="C1144" t="s">
        <v>720</v>
      </c>
      <c r="D1144" t="s">
        <v>4719</v>
      </c>
      <c r="E1144">
        <v>2</v>
      </c>
      <c r="F1144" t="s">
        <v>4720</v>
      </c>
      <c r="G1144" t="s">
        <v>1232</v>
      </c>
      <c r="H1144" t="s">
        <v>1827</v>
      </c>
      <c r="I1144" t="s">
        <v>4721</v>
      </c>
      <c r="K1144" t="s">
        <v>5264</v>
      </c>
      <c r="L1144" t="b">
        <v>1</v>
      </c>
      <c r="M1144">
        <f t="shared" si="583"/>
        <v>1</v>
      </c>
      <c r="N1144" t="str">
        <f t="shared" si="555"/>
        <v>DEAN-CECH (Lawrence J. Johnson  PhD)</v>
      </c>
      <c r="O1144" t="str">
        <f t="shared" si="584"/>
        <v>DEAN-CECH (Lawrence J. Johnson  PhD)</v>
      </c>
      <c r="P1144" t="s">
        <v>5264</v>
      </c>
      <c r="Q1144" t="str">
        <f t="shared" si="556"/>
        <v>513-556-2321</v>
      </c>
      <c r="S1144" s="3">
        <f t="shared" si="554"/>
        <v>2</v>
      </c>
      <c r="T1144" t="b">
        <f t="shared" si="562"/>
        <v>1</v>
      </c>
      <c r="V1144" s="3" t="str">
        <f t="shared" si="563"/>
        <v>410A</v>
      </c>
      <c r="W1144" t="b">
        <f t="shared" si="557"/>
        <v>1</v>
      </c>
      <c r="Y1144" t="str">
        <f t="shared" si="564"/>
        <v>TEACHERS</v>
      </c>
      <c r="Z1144" t="b">
        <f t="shared" si="558"/>
        <v>1</v>
      </c>
      <c r="AB1144" t="b">
        <f t="shared" si="565"/>
        <v>1</v>
      </c>
      <c r="AD1144" t="str">
        <f t="shared" si="566"/>
        <v>513-556-2483</v>
      </c>
      <c r="AE1144" t="b">
        <f t="shared" si="559"/>
        <v>1</v>
      </c>
      <c r="AG1144" t="str">
        <f t="shared" si="567"/>
        <v>http://cech.uc.edu/about/dean.html</v>
      </c>
      <c r="AH1144" t="b">
        <f t="shared" si="560"/>
        <v>1</v>
      </c>
      <c r="AJ1144">
        <f t="shared" si="568"/>
        <v>0</v>
      </c>
      <c r="AK1144" t="b">
        <f t="shared" si="561"/>
        <v>0</v>
      </c>
      <c r="AM1144" s="4" t="str">
        <f t="shared" si="579"/>
        <v>"name":"DEAN-CECH (Lawrence J. Johnson PhD)"</v>
      </c>
      <c r="AN1144" s="5" t="str">
        <f t="shared" si="569"/>
        <v>,"phone":"513-556-2321"</v>
      </c>
      <c r="AO1144" s="5" t="str">
        <f t="shared" si="570"/>
        <v>,"location":{</v>
      </c>
      <c r="AP1144" s="5" t="str">
        <f t="shared" si="571"/>
        <v>"ML":"2"</v>
      </c>
      <c r="AQ1144" s="5" t="str">
        <f t="shared" si="585"/>
        <v>,"RM":"410A"</v>
      </c>
      <c r="AR1144" s="5" t="str">
        <f t="shared" si="572"/>
        <v>,"building":"TEACHERS"</v>
      </c>
      <c r="AS1144" s="5" t="str">
        <f t="shared" si="581"/>
        <v>}</v>
      </c>
      <c r="AT1144" s="5" t="str">
        <f t="shared" si="573"/>
        <v>,"fax":"513-556-2483"</v>
      </c>
      <c r="AU1144" s="5" t="str">
        <f t="shared" si="574"/>
        <v>,"website":"http://cech.uc.edu/about/dean.html"</v>
      </c>
      <c r="AV1144" s="10" t="str">
        <f t="shared" si="575"/>
        <v/>
      </c>
      <c r="AW1144" s="6" t="str">
        <f t="shared" si="576"/>
        <v>{"name":"DEAN-CECH (Lawrence J. Johnson PhD)","phone":"513-556-2321","location":{"ML":"2","RM":"410A","building":"TEACHERS"},"fax":"513-556-2483","website":"http://cech.uc.edu/about/dean.html"}</v>
      </c>
      <c r="AX1144" t="str">
        <f t="shared" si="577"/>
        <v>db.directory.insert({"name":"DEAN-CECH (Lawrence J. Johnson PhD)","phone":"513-556-2321","location":{"ML":"2","RM":"410A","building":"TEACHERS"},"fax":"513-556-2483","website":"http://cech.uc.edu/about/dean.html"})</v>
      </c>
      <c r="AY1144">
        <f t="shared" si="580"/>
        <v>1141</v>
      </c>
      <c r="AZ1144" t="str">
        <f t="shared" si="578"/>
        <v>1141 - DEAN-CECH (Lawrence J. Johnson  PhD)</v>
      </c>
      <c r="BA1144" t="str">
        <f t="shared" si="582"/>
        <v>{"name":"DEAN-CECH (Lawrence J. Johnson PhD)","phone":"513-556-2321","location":{"ML":"2","RM":"410A","building":"TEACHERS"},"fax":"513-556-2483","website":"http://cech.uc.edu/about/dean.html"},</v>
      </c>
    </row>
    <row r="1145" spans="1:53" x14ac:dyDescent="0.25">
      <c r="A1145" t="s">
        <v>4722</v>
      </c>
      <c r="B1145" t="s">
        <v>4723</v>
      </c>
      <c r="C1145" t="s">
        <v>4724</v>
      </c>
      <c r="D1145" t="s">
        <v>4725</v>
      </c>
      <c r="E1145">
        <v>162</v>
      </c>
      <c r="F1145">
        <v>200</v>
      </c>
      <c r="G1145" t="s">
        <v>4000</v>
      </c>
      <c r="H1145" t="s">
        <v>4726</v>
      </c>
      <c r="K1145" t="s">
        <v>5264</v>
      </c>
      <c r="L1145" t="b">
        <v>1</v>
      </c>
      <c r="M1145">
        <f t="shared" si="583"/>
        <v>1</v>
      </c>
      <c r="N1145" t="str">
        <f t="shared" si="555"/>
        <v>DEAN-CLERMONT (Jeffrey C. Bauer  DBA)</v>
      </c>
      <c r="O1145" t="str">
        <f t="shared" si="584"/>
        <v>DEAN-CLERMONT (Jeffrey C. Bauer  DBA)</v>
      </c>
      <c r="P1145" t="s">
        <v>5264</v>
      </c>
      <c r="Q1145" t="str">
        <f t="shared" si="556"/>
        <v>513-732-5209</v>
      </c>
      <c r="S1145" s="3">
        <f t="shared" si="554"/>
        <v>162</v>
      </c>
      <c r="T1145" t="b">
        <f t="shared" si="562"/>
        <v>1</v>
      </c>
      <c r="V1145" s="3">
        <f t="shared" si="563"/>
        <v>200</v>
      </c>
      <c r="W1145" t="b">
        <f t="shared" si="557"/>
        <v>1</v>
      </c>
      <c r="Y1145" t="str">
        <f t="shared" si="564"/>
        <v>CLERMCDONH</v>
      </c>
      <c r="Z1145" t="b">
        <f t="shared" si="558"/>
        <v>1</v>
      </c>
      <c r="AB1145" t="b">
        <f t="shared" si="565"/>
        <v>1</v>
      </c>
      <c r="AD1145" t="str">
        <f t="shared" si="566"/>
        <v>513-732-5275</v>
      </c>
      <c r="AE1145" t="b">
        <f t="shared" si="559"/>
        <v>1</v>
      </c>
      <c r="AG1145">
        <f t="shared" si="567"/>
        <v>0</v>
      </c>
      <c r="AH1145" t="b">
        <f t="shared" si="560"/>
        <v>0</v>
      </c>
      <c r="AJ1145">
        <f t="shared" si="568"/>
        <v>0</v>
      </c>
      <c r="AK1145" t="b">
        <f t="shared" si="561"/>
        <v>0</v>
      </c>
      <c r="AM1145" s="4" t="str">
        <f t="shared" si="579"/>
        <v>"name":"DEAN-CLERMONT (Jeffrey C. Bauer DBA)"</v>
      </c>
      <c r="AN1145" s="5" t="str">
        <f t="shared" si="569"/>
        <v>,"phone":"513-732-5209"</v>
      </c>
      <c r="AO1145" s="5" t="str">
        <f t="shared" si="570"/>
        <v>,"location":{</v>
      </c>
      <c r="AP1145" s="5" t="str">
        <f t="shared" si="571"/>
        <v>"ML":"162"</v>
      </c>
      <c r="AQ1145" s="5" t="str">
        <f t="shared" si="585"/>
        <v>,"RM":"200"</v>
      </c>
      <c r="AR1145" s="5" t="str">
        <f t="shared" si="572"/>
        <v>,"building":"CLERMCDONH"</v>
      </c>
      <c r="AS1145" s="5" t="str">
        <f t="shared" si="581"/>
        <v>}</v>
      </c>
      <c r="AT1145" s="5" t="str">
        <f t="shared" si="573"/>
        <v>,"fax":"513-732-5275"</v>
      </c>
      <c r="AU1145" s="5" t="str">
        <f t="shared" si="574"/>
        <v/>
      </c>
      <c r="AV1145" s="10" t="str">
        <f t="shared" si="575"/>
        <v/>
      </c>
      <c r="AW1145" s="6" t="str">
        <f t="shared" si="576"/>
        <v>{"name":"DEAN-CLERMONT (Jeffrey C. Bauer DBA)","phone":"513-732-5209","location":{"ML":"162","RM":"200","building":"CLERMCDONH"},"fax":"513-732-5275"}</v>
      </c>
      <c r="AX1145" t="str">
        <f t="shared" si="577"/>
        <v>db.directory.insert({"name":"DEAN-CLERMONT (Jeffrey C. Bauer DBA)","phone":"513-732-5209","location":{"ML":"162","RM":"200","building":"CLERMCDONH"},"fax":"513-732-5275"})</v>
      </c>
      <c r="AY1145">
        <f t="shared" si="580"/>
        <v>1142</v>
      </c>
      <c r="AZ1145" t="str">
        <f t="shared" si="578"/>
        <v>1142 - DEAN-CLERMONT (Jeffrey C. Bauer  DBA)</v>
      </c>
      <c r="BA1145" t="str">
        <f t="shared" si="582"/>
        <v>{"name":"DEAN-CLERMONT (Jeffrey C. Bauer DBA)","phone":"513-732-5209","location":{"ML":"162","RM":"200","building":"CLERMCDONH"},"fax":"513-732-5275"},</v>
      </c>
    </row>
    <row r="1146" spans="1:53" x14ac:dyDescent="0.25">
      <c r="A1146" t="s">
        <v>4727</v>
      </c>
      <c r="B1146" t="s">
        <v>4728</v>
      </c>
      <c r="C1146" t="s">
        <v>4729</v>
      </c>
      <c r="D1146" t="s">
        <v>4730</v>
      </c>
      <c r="E1146">
        <v>9</v>
      </c>
      <c r="F1146">
        <v>365</v>
      </c>
      <c r="G1146" t="s">
        <v>132</v>
      </c>
      <c r="H1146" t="s">
        <v>1401</v>
      </c>
      <c r="I1146" t="s">
        <v>685</v>
      </c>
      <c r="K1146" t="s">
        <v>5264</v>
      </c>
      <c r="L1146" t="b">
        <v>1</v>
      </c>
      <c r="M1146">
        <f t="shared" si="583"/>
        <v>1</v>
      </c>
      <c r="N1146" t="str">
        <f t="shared" si="555"/>
        <v>Dell Discounts  Bookstore</v>
      </c>
      <c r="O1146" t="str">
        <f t="shared" si="584"/>
        <v>Dell Discounts  Bookstore</v>
      </c>
      <c r="P1146" t="s">
        <v>5264</v>
      </c>
      <c r="Q1146" t="str">
        <f t="shared" si="556"/>
        <v>513-556-1286</v>
      </c>
      <c r="S1146" s="3">
        <f t="shared" si="554"/>
        <v>9</v>
      </c>
      <c r="T1146" t="b">
        <f t="shared" si="562"/>
        <v>1</v>
      </c>
      <c r="V1146" s="3">
        <f t="shared" si="563"/>
        <v>365</v>
      </c>
      <c r="W1146" t="b">
        <f t="shared" si="557"/>
        <v>1</v>
      </c>
      <c r="Y1146" t="str">
        <f t="shared" si="564"/>
        <v>TUC</v>
      </c>
      <c r="Z1146" t="b">
        <f t="shared" si="558"/>
        <v>1</v>
      </c>
      <c r="AB1146" t="b">
        <f t="shared" si="565"/>
        <v>1</v>
      </c>
      <c r="AD1146" t="str">
        <f t="shared" si="566"/>
        <v>513-556-5555</v>
      </c>
      <c r="AE1146" t="b">
        <f t="shared" si="559"/>
        <v>1</v>
      </c>
      <c r="AG1146" t="str">
        <f t="shared" si="567"/>
        <v>bookstore@uc.edu</v>
      </c>
      <c r="AH1146" t="b">
        <f t="shared" si="560"/>
        <v>1</v>
      </c>
      <c r="AJ1146">
        <f t="shared" si="568"/>
        <v>0</v>
      </c>
      <c r="AK1146" t="b">
        <f t="shared" si="561"/>
        <v>0</v>
      </c>
      <c r="AM1146" s="4" t="str">
        <f t="shared" si="579"/>
        <v>"name":"Dell Discounts Bookstore"</v>
      </c>
      <c r="AN1146" s="5" t="str">
        <f t="shared" si="569"/>
        <v>,"phone":"513-556-1286"</v>
      </c>
      <c r="AO1146" s="5" t="str">
        <f t="shared" si="570"/>
        <v>,"location":{</v>
      </c>
      <c r="AP1146" s="5" t="str">
        <f t="shared" si="571"/>
        <v>"ML":"9"</v>
      </c>
      <c r="AQ1146" s="5" t="str">
        <f t="shared" si="585"/>
        <v>,"RM":"365"</v>
      </c>
      <c r="AR1146" s="5" t="str">
        <f t="shared" si="572"/>
        <v>,"building":"TUC"</v>
      </c>
      <c r="AS1146" s="5" t="str">
        <f t="shared" si="581"/>
        <v>}</v>
      </c>
      <c r="AT1146" s="5" t="str">
        <f t="shared" si="573"/>
        <v>,"fax":"513-556-5555"</v>
      </c>
      <c r="AU1146" s="5" t="str">
        <f t="shared" si="574"/>
        <v>,"website":"bookstore@uc.edu"</v>
      </c>
      <c r="AV1146" s="10" t="str">
        <f t="shared" si="575"/>
        <v/>
      </c>
      <c r="AW1146" s="6" t="str">
        <f t="shared" si="576"/>
        <v>{"name":"Dell Discounts Bookstore","phone":"513-556-1286","location":{"ML":"9","RM":"365","building":"TUC"},"fax":"513-556-5555","website":"bookstore@uc.edu"}</v>
      </c>
      <c r="AX1146" t="str">
        <f t="shared" si="577"/>
        <v>db.directory.insert({"name":"Dell Discounts Bookstore","phone":"513-556-1286","location":{"ML":"9","RM":"365","building":"TUC"},"fax":"513-556-5555","website":"bookstore@uc.edu"})</v>
      </c>
      <c r="AY1146">
        <f t="shared" si="580"/>
        <v>1143</v>
      </c>
      <c r="AZ1146" t="str">
        <f t="shared" si="578"/>
        <v>1143 - Dell Discounts  Bookstore</v>
      </c>
      <c r="BA1146" t="str">
        <f t="shared" si="582"/>
        <v>{"name":"Dell Discounts Bookstore","phone":"513-556-1286","location":{"ML":"9","RM":"365","building":"TUC"},"fax":"513-556-5555","website":"bookstore@uc.edu"},</v>
      </c>
    </row>
    <row r="1147" spans="1:53" x14ac:dyDescent="0.25">
      <c r="A1147" t="s">
        <v>4731</v>
      </c>
      <c r="B1147" t="s">
        <v>4732</v>
      </c>
      <c r="C1147" t="s">
        <v>120</v>
      </c>
      <c r="D1147">
        <v>70</v>
      </c>
      <c r="E1147">
        <v>745</v>
      </c>
      <c r="F1147" t="s">
        <v>1512</v>
      </c>
      <c r="G1147" t="s">
        <v>4575</v>
      </c>
      <c r="H1147" t="s">
        <v>4733</v>
      </c>
      <c r="K1147" t="s">
        <v>5264</v>
      </c>
      <c r="M1147">
        <f t="shared" si="583"/>
        <v>0</v>
      </c>
      <c r="N1147" t="str">
        <f t="shared" si="555"/>
        <v>Aerospace Engineering (CEAS)</v>
      </c>
      <c r="P1147" t="s">
        <v>5264</v>
      </c>
      <c r="Q1147" t="str">
        <f t="shared" si="556"/>
        <v>513-556-3548</v>
      </c>
      <c r="S1147" s="3">
        <f t="shared" si="554"/>
        <v>70</v>
      </c>
      <c r="T1147" t="b">
        <f t="shared" si="562"/>
        <v>1</v>
      </c>
      <c r="V1147" s="3">
        <f t="shared" si="563"/>
        <v>745</v>
      </c>
      <c r="W1147" t="b">
        <f t="shared" si="557"/>
        <v>1</v>
      </c>
      <c r="Y1147" t="str">
        <f t="shared" si="564"/>
        <v>BALDWIN</v>
      </c>
      <c r="Z1147" t="b">
        <f t="shared" si="558"/>
        <v>1</v>
      </c>
      <c r="AB1147" t="b">
        <f t="shared" si="565"/>
        <v>1</v>
      </c>
      <c r="AD1147" t="str">
        <f t="shared" si="566"/>
        <v>513-556-5038</v>
      </c>
      <c r="AE1147" t="b">
        <f t="shared" si="559"/>
        <v>1</v>
      </c>
      <c r="AG1147" t="str">
        <f t="shared" si="567"/>
        <v>http://aerospace.ceas.uc.edu/</v>
      </c>
      <c r="AH1147" t="b">
        <f t="shared" si="560"/>
        <v>1</v>
      </c>
      <c r="AJ1147">
        <f t="shared" si="568"/>
        <v>0</v>
      </c>
      <c r="AK1147" t="b">
        <f t="shared" si="561"/>
        <v>0</v>
      </c>
      <c r="AM1147" s="4" t="str">
        <f t="shared" si="579"/>
        <v>"name":"Aerospace Engineering (CEAS)"</v>
      </c>
      <c r="AN1147" s="5" t="str">
        <f t="shared" si="569"/>
        <v>,"phone":"513-556-3548"</v>
      </c>
      <c r="AO1147" s="5" t="str">
        <f t="shared" si="570"/>
        <v>,"location":{</v>
      </c>
      <c r="AP1147" s="5" t="str">
        <f t="shared" si="571"/>
        <v>"ML":"70"</v>
      </c>
      <c r="AQ1147" s="5" t="str">
        <f t="shared" si="585"/>
        <v>,"RM":"745"</v>
      </c>
      <c r="AR1147" s="5" t="str">
        <f t="shared" si="572"/>
        <v>,"building":"BALDWIN"</v>
      </c>
      <c r="AS1147" s="5" t="str">
        <f t="shared" si="581"/>
        <v>}</v>
      </c>
      <c r="AT1147" s="5" t="str">
        <f t="shared" si="573"/>
        <v>,"fax":"513-556-5038"</v>
      </c>
      <c r="AU1147" s="5" t="str">
        <f t="shared" si="574"/>
        <v>,"website":"http://aerospace.ceas.uc.edu/"</v>
      </c>
      <c r="AV1147" s="10" t="str">
        <f t="shared" si="575"/>
        <v/>
      </c>
      <c r="AW1147" s="6" t="str">
        <f t="shared" si="576"/>
        <v>{"name":"Aerospace Engineering (CEAS)","phone":"513-556-3548","location":{"ML":"70","RM":"745","building":"BALDWIN"},"fax":"513-556-5038","website":"http://aerospace.ceas.uc.edu/"}</v>
      </c>
      <c r="AX1147" t="str">
        <f t="shared" si="577"/>
        <v>db.directory.insert({"name":"Aerospace Engineering (CEAS)","phone":"513-556-3548","location":{"ML":"70","RM":"745","building":"BALDWIN"},"fax":"513-556-5038","website":"http://aerospace.ceas.uc.edu/"})</v>
      </c>
      <c r="AY1147">
        <f t="shared" si="580"/>
        <v>1144</v>
      </c>
      <c r="AZ1147" t="str">
        <f t="shared" si="578"/>
        <v>1144 - Aerospace Engineering (CEAS)</v>
      </c>
      <c r="BA1147" t="str">
        <f t="shared" si="582"/>
        <v>{"name":"Aerospace Engineering (CEAS)","phone":"513-556-3548","location":{"ML":"70","RM":"745","building":"BALDWIN"},"fax":"513-556-5038","website":"http://aerospace.ceas.uc.edu/"},</v>
      </c>
    </row>
    <row r="1148" spans="1:53" x14ac:dyDescent="0.25">
      <c r="A1148" t="s">
        <v>4734</v>
      </c>
      <c r="B1148" t="s">
        <v>4735</v>
      </c>
      <c r="C1148" t="s">
        <v>3483</v>
      </c>
      <c r="D1148" t="s">
        <v>120</v>
      </c>
      <c r="E1148">
        <v>70</v>
      </c>
      <c r="F1148">
        <v>745</v>
      </c>
      <c r="G1148" t="s">
        <v>1512</v>
      </c>
      <c r="H1148" t="s">
        <v>4575</v>
      </c>
      <c r="I1148" t="s">
        <v>4733</v>
      </c>
      <c r="K1148" t="s">
        <v>5264</v>
      </c>
      <c r="L1148" t="b">
        <v>1</v>
      </c>
      <c r="M1148">
        <f t="shared" si="583"/>
        <v>1</v>
      </c>
      <c r="N1148" t="str">
        <f t="shared" si="555"/>
        <v>Aerospace Engineering and Engineering Mechanics  Department of (CEAS)</v>
      </c>
      <c r="O1148" t="str">
        <f t="shared" si="584"/>
        <v>Aerospace Engineering and Engineering Mechanics  Department of (CEAS)</v>
      </c>
      <c r="P1148" t="s">
        <v>5264</v>
      </c>
      <c r="Q1148" t="str">
        <f t="shared" si="556"/>
        <v>513-556-3548</v>
      </c>
      <c r="S1148" s="3">
        <f t="shared" si="554"/>
        <v>70</v>
      </c>
      <c r="T1148" t="b">
        <f t="shared" si="562"/>
        <v>1</v>
      </c>
      <c r="V1148" s="3">
        <f t="shared" si="563"/>
        <v>745</v>
      </c>
      <c r="W1148" t="b">
        <f t="shared" si="557"/>
        <v>1</v>
      </c>
      <c r="Y1148" t="str">
        <f t="shared" si="564"/>
        <v>BALDWIN</v>
      </c>
      <c r="Z1148" t="b">
        <f t="shared" si="558"/>
        <v>1</v>
      </c>
      <c r="AB1148" t="b">
        <f t="shared" si="565"/>
        <v>1</v>
      </c>
      <c r="AD1148" t="str">
        <f t="shared" si="566"/>
        <v>513-556-5038</v>
      </c>
      <c r="AE1148" t="b">
        <f t="shared" si="559"/>
        <v>1</v>
      </c>
      <c r="AG1148" t="str">
        <f t="shared" si="567"/>
        <v>http://aerospace.ceas.uc.edu/</v>
      </c>
      <c r="AH1148" t="b">
        <f t="shared" si="560"/>
        <v>1</v>
      </c>
      <c r="AJ1148">
        <f t="shared" si="568"/>
        <v>0</v>
      </c>
      <c r="AK1148" t="b">
        <f t="shared" si="561"/>
        <v>0</v>
      </c>
      <c r="AM1148" s="4" t="str">
        <f t="shared" si="579"/>
        <v>"name":"Aerospace Engineering and Engineering Mechanics Department of (CEAS)"</v>
      </c>
      <c r="AN1148" s="5" t="str">
        <f t="shared" si="569"/>
        <v>,"phone":"513-556-3548"</v>
      </c>
      <c r="AO1148" s="5" t="str">
        <f t="shared" si="570"/>
        <v>,"location":{</v>
      </c>
      <c r="AP1148" s="5" t="str">
        <f t="shared" si="571"/>
        <v>"ML":"70"</v>
      </c>
      <c r="AQ1148" s="5" t="str">
        <f t="shared" si="585"/>
        <v>,"RM":"745"</v>
      </c>
      <c r="AR1148" s="5" t="str">
        <f t="shared" si="572"/>
        <v>,"building":"BALDWIN"</v>
      </c>
      <c r="AS1148" s="5" t="str">
        <f t="shared" si="581"/>
        <v>}</v>
      </c>
      <c r="AT1148" s="5" t="str">
        <f t="shared" si="573"/>
        <v>,"fax":"513-556-5038"</v>
      </c>
      <c r="AU1148" s="5" t="str">
        <f t="shared" si="574"/>
        <v>,"website":"http://aerospace.ceas.uc.edu/"</v>
      </c>
      <c r="AV1148" s="10" t="str">
        <f t="shared" si="575"/>
        <v/>
      </c>
      <c r="AW1148" s="6" t="str">
        <f t="shared" si="576"/>
        <v>{"name":"Aerospace Engineering and Engineering Mechanics Department of (CEAS)","phone":"513-556-3548","location":{"ML":"70","RM":"745","building":"BALDWIN"},"fax":"513-556-5038","website":"http://aerospace.ceas.uc.edu/"}</v>
      </c>
      <c r="AX1148" t="str">
        <f t="shared" si="577"/>
        <v>db.directory.insert({"name":"Aerospace Engineering and Engineering Mechanics Department of (CEAS)","phone":"513-556-3548","location":{"ML":"70","RM":"745","building":"BALDWIN"},"fax":"513-556-5038","website":"http://aerospace.ceas.uc.edu/"})</v>
      </c>
      <c r="AY1148">
        <f t="shared" si="580"/>
        <v>1145</v>
      </c>
      <c r="AZ1148" t="str">
        <f t="shared" si="578"/>
        <v>1145 - Aerospace Engineering and Engineering Mechanics  Department of (CEAS)</v>
      </c>
      <c r="BA1148" t="str">
        <f t="shared" si="582"/>
        <v>{"name":"Aerospace Engineering and Engineering Mechanics Department of (CEAS)","phone":"513-556-3548","location":{"ML":"70","RM":"745","building":"BALDWIN"},"fax":"513-556-5038","website":"http://aerospace.ceas.uc.edu/"},</v>
      </c>
    </row>
    <row r="1149" spans="1:53" x14ac:dyDescent="0.25">
      <c r="A1149" t="s">
        <v>4736</v>
      </c>
      <c r="B1149" t="s">
        <v>2460</v>
      </c>
      <c r="C1149" t="s">
        <v>4737</v>
      </c>
      <c r="D1149" t="s">
        <v>2462</v>
      </c>
      <c r="E1149">
        <v>592</v>
      </c>
      <c r="F1149" t="s">
        <v>4738</v>
      </c>
      <c r="G1149" t="s">
        <v>140</v>
      </c>
      <c r="H1149" t="s">
        <v>2463</v>
      </c>
      <c r="I1149" t="s">
        <v>4739</v>
      </c>
      <c r="K1149" t="s">
        <v>5264</v>
      </c>
      <c r="L1149" t="b">
        <v>1</v>
      </c>
      <c r="M1149">
        <f t="shared" si="583"/>
        <v>1</v>
      </c>
      <c r="N1149" t="str">
        <f t="shared" si="555"/>
        <v>Dermatology  Administration (MED)</v>
      </c>
      <c r="O1149" t="str">
        <f t="shared" si="584"/>
        <v>Dermatology  Administration (MED)</v>
      </c>
      <c r="P1149" t="s">
        <v>5264</v>
      </c>
      <c r="Q1149" t="str">
        <f t="shared" si="556"/>
        <v>513-558-6242</v>
      </c>
      <c r="S1149" s="3">
        <f t="shared" si="554"/>
        <v>592</v>
      </c>
      <c r="T1149" t="b">
        <f t="shared" si="562"/>
        <v>1</v>
      </c>
      <c r="V1149" s="3" t="str">
        <f t="shared" si="563"/>
        <v>1203A</v>
      </c>
      <c r="W1149" t="b">
        <f t="shared" si="557"/>
        <v>1</v>
      </c>
      <c r="Y1149" t="str">
        <f t="shared" si="564"/>
        <v>MSB</v>
      </c>
      <c r="Z1149" t="b">
        <f t="shared" si="558"/>
        <v>1</v>
      </c>
      <c r="AB1149" t="b">
        <f t="shared" si="565"/>
        <v>1</v>
      </c>
      <c r="AD1149" t="str">
        <f t="shared" si="566"/>
        <v>513-558-0198</v>
      </c>
      <c r="AE1149" t="b">
        <f t="shared" si="559"/>
        <v>1</v>
      </c>
      <c r="AG1149" t="str">
        <f t="shared" si="567"/>
        <v>http://med.uc.edu/dermatology/</v>
      </c>
      <c r="AH1149" t="b">
        <f t="shared" si="560"/>
        <v>1</v>
      </c>
      <c r="AJ1149">
        <f t="shared" si="568"/>
        <v>0</v>
      </c>
      <c r="AK1149" t="b">
        <f t="shared" si="561"/>
        <v>0</v>
      </c>
      <c r="AM1149" s="4" t="str">
        <f t="shared" si="579"/>
        <v>"name":"Dermatology Administration (MED)"</v>
      </c>
      <c r="AN1149" s="5" t="str">
        <f t="shared" si="569"/>
        <v>,"phone":"513-558-6242"</v>
      </c>
      <c r="AO1149" s="5" t="str">
        <f t="shared" si="570"/>
        <v>,"location":{</v>
      </c>
      <c r="AP1149" s="5" t="str">
        <f t="shared" si="571"/>
        <v>"ML":"592"</v>
      </c>
      <c r="AQ1149" s="5" t="str">
        <f t="shared" si="585"/>
        <v>,"RM":"1203A"</v>
      </c>
      <c r="AR1149" s="5" t="str">
        <f t="shared" si="572"/>
        <v>,"building":"MSB"</v>
      </c>
      <c r="AS1149" s="5" t="str">
        <f t="shared" si="581"/>
        <v>}</v>
      </c>
      <c r="AT1149" s="5" t="str">
        <f t="shared" si="573"/>
        <v>,"fax":"513-558-0198"</v>
      </c>
      <c r="AU1149" s="5" t="str">
        <f t="shared" si="574"/>
        <v>,"website":"http://med.uc.edu/dermatology/"</v>
      </c>
      <c r="AV1149" s="10" t="str">
        <f t="shared" si="575"/>
        <v/>
      </c>
      <c r="AW1149" s="6" t="str">
        <f t="shared" si="576"/>
        <v>{"name":"Dermatology Administration (MED)","phone":"513-558-6242","location":{"ML":"592","RM":"1203A","building":"MSB"},"fax":"513-558-0198","website":"http://med.uc.edu/dermatology/"}</v>
      </c>
      <c r="AX1149" t="str">
        <f t="shared" si="577"/>
        <v>db.directory.insert({"name":"Dermatology Administration (MED)","phone":"513-558-6242","location":{"ML":"592","RM":"1203A","building":"MSB"},"fax":"513-558-0198","website":"http://med.uc.edu/dermatology/"})</v>
      </c>
      <c r="AY1149">
        <f t="shared" si="580"/>
        <v>1146</v>
      </c>
      <c r="AZ1149" t="str">
        <f t="shared" si="578"/>
        <v>1146 - Dermatology  Administration (MED)</v>
      </c>
      <c r="BA1149" t="str">
        <f t="shared" si="582"/>
        <v>{"name":"Dermatology Administration (MED)","phone":"513-558-6242","location":{"ML":"592","RM":"1203A","building":"MSB"},"fax":"513-558-0198","website":"http://med.uc.edu/dermatology/"},</v>
      </c>
    </row>
    <row r="1150" spans="1:53" x14ac:dyDescent="0.25">
      <c r="A1150" t="s">
        <v>4740</v>
      </c>
      <c r="B1150" t="s">
        <v>2460</v>
      </c>
      <c r="C1150" t="s">
        <v>2338</v>
      </c>
      <c r="D1150" t="s">
        <v>4741</v>
      </c>
      <c r="E1150">
        <v>592</v>
      </c>
      <c r="F1150">
        <v>1207</v>
      </c>
      <c r="G1150" t="s">
        <v>140</v>
      </c>
      <c r="H1150" t="s">
        <v>4742</v>
      </c>
      <c r="I1150" t="s">
        <v>4739</v>
      </c>
      <c r="K1150" t="s">
        <v>5264</v>
      </c>
      <c r="L1150" t="b">
        <v>1</v>
      </c>
      <c r="M1150">
        <f t="shared" si="583"/>
        <v>1</v>
      </c>
      <c r="N1150" t="str">
        <f t="shared" si="555"/>
        <v>Dermatology  Business Office (MED)</v>
      </c>
      <c r="O1150" t="str">
        <f t="shared" si="584"/>
        <v>Dermatology  Business Office (MED)</v>
      </c>
      <c r="P1150" t="s">
        <v>5264</v>
      </c>
      <c r="Q1150" t="str">
        <f t="shared" si="556"/>
        <v>513-558-5102</v>
      </c>
      <c r="S1150" s="3">
        <f t="shared" si="554"/>
        <v>592</v>
      </c>
      <c r="T1150" t="b">
        <f t="shared" si="562"/>
        <v>1</v>
      </c>
      <c r="V1150" s="3">
        <f t="shared" si="563"/>
        <v>1207</v>
      </c>
      <c r="W1150" t="b">
        <f t="shared" si="557"/>
        <v>1</v>
      </c>
      <c r="Y1150" t="str">
        <f t="shared" si="564"/>
        <v>MSB</v>
      </c>
      <c r="Z1150" t="b">
        <f t="shared" si="558"/>
        <v>1</v>
      </c>
      <c r="AB1150" t="b">
        <f t="shared" si="565"/>
        <v>1</v>
      </c>
      <c r="AD1150" t="str">
        <f t="shared" si="566"/>
        <v>513-558-5166</v>
      </c>
      <c r="AE1150" t="b">
        <f t="shared" si="559"/>
        <v>1</v>
      </c>
      <c r="AG1150" t="str">
        <f t="shared" si="567"/>
        <v>http://med.uc.edu/dermatology/</v>
      </c>
      <c r="AH1150" t="b">
        <f t="shared" si="560"/>
        <v>1</v>
      </c>
      <c r="AJ1150">
        <f t="shared" si="568"/>
        <v>0</v>
      </c>
      <c r="AK1150" t="b">
        <f t="shared" si="561"/>
        <v>0</v>
      </c>
      <c r="AM1150" s="4" t="str">
        <f t="shared" si="579"/>
        <v>"name":"Dermatology Business Office (MED)"</v>
      </c>
      <c r="AN1150" s="5" t="str">
        <f t="shared" si="569"/>
        <v>,"phone":"513-558-5102"</v>
      </c>
      <c r="AO1150" s="5" t="str">
        <f t="shared" si="570"/>
        <v>,"location":{</v>
      </c>
      <c r="AP1150" s="5" t="str">
        <f t="shared" si="571"/>
        <v>"ML":"592"</v>
      </c>
      <c r="AQ1150" s="5" t="str">
        <f t="shared" si="585"/>
        <v>,"RM":"1207"</v>
      </c>
      <c r="AR1150" s="5" t="str">
        <f t="shared" si="572"/>
        <v>,"building":"MSB"</v>
      </c>
      <c r="AS1150" s="5" t="str">
        <f t="shared" si="581"/>
        <v>}</v>
      </c>
      <c r="AT1150" s="5" t="str">
        <f t="shared" si="573"/>
        <v>,"fax":"513-558-5166"</v>
      </c>
      <c r="AU1150" s="5" t="str">
        <f t="shared" si="574"/>
        <v>,"website":"http://med.uc.edu/dermatology/"</v>
      </c>
      <c r="AV1150" s="10" t="str">
        <f t="shared" si="575"/>
        <v/>
      </c>
      <c r="AW1150" s="6" t="str">
        <f t="shared" si="576"/>
        <v>{"name":"Dermatology Business Office (MED)","phone":"513-558-5102","location":{"ML":"592","RM":"1207","building":"MSB"},"fax":"513-558-5166","website":"http://med.uc.edu/dermatology/"}</v>
      </c>
      <c r="AX1150" t="str">
        <f t="shared" si="577"/>
        <v>db.directory.insert({"name":"Dermatology Business Office (MED)","phone":"513-558-5102","location":{"ML":"592","RM":"1207","building":"MSB"},"fax":"513-558-5166","website":"http://med.uc.edu/dermatology/"})</v>
      </c>
      <c r="AY1150">
        <f t="shared" si="580"/>
        <v>1147</v>
      </c>
      <c r="AZ1150" t="str">
        <f t="shared" si="578"/>
        <v>1147 - Dermatology  Business Office (MED)</v>
      </c>
      <c r="BA1150" t="str">
        <f t="shared" si="582"/>
        <v>{"name":"Dermatology Business Office (MED)","phone":"513-558-5102","location":{"ML":"592","RM":"1207","building":"MSB"},"fax":"513-558-5166","website":"http://med.uc.edu/dermatology/"},</v>
      </c>
    </row>
    <row r="1151" spans="1:53" x14ac:dyDescent="0.25">
      <c r="A1151" t="s">
        <v>4743</v>
      </c>
      <c r="B1151" t="s">
        <v>2460</v>
      </c>
      <c r="C1151" t="s">
        <v>4744</v>
      </c>
      <c r="D1151" t="s">
        <v>4745</v>
      </c>
      <c r="E1151">
        <v>665</v>
      </c>
      <c r="F1151">
        <v>5300</v>
      </c>
      <c r="G1151" t="s">
        <v>4398</v>
      </c>
      <c r="H1151" t="s">
        <v>4746</v>
      </c>
      <c r="K1151" t="s">
        <v>5264</v>
      </c>
      <c r="L1151" t="b">
        <v>1</v>
      </c>
      <c r="M1151">
        <f t="shared" si="583"/>
        <v>1</v>
      </c>
      <c r="N1151" t="str">
        <f t="shared" si="555"/>
        <v>Dermatology  Patient Services</v>
      </c>
      <c r="O1151" t="str">
        <f t="shared" si="584"/>
        <v>Dermatology  Patient Services</v>
      </c>
      <c r="P1151" t="s">
        <v>5264</v>
      </c>
      <c r="Q1151" t="str">
        <f t="shared" si="556"/>
        <v>513-475-7630</v>
      </c>
      <c r="S1151" s="3">
        <f t="shared" si="554"/>
        <v>665</v>
      </c>
      <c r="T1151" t="b">
        <f t="shared" si="562"/>
        <v>1</v>
      </c>
      <c r="V1151" s="3">
        <f t="shared" si="563"/>
        <v>5300</v>
      </c>
      <c r="W1151" t="b">
        <f t="shared" si="557"/>
        <v>1</v>
      </c>
      <c r="Y1151" t="str">
        <f t="shared" si="564"/>
        <v>MAB</v>
      </c>
      <c r="Z1151" t="b">
        <f t="shared" si="558"/>
        <v>1</v>
      </c>
      <c r="AB1151" t="b">
        <f t="shared" si="565"/>
        <v>1</v>
      </c>
      <c r="AD1151" t="str">
        <f t="shared" si="566"/>
        <v>475-7636</v>
      </c>
      <c r="AE1151" t="b">
        <f t="shared" si="559"/>
        <v>1</v>
      </c>
      <c r="AG1151">
        <f t="shared" si="567"/>
        <v>0</v>
      </c>
      <c r="AH1151" t="b">
        <f t="shared" si="560"/>
        <v>0</v>
      </c>
      <c r="AJ1151">
        <f t="shared" si="568"/>
        <v>0</v>
      </c>
      <c r="AK1151" t="b">
        <f t="shared" si="561"/>
        <v>0</v>
      </c>
      <c r="AM1151" s="4" t="str">
        <f t="shared" si="579"/>
        <v>"name":"Dermatology Patient Services"</v>
      </c>
      <c r="AN1151" s="5" t="str">
        <f t="shared" si="569"/>
        <v>,"phone":"513-475-7630"</v>
      </c>
      <c r="AO1151" s="5" t="str">
        <f t="shared" si="570"/>
        <v>,"location":{</v>
      </c>
      <c r="AP1151" s="5" t="str">
        <f t="shared" si="571"/>
        <v>"ML":"665"</v>
      </c>
      <c r="AQ1151" s="5" t="str">
        <f t="shared" si="585"/>
        <v>,"RM":"5300"</v>
      </c>
      <c r="AR1151" s="5" t="str">
        <f t="shared" si="572"/>
        <v>,"building":"MAB"</v>
      </c>
      <c r="AS1151" s="5" t="str">
        <f t="shared" si="581"/>
        <v>}</v>
      </c>
      <c r="AT1151" s="5" t="str">
        <f t="shared" si="573"/>
        <v>,"fax":"475-7636"</v>
      </c>
      <c r="AU1151" s="5" t="str">
        <f t="shared" si="574"/>
        <v/>
      </c>
      <c r="AV1151" s="10" t="str">
        <f t="shared" si="575"/>
        <v/>
      </c>
      <c r="AW1151" s="6" t="str">
        <f t="shared" si="576"/>
        <v>{"name":"Dermatology Patient Services","phone":"513-475-7630","location":{"ML":"665","RM":"5300","building":"MAB"},"fax":"475-7636"}</v>
      </c>
      <c r="AX1151" t="str">
        <f t="shared" si="577"/>
        <v>db.directory.insert({"name":"Dermatology Patient Services","phone":"513-475-7630","location":{"ML":"665","RM":"5300","building":"MAB"},"fax":"475-7636"})</v>
      </c>
      <c r="AY1151">
        <f t="shared" si="580"/>
        <v>1148</v>
      </c>
      <c r="AZ1151" t="str">
        <f t="shared" si="578"/>
        <v>1148 - Dermatology  Patient Services</v>
      </c>
      <c r="BA1151" t="str">
        <f t="shared" si="582"/>
        <v>{"name":"Dermatology Patient Services","phone":"513-475-7630","location":{"ML":"665","RM":"5300","building":"MAB"},"fax":"475-7636"},</v>
      </c>
    </row>
    <row r="1152" spans="1:53" x14ac:dyDescent="0.25">
      <c r="A1152" t="s">
        <v>4747</v>
      </c>
      <c r="B1152" t="s">
        <v>4748</v>
      </c>
      <c r="C1152" t="s">
        <v>4749</v>
      </c>
      <c r="H1152" t="s">
        <v>4750</v>
      </c>
      <c r="I1152" t="s">
        <v>4751</v>
      </c>
      <c r="K1152" t="s">
        <v>5264</v>
      </c>
      <c r="M1152">
        <f t="shared" si="583"/>
        <v>0</v>
      </c>
      <c r="N1152" t="str">
        <f t="shared" si="555"/>
        <v>Design Clinic (CEAS)</v>
      </c>
      <c r="P1152" t="s">
        <v>5264</v>
      </c>
      <c r="Q1152" t="str">
        <f t="shared" si="556"/>
        <v>513-556-1169</v>
      </c>
      <c r="S1152" s="3">
        <f t="shared" si="554"/>
        <v>0</v>
      </c>
      <c r="T1152" t="b">
        <f t="shared" si="562"/>
        <v>0</v>
      </c>
      <c r="V1152" s="3">
        <f t="shared" si="563"/>
        <v>0</v>
      </c>
      <c r="W1152" t="b">
        <f t="shared" si="557"/>
        <v>0</v>
      </c>
      <c r="Y1152">
        <f t="shared" si="564"/>
        <v>0</v>
      </c>
      <c r="Z1152" t="b">
        <f t="shared" si="558"/>
        <v>0</v>
      </c>
      <c r="AB1152" t="b">
        <f t="shared" si="565"/>
        <v>0</v>
      </c>
      <c r="AD1152">
        <f t="shared" si="566"/>
        <v>0</v>
      </c>
      <c r="AE1152" t="b">
        <f t="shared" si="559"/>
        <v>0</v>
      </c>
      <c r="AG1152" t="str">
        <f t="shared" si="567"/>
        <v>http://ceas.uc.edu/special_programs/design_clinic.html</v>
      </c>
      <c r="AH1152" t="b">
        <f t="shared" si="560"/>
        <v>1</v>
      </c>
      <c r="AJ1152" t="str">
        <f t="shared" si="568"/>
        <v>tom.curtis@uc.edu</v>
      </c>
      <c r="AK1152" t="b">
        <f t="shared" si="561"/>
        <v>1</v>
      </c>
      <c r="AM1152" s="4" t="str">
        <f t="shared" si="579"/>
        <v>"name":"Design Clinic (CEAS)"</v>
      </c>
      <c r="AN1152" s="5" t="str">
        <f t="shared" si="569"/>
        <v>,"phone":"513-556-1169"</v>
      </c>
      <c r="AO1152" s="5" t="str">
        <f t="shared" si="570"/>
        <v/>
      </c>
      <c r="AP1152" s="5" t="str">
        <f t="shared" si="571"/>
        <v/>
      </c>
      <c r="AQ1152" s="5" t="str">
        <f t="shared" si="585"/>
        <v>"RM":"0"</v>
      </c>
      <c r="AR1152" s="5" t="str">
        <f t="shared" si="572"/>
        <v/>
      </c>
      <c r="AS1152" s="5" t="str">
        <f t="shared" si="581"/>
        <v/>
      </c>
      <c r="AT1152" s="5" t="str">
        <f t="shared" si="573"/>
        <v/>
      </c>
      <c r="AU1152" s="5" t="str">
        <f t="shared" si="574"/>
        <v>,"website":"http://ceas.uc.edu/special_programs/design_clinic.html"</v>
      </c>
      <c r="AV1152" s="10" t="str">
        <f t="shared" si="575"/>
        <v>,"email":"tom.curtis@uc.edu"</v>
      </c>
      <c r="AW1152" s="6" t="str">
        <f t="shared" si="576"/>
        <v>{"name":"Design Clinic (CEAS)","phone":"513-556-1169""RM":"0","website":"http://ceas.uc.edu/special_programs/design_clinic.html","email":"tom.curtis@uc.edu"}</v>
      </c>
      <c r="AX1152" t="s">
        <v>5332</v>
      </c>
      <c r="AY1152">
        <f t="shared" si="580"/>
        <v>1149</v>
      </c>
      <c r="AZ1152" t="str">
        <f t="shared" si="578"/>
        <v>1149 - Design Clinic (CEAS)</v>
      </c>
      <c r="BA1152" t="str">
        <f t="shared" si="582"/>
        <v>{"name":"Design Clinic (CEAS)","phone":"513-556-1169""RM":"0","website":"http://ceas.uc.edu/special_programs/design_clinic.html","email":"tom.curtis@uc.edu"},</v>
      </c>
    </row>
    <row r="1153" spans="1:53" x14ac:dyDescent="0.25">
      <c r="A1153" t="s">
        <v>4752</v>
      </c>
      <c r="B1153" t="s">
        <v>4753</v>
      </c>
      <c r="C1153" t="s">
        <v>3409</v>
      </c>
      <c r="D1153">
        <v>394</v>
      </c>
      <c r="E1153">
        <v>364</v>
      </c>
      <c r="F1153" t="s">
        <v>1518</v>
      </c>
      <c r="H1153" t="s">
        <v>4754</v>
      </c>
      <c r="I1153" t="s">
        <v>3411</v>
      </c>
      <c r="K1153" t="s">
        <v>5264</v>
      </c>
      <c r="M1153">
        <f t="shared" si="583"/>
        <v>0</v>
      </c>
      <c r="N1153" t="str">
        <f t="shared" si="555"/>
        <v>Dietetics (CAHS)</v>
      </c>
      <c r="P1153" t="s">
        <v>5264</v>
      </c>
      <c r="Q1153" t="str">
        <f t="shared" si="556"/>
        <v>513-558-7503</v>
      </c>
      <c r="S1153" s="3">
        <f t="shared" si="554"/>
        <v>394</v>
      </c>
      <c r="T1153" t="b">
        <f t="shared" si="562"/>
        <v>1</v>
      </c>
      <c r="V1153" s="3">
        <f t="shared" si="563"/>
        <v>364</v>
      </c>
      <c r="W1153" t="b">
        <f t="shared" si="557"/>
        <v>1</v>
      </c>
      <c r="Y1153" t="str">
        <f t="shared" si="564"/>
        <v>FRENCH-EAST</v>
      </c>
      <c r="Z1153" t="b">
        <f t="shared" si="558"/>
        <v>1</v>
      </c>
      <c r="AB1153" t="b">
        <f t="shared" si="565"/>
        <v>1</v>
      </c>
      <c r="AD1153">
        <f t="shared" si="566"/>
        <v>0</v>
      </c>
      <c r="AE1153" t="b">
        <f t="shared" si="559"/>
        <v>0</v>
      </c>
      <c r="AG1153" t="str">
        <f t="shared" si="567"/>
        <v>http://cahs.uc.edu/departments/nutrition/programs/dietetics/about.aspx</v>
      </c>
      <c r="AH1153" t="b">
        <f t="shared" si="560"/>
        <v>1</v>
      </c>
      <c r="AJ1153" t="str">
        <f t="shared" si="568"/>
        <v>maryjo.frost@uc.edu</v>
      </c>
      <c r="AK1153" t="b">
        <f t="shared" si="561"/>
        <v>1</v>
      </c>
      <c r="AM1153" s="4" t="str">
        <f t="shared" si="579"/>
        <v>"name":"Dietetics (CAHS)"</v>
      </c>
      <c r="AN1153" s="5" t="str">
        <f t="shared" si="569"/>
        <v>,"phone":"513-558-7503"</v>
      </c>
      <c r="AO1153" s="5" t="str">
        <f t="shared" si="570"/>
        <v>,"location":{</v>
      </c>
      <c r="AP1153" s="5" t="str">
        <f t="shared" si="571"/>
        <v>"ML":"394"</v>
      </c>
      <c r="AQ1153" s="5" t="str">
        <f t="shared" si="585"/>
        <v>,"RM":"364"</v>
      </c>
      <c r="AR1153" s="5" t="str">
        <f t="shared" si="572"/>
        <v>,"building":"FRENCH-EAST"</v>
      </c>
      <c r="AS1153" s="5" t="str">
        <f t="shared" si="581"/>
        <v>}</v>
      </c>
      <c r="AT1153" s="5" t="str">
        <f t="shared" si="573"/>
        <v/>
      </c>
      <c r="AU1153" s="5" t="str">
        <f t="shared" si="574"/>
        <v>,"website":"http://cahs.uc.edu/departments/nutrition/programs/dietetics/about.aspx"</v>
      </c>
      <c r="AV1153" s="10" t="str">
        <f t="shared" si="575"/>
        <v>,"email":"maryjo.frost@uc.edu"</v>
      </c>
      <c r="AW1153" s="6" t="str">
        <f t="shared" si="576"/>
        <v>{"name":"Dietetics (CAHS)","phone":"513-558-7503","location":{"ML":"394","RM":"364","building":"FRENCH-EAST"},"website":"http://cahs.uc.edu/departments/nutrition/programs/dietetics/about.aspx","email":"maryjo.frost@uc.edu"}</v>
      </c>
      <c r="AX1153" t="str">
        <f t="shared" si="577"/>
        <v>db.directory.insert({"name":"Dietetics (CAHS)","phone":"513-558-7503","location":{"ML":"394","RM":"364","building":"FRENCH-EAST"},"website":"http://cahs.uc.edu/departments/nutrition/programs/dietetics/about.aspx","email":"maryjo.frost@uc.edu"})</v>
      </c>
      <c r="AY1153">
        <f t="shared" si="580"/>
        <v>1150</v>
      </c>
      <c r="AZ1153" t="str">
        <f t="shared" si="578"/>
        <v>1150 - Dietetics (CAHS)</v>
      </c>
      <c r="BA1153" t="str">
        <f t="shared" si="582"/>
        <v>{"name":"Dietetics (CAHS)","phone":"513-558-7503","location":{"ML":"394","RM":"364","building":"FRENCH-EAST"},"website":"http://cahs.uc.edu/departments/nutrition/programs/dietetics/about.aspx","email":"maryjo.frost@uc.edu"},</v>
      </c>
    </row>
    <row r="1154" spans="1:53" x14ac:dyDescent="0.25">
      <c r="A1154" t="s">
        <v>4755</v>
      </c>
      <c r="B1154" t="s">
        <v>4756</v>
      </c>
      <c r="C1154" t="s">
        <v>4757</v>
      </c>
      <c r="D1154">
        <v>213</v>
      </c>
      <c r="E1154">
        <v>210</v>
      </c>
      <c r="F1154" t="s">
        <v>23</v>
      </c>
      <c r="G1154" t="s">
        <v>1319</v>
      </c>
      <c r="H1154" t="s">
        <v>1320</v>
      </c>
      <c r="I1154" t="s">
        <v>1321</v>
      </c>
      <c r="K1154" t="s">
        <v>5264</v>
      </c>
      <c r="M1154">
        <f t="shared" si="583"/>
        <v>0</v>
      </c>
      <c r="N1154" t="str">
        <f t="shared" si="555"/>
        <v>Disability Services (AESS)</v>
      </c>
      <c r="P1154" t="s">
        <v>5264</v>
      </c>
      <c r="Q1154" t="str">
        <f t="shared" si="556"/>
        <v>513-556-6823</v>
      </c>
      <c r="S1154" s="3">
        <f t="shared" si="554"/>
        <v>213</v>
      </c>
      <c r="T1154" t="b">
        <f t="shared" si="562"/>
        <v>1</v>
      </c>
      <c r="V1154" s="3">
        <f t="shared" si="563"/>
        <v>210</v>
      </c>
      <c r="W1154" t="b">
        <f t="shared" si="557"/>
        <v>1</v>
      </c>
      <c r="Y1154" t="str">
        <f t="shared" si="564"/>
        <v>UNIVPAV</v>
      </c>
      <c r="Z1154" t="b">
        <f t="shared" si="558"/>
        <v>1</v>
      </c>
      <c r="AB1154" t="b">
        <f t="shared" si="565"/>
        <v>1</v>
      </c>
      <c r="AD1154" t="str">
        <f t="shared" si="566"/>
        <v>513-556-1383</v>
      </c>
      <c r="AE1154" t="b">
        <f t="shared" si="559"/>
        <v>1</v>
      </c>
      <c r="AG1154" t="str">
        <f t="shared" si="567"/>
        <v>http://www.uc.edu/aess/disability.html</v>
      </c>
      <c r="AH1154" t="b">
        <f t="shared" si="560"/>
        <v>1</v>
      </c>
      <c r="AJ1154" t="str">
        <f t="shared" si="568"/>
        <v>dso@uc.edu</v>
      </c>
      <c r="AK1154" t="b">
        <f t="shared" si="561"/>
        <v>1</v>
      </c>
      <c r="AM1154" s="4" t="str">
        <f t="shared" si="579"/>
        <v>"name":"Disability Services (AESS)"</v>
      </c>
      <c r="AN1154" s="5" t="str">
        <f t="shared" si="569"/>
        <v>,"phone":"513-556-6823"</v>
      </c>
      <c r="AO1154" s="5" t="str">
        <f t="shared" si="570"/>
        <v>,"location":{</v>
      </c>
      <c r="AP1154" s="5" t="str">
        <f t="shared" si="571"/>
        <v>"ML":"213"</v>
      </c>
      <c r="AQ1154" s="5" t="str">
        <f t="shared" si="585"/>
        <v>,"RM":"210"</v>
      </c>
      <c r="AR1154" s="5" t="str">
        <f t="shared" si="572"/>
        <v>,"building":"UNIVPAV"</v>
      </c>
      <c r="AS1154" s="5" t="str">
        <f t="shared" si="581"/>
        <v>}</v>
      </c>
      <c r="AT1154" s="5" t="str">
        <f t="shared" si="573"/>
        <v>,"fax":"513-556-1383"</v>
      </c>
      <c r="AU1154" s="5" t="str">
        <f t="shared" si="574"/>
        <v>,"website":"http://www.uc.edu/aess/disability.html"</v>
      </c>
      <c r="AV1154" s="10" t="str">
        <f t="shared" si="575"/>
        <v>,"email":"dso@uc.edu"</v>
      </c>
      <c r="AW1154" s="6" t="str">
        <f t="shared" si="576"/>
        <v>{"name":"Disability Services (AESS)","phone":"513-556-6823","location":{"ML":"213","RM":"210","building":"UNIVPAV"},"fax":"513-556-1383","website":"http://www.uc.edu/aess/disability.html","email":"dso@uc.edu"}</v>
      </c>
      <c r="AX1154" t="str">
        <f t="shared" si="577"/>
        <v>db.directory.insert({"name":"Disability Services (AESS)","phone":"513-556-6823","location":{"ML":"213","RM":"210","building":"UNIVPAV"},"fax":"513-556-1383","website":"http://www.uc.edu/aess/disability.html","email":"dso@uc.edu"})</v>
      </c>
      <c r="AY1154">
        <f t="shared" si="580"/>
        <v>1151</v>
      </c>
      <c r="AZ1154" t="str">
        <f t="shared" si="578"/>
        <v>1151 - Disability Services (AESS)</v>
      </c>
      <c r="BA1154" t="str">
        <f t="shared" si="582"/>
        <v>{"name":"Disability Services (AESS)","phone":"513-556-6823","location":{"ML":"213","RM":"210","building":"UNIVPAV"},"fax":"513-556-1383","website":"http://www.uc.edu/aess/disability.html","email":"dso@uc.edu"},</v>
      </c>
    </row>
    <row r="1155" spans="1:53" x14ac:dyDescent="0.25">
      <c r="A1155" t="s">
        <v>4758</v>
      </c>
      <c r="B1155" t="s">
        <v>4759</v>
      </c>
      <c r="C1155" t="s">
        <v>4760</v>
      </c>
      <c r="D1155">
        <v>162</v>
      </c>
      <c r="E1155">
        <v>105</v>
      </c>
      <c r="F1155" t="s">
        <v>37</v>
      </c>
      <c r="G1155" t="s">
        <v>38</v>
      </c>
      <c r="H1155" t="s">
        <v>4761</v>
      </c>
      <c r="K1155" t="s">
        <v>5264</v>
      </c>
      <c r="M1155">
        <f t="shared" si="583"/>
        <v>0</v>
      </c>
      <c r="N1155" t="str">
        <f t="shared" si="555"/>
        <v>Disability Services (CLER)</v>
      </c>
      <c r="P1155" t="s">
        <v>5264</v>
      </c>
      <c r="Q1155" t="str">
        <f t="shared" si="556"/>
        <v>513-732-5327</v>
      </c>
      <c r="S1155" s="3">
        <f t="shared" ref="S1155:S1218" si="586">IF(L1155,E1155,D1155)</f>
        <v>162</v>
      </c>
      <c r="T1155" t="b">
        <f t="shared" si="562"/>
        <v>1</v>
      </c>
      <c r="V1155" s="3">
        <f t="shared" si="563"/>
        <v>105</v>
      </c>
      <c r="W1155" t="b">
        <f t="shared" si="557"/>
        <v>1</v>
      </c>
      <c r="Y1155" t="str">
        <f t="shared" si="564"/>
        <v>CLERJONES</v>
      </c>
      <c r="Z1155" t="b">
        <f t="shared" si="558"/>
        <v>1</v>
      </c>
      <c r="AB1155" t="b">
        <f t="shared" si="565"/>
        <v>1</v>
      </c>
      <c r="AD1155" t="str">
        <f t="shared" si="566"/>
        <v>513-732-5303</v>
      </c>
      <c r="AE1155" t="b">
        <f t="shared" si="559"/>
        <v>1</v>
      </c>
      <c r="AG1155" t="str">
        <f t="shared" si="567"/>
        <v>http://www.ucclermont.edu/students/dso.html</v>
      </c>
      <c r="AH1155" t="b">
        <f t="shared" si="560"/>
        <v>1</v>
      </c>
      <c r="AJ1155">
        <f t="shared" si="568"/>
        <v>0</v>
      </c>
      <c r="AK1155" t="b">
        <f t="shared" si="561"/>
        <v>0</v>
      </c>
      <c r="AM1155" s="4" t="str">
        <f t="shared" si="579"/>
        <v>"name":"Disability Services (CLER)"</v>
      </c>
      <c r="AN1155" s="5" t="str">
        <f t="shared" si="569"/>
        <v>,"phone":"513-732-5327"</v>
      </c>
      <c r="AO1155" s="5" t="str">
        <f t="shared" si="570"/>
        <v>,"location":{</v>
      </c>
      <c r="AP1155" s="5" t="str">
        <f t="shared" si="571"/>
        <v>"ML":"162"</v>
      </c>
      <c r="AQ1155" s="5" t="str">
        <f t="shared" si="585"/>
        <v>,"RM":"105"</v>
      </c>
      <c r="AR1155" s="5" t="str">
        <f t="shared" si="572"/>
        <v>,"building":"CLERJONES"</v>
      </c>
      <c r="AS1155" s="5" t="str">
        <f t="shared" si="581"/>
        <v>}</v>
      </c>
      <c r="AT1155" s="5" t="str">
        <f t="shared" si="573"/>
        <v>,"fax":"513-732-5303"</v>
      </c>
      <c r="AU1155" s="5" t="str">
        <f t="shared" si="574"/>
        <v>,"website":"http://www.ucclermont.edu/students/dso.html"</v>
      </c>
      <c r="AV1155" s="10" t="str">
        <f t="shared" si="575"/>
        <v/>
      </c>
      <c r="AW1155" s="6" t="str">
        <f t="shared" si="576"/>
        <v>{"name":"Disability Services (CLER)","phone":"513-732-5327","location":{"ML":"162","RM":"105","building":"CLERJONES"},"fax":"513-732-5303","website":"http://www.ucclermont.edu/students/dso.html"}</v>
      </c>
      <c r="AX1155" t="str">
        <f t="shared" si="577"/>
        <v>db.directory.insert({"name":"Disability Services (CLER)","phone":"513-732-5327","location":{"ML":"162","RM":"105","building":"CLERJONES"},"fax":"513-732-5303","website":"http://www.ucclermont.edu/students/dso.html"})</v>
      </c>
      <c r="AY1155">
        <f t="shared" si="580"/>
        <v>1152</v>
      </c>
      <c r="AZ1155" t="str">
        <f t="shared" si="578"/>
        <v>1152 - Disability Services (CLER)</v>
      </c>
      <c r="BA1155" t="str">
        <f t="shared" si="582"/>
        <v>{"name":"Disability Services (CLER)","phone":"513-732-5327","location":{"ML":"162","RM":"105","building":"CLERJONES"},"fax":"513-732-5303","website":"http://www.ucclermont.edu/students/dso.html"},</v>
      </c>
    </row>
    <row r="1156" spans="1:53" x14ac:dyDescent="0.25">
      <c r="A1156" t="s">
        <v>4762</v>
      </c>
      <c r="B1156" t="s">
        <v>4763</v>
      </c>
      <c r="C1156" t="s">
        <v>4764</v>
      </c>
      <c r="D1156">
        <v>658</v>
      </c>
      <c r="E1156">
        <v>400</v>
      </c>
      <c r="F1156" t="s">
        <v>68</v>
      </c>
      <c r="H1156" t="s">
        <v>4765</v>
      </c>
      <c r="K1156" t="s">
        <v>5264</v>
      </c>
      <c r="M1156">
        <f t="shared" si="583"/>
        <v>0</v>
      </c>
      <c r="N1156" t="str">
        <f t="shared" ref="N1156:N1219" si="587">IF(L1156,O1156,B1156)</f>
        <v>Distance Learning (Continuing Educ)</v>
      </c>
      <c r="P1156" t="s">
        <v>5264</v>
      </c>
      <c r="Q1156" t="str">
        <f t="shared" ref="Q1156:Q1219" si="588">IF(L1156,D1156,C1156)</f>
        <v>513-556-9154</v>
      </c>
      <c r="S1156" s="3">
        <f t="shared" si="586"/>
        <v>658</v>
      </c>
      <c r="T1156" t="b">
        <f t="shared" si="562"/>
        <v>1</v>
      </c>
      <c r="V1156" s="3">
        <f t="shared" si="563"/>
        <v>400</v>
      </c>
      <c r="W1156" t="b">
        <f t="shared" ref="W1156:W1219" si="589">IF(V1156=0,FALSE,TRUE)</f>
        <v>1</v>
      </c>
      <c r="Y1156" t="str">
        <f t="shared" si="564"/>
        <v>UNIVHALL</v>
      </c>
      <c r="Z1156" t="b">
        <f t="shared" ref="Z1156:Z1219" si="590">IF(Y1156=0,FALSE,TRUE)</f>
        <v>1</v>
      </c>
      <c r="AB1156" t="b">
        <f t="shared" si="565"/>
        <v>1</v>
      </c>
      <c r="AD1156">
        <f t="shared" si="566"/>
        <v>0</v>
      </c>
      <c r="AE1156" t="b">
        <f t="shared" ref="AE1156:AE1219" si="591">IF(AD1156=0,FALSE,TRUE)</f>
        <v>0</v>
      </c>
      <c r="AG1156" t="str">
        <f t="shared" si="567"/>
        <v>http://www.uc.edu/distance.html</v>
      </c>
      <c r="AH1156" t="b">
        <f t="shared" ref="AH1156:AH1219" si="592">IF(AG1156=0,FALSE,TRUE)</f>
        <v>1</v>
      </c>
      <c r="AJ1156">
        <f t="shared" si="568"/>
        <v>0</v>
      </c>
      <c r="AK1156" t="b">
        <f t="shared" ref="AK1156:AK1219" si="593">IF(AJ1156=0,FALSE,TRUE)</f>
        <v>0</v>
      </c>
      <c r="AM1156" s="4" t="str">
        <f t="shared" si="579"/>
        <v>"name":"Distance Learning (Continuing Educ)"</v>
      </c>
      <c r="AN1156" s="5" t="str">
        <f t="shared" si="569"/>
        <v>,"phone":"513-556-9154"</v>
      </c>
      <c r="AO1156" s="5" t="str">
        <f t="shared" si="570"/>
        <v>,"location":{</v>
      </c>
      <c r="AP1156" s="5" t="str">
        <f t="shared" si="571"/>
        <v>"ML":"658"</v>
      </c>
      <c r="AQ1156" s="5" t="str">
        <f t="shared" si="585"/>
        <v>,"RM":"400"</v>
      </c>
      <c r="AR1156" s="5" t="str">
        <f t="shared" si="572"/>
        <v>,"building":"UNIVHALL"</v>
      </c>
      <c r="AS1156" s="5" t="str">
        <f t="shared" si="581"/>
        <v>}</v>
      </c>
      <c r="AT1156" s="5" t="str">
        <f t="shared" si="573"/>
        <v/>
      </c>
      <c r="AU1156" s="5" t="str">
        <f t="shared" si="574"/>
        <v>,"website":"http://www.uc.edu/distance.html"</v>
      </c>
      <c r="AV1156" s="10" t="str">
        <f t="shared" si="575"/>
        <v/>
      </c>
      <c r="AW1156" s="6" t="str">
        <f t="shared" si="576"/>
        <v>{"name":"Distance Learning (Continuing Educ)","phone":"513-556-9154","location":{"ML":"658","RM":"400","building":"UNIVHALL"},"website":"http://www.uc.edu/distance.html"}</v>
      </c>
      <c r="AX1156" t="str">
        <f t="shared" si="577"/>
        <v>db.directory.insert({"name":"Distance Learning (Continuing Educ)","phone":"513-556-9154","location":{"ML":"658","RM":"400","building":"UNIVHALL"},"website":"http://www.uc.edu/distance.html"})</v>
      </c>
      <c r="AY1156">
        <f t="shared" si="580"/>
        <v>1153</v>
      </c>
      <c r="AZ1156" t="str">
        <f t="shared" si="578"/>
        <v>1153 - Distance Learning (Continuing Educ)</v>
      </c>
      <c r="BA1156" t="str">
        <f t="shared" si="582"/>
        <v>{"name":"Distance Learning (Continuing Educ)","phone":"513-556-9154","location":{"ML":"658","RM":"400","building":"UNIVHALL"},"website":"http://www.uc.edu/distance.html"},</v>
      </c>
    </row>
    <row r="1157" spans="1:53" x14ac:dyDescent="0.25">
      <c r="A1157" t="s">
        <v>4766</v>
      </c>
      <c r="B1157" t="s">
        <v>4767</v>
      </c>
      <c r="C1157" t="s">
        <v>4097</v>
      </c>
      <c r="D1157">
        <v>395</v>
      </c>
      <c r="E1157">
        <v>600</v>
      </c>
      <c r="F1157" t="s">
        <v>23</v>
      </c>
      <c r="G1157" t="s">
        <v>317</v>
      </c>
      <c r="H1157" t="s">
        <v>4768</v>
      </c>
      <c r="I1157" t="s">
        <v>4769</v>
      </c>
      <c r="K1157" t="s">
        <v>5264</v>
      </c>
      <c r="M1157">
        <f t="shared" si="583"/>
        <v>0</v>
      </c>
      <c r="N1157" t="str">
        <f t="shared" si="587"/>
        <v>Diversity at UC</v>
      </c>
      <c r="P1157" t="s">
        <v>5264</v>
      </c>
      <c r="Q1157" t="str">
        <f t="shared" si="588"/>
        <v>513-556-8463</v>
      </c>
      <c r="S1157" s="3">
        <f t="shared" si="586"/>
        <v>395</v>
      </c>
      <c r="T1157" t="b">
        <f t="shared" ref="T1157:T1220" si="594">IF(S1157=0,FALSE,TRUE)</f>
        <v>1</v>
      </c>
      <c r="V1157" s="3">
        <f t="shared" ref="V1157:V1220" si="595">IF(L1157,F1157,E1157)</f>
        <v>600</v>
      </c>
      <c r="W1157" t="b">
        <f t="shared" si="589"/>
        <v>1</v>
      </c>
      <c r="Y1157" t="str">
        <f t="shared" ref="Y1157:Y1220" si="596">IF(L1157,G1157,F1157)</f>
        <v>UNIVPAV</v>
      </c>
      <c r="Z1157" t="b">
        <f t="shared" si="590"/>
        <v>1</v>
      </c>
      <c r="AB1157" t="b">
        <f t="shared" ref="AB1157:AB1220" si="597">IF(AND(AND(T1157=FALSE,W1157=FALSE),Z1157=FALSE),FALSE,TRUE)</f>
        <v>1</v>
      </c>
      <c r="AD1157" t="str">
        <f t="shared" ref="AD1157:AD1220" si="598">IF(L1157,H1157,G1157)</f>
        <v>513-556-6027</v>
      </c>
      <c r="AE1157" t="b">
        <f t="shared" si="591"/>
        <v>1</v>
      </c>
      <c r="AG1157" t="str">
        <f t="shared" ref="AG1157:AG1220" si="599">IF(L1157,I1157,H1157)</f>
        <v>http://www.uc.edu/diversity/</v>
      </c>
      <c r="AH1157" t="b">
        <f t="shared" si="592"/>
        <v>1</v>
      </c>
      <c r="AJ1157" t="str">
        <f t="shared" ref="AJ1157:AJ1220" si="600">IF(L1157,J1157,I1157)</f>
        <v>diversity@uc.edu</v>
      </c>
      <c r="AK1157" t="b">
        <f t="shared" si="593"/>
        <v>1</v>
      </c>
      <c r="AM1157" s="4" t="str">
        <f t="shared" si="579"/>
        <v>"name":"Diversity at UC"</v>
      </c>
      <c r="AN1157" s="5" t="str">
        <f t="shared" ref="AN1157:AN1220" si="601">CONCATENATE(",""phone"":""",TRIM(Q1157),"""")</f>
        <v>,"phone":"513-556-8463"</v>
      </c>
      <c r="AO1157" s="5" t="str">
        <f t="shared" ref="AO1157:AO1220" si="602">IF(AB1157,",""location"":{","")</f>
        <v>,"location":{</v>
      </c>
      <c r="AP1157" s="5" t="str">
        <f t="shared" ref="AP1157:AP1220" si="603">IF(T1157,CONCATENATE("""ML"":""",TRIM(S1157),""""),"")</f>
        <v>"ML":"395"</v>
      </c>
      <c r="AQ1157" s="5" t="str">
        <f t="shared" si="585"/>
        <v>,"RM":"600"</v>
      </c>
      <c r="AR1157" s="5" t="str">
        <f t="shared" ref="AR1157:AR1220" si="604">IF(Z1157,CONCATENATE(",""building"":""",TRIM(Y1157),""""),"")</f>
        <v>,"building":"UNIVPAV"</v>
      </c>
      <c r="AS1157" s="5" t="str">
        <f t="shared" si="581"/>
        <v>}</v>
      </c>
      <c r="AT1157" s="5" t="str">
        <f t="shared" ref="AT1157:AT1220" si="605">IF(AE1157,CONCATENATE(",""fax"":""",TRIM(AD1157),""""),"")</f>
        <v>,"fax":"513-556-6027"</v>
      </c>
      <c r="AU1157" s="5" t="str">
        <f t="shared" ref="AU1157:AU1220" si="606">IF(AH1157,CONCATENATE(",""website"":""",TRIM(AG1157),""""),"")</f>
        <v>,"website":"http://www.uc.edu/diversity/"</v>
      </c>
      <c r="AV1157" s="10" t="str">
        <f t="shared" ref="AV1157:AV1220" si="607">IF(AK1157,CONCATENATE(",""email"":""",TRIM(AJ1157),""""),"")</f>
        <v>,"email":"diversity@uc.edu"</v>
      </c>
      <c r="AW1157" s="6" t="str">
        <f t="shared" ref="AW1157:AW1220" si="608">CONCATENATE("{",AM1157,AN1157,AO1157,AP1157,AQ1157,AR1157,AS1157,AT1157,AU1157,AV1157,"}")</f>
        <v>{"name":"Diversity at UC","phone":"513-556-8463","location":{"ML":"395","RM":"600","building":"UNIVPAV"},"fax":"513-556-6027","website":"http://www.uc.edu/diversity/","email":"diversity@uc.edu"}</v>
      </c>
      <c r="AX1157" t="str">
        <f t="shared" ref="AX1157:AX1220" si="609">CONCATENATE("db.directory.insert(",AW1157,")")</f>
        <v>db.directory.insert({"name":"Diversity at UC","phone":"513-556-8463","location":{"ML":"395","RM":"600","building":"UNIVPAV"},"fax":"513-556-6027","website":"http://www.uc.edu/diversity/","email":"diversity@uc.edu"})</v>
      </c>
      <c r="AY1157">
        <f t="shared" si="580"/>
        <v>1154</v>
      </c>
      <c r="AZ1157" t="str">
        <f t="shared" ref="AZ1157:AZ1220" si="610">CONCATENATE(AY1157," - ",N1157)</f>
        <v>1154 - Diversity at UC</v>
      </c>
      <c r="BA1157" t="str">
        <f t="shared" si="582"/>
        <v>{"name":"Diversity at UC","phone":"513-556-8463","location":{"ML":"395","RM":"600","building":"UNIVPAV"},"fax":"513-556-6027","website":"http://www.uc.edu/diversity/","email":"diversity@uc.edu"},</v>
      </c>
    </row>
    <row r="1158" spans="1:53" x14ac:dyDescent="0.25">
      <c r="A1158" t="s">
        <v>4770</v>
      </c>
      <c r="B1158" t="s">
        <v>4771</v>
      </c>
      <c r="C1158" t="s">
        <v>4772</v>
      </c>
      <c r="D1158">
        <v>3</v>
      </c>
      <c r="E1158">
        <v>4770</v>
      </c>
      <c r="F1158" t="s">
        <v>125</v>
      </c>
      <c r="G1158" t="s">
        <v>126</v>
      </c>
      <c r="H1158" t="s">
        <v>4773</v>
      </c>
      <c r="K1158" t="s">
        <v>5264</v>
      </c>
      <c r="M1158">
        <f t="shared" si="583"/>
        <v>0</v>
      </c>
      <c r="N1158" t="str">
        <f t="shared" si="587"/>
        <v>Drama (CCM)</v>
      </c>
      <c r="P1158" t="s">
        <v>5264</v>
      </c>
      <c r="Q1158" t="str">
        <f t="shared" si="588"/>
        <v>513-556-9575</v>
      </c>
      <c r="S1158" s="3">
        <f t="shared" si="586"/>
        <v>3</v>
      </c>
      <c r="T1158" t="b">
        <f t="shared" si="594"/>
        <v>1</v>
      </c>
      <c r="V1158" s="3">
        <f t="shared" si="595"/>
        <v>4770</v>
      </c>
      <c r="W1158" t="b">
        <f t="shared" si="589"/>
        <v>1</v>
      </c>
      <c r="Y1158" t="str">
        <f t="shared" si="596"/>
        <v>CORBETT</v>
      </c>
      <c r="Z1158" t="b">
        <f t="shared" si="590"/>
        <v>1</v>
      </c>
      <c r="AB1158" t="b">
        <f t="shared" si="597"/>
        <v>1</v>
      </c>
      <c r="AD1158" t="str">
        <f t="shared" si="598"/>
        <v>513-556-3399</v>
      </c>
      <c r="AE1158" t="b">
        <f t="shared" si="591"/>
        <v>1</v>
      </c>
      <c r="AG1158" t="str">
        <f t="shared" si="599"/>
        <v>http://ccm.uc.edu/theatre/drama.html</v>
      </c>
      <c r="AH1158" t="b">
        <f t="shared" si="592"/>
        <v>1</v>
      </c>
      <c r="AJ1158">
        <f t="shared" si="600"/>
        <v>0</v>
      </c>
      <c r="AK1158" t="b">
        <f t="shared" si="593"/>
        <v>0</v>
      </c>
      <c r="AM1158" s="4" t="str">
        <f t="shared" ref="AM1158:AM1221" si="611">CONCATENATE("""name"":""",TRIM(N1158),"""")</f>
        <v>"name":"Drama (CCM)"</v>
      </c>
      <c r="AN1158" s="5" t="str">
        <f t="shared" si="601"/>
        <v>,"phone":"513-556-9575"</v>
      </c>
      <c r="AO1158" s="5" t="str">
        <f t="shared" si="602"/>
        <v>,"location":{</v>
      </c>
      <c r="AP1158" s="5" t="str">
        <f t="shared" si="603"/>
        <v>"ML":"3"</v>
      </c>
      <c r="AQ1158" s="5" t="str">
        <f t="shared" si="585"/>
        <v>,"RM":"4770"</v>
      </c>
      <c r="AR1158" s="5" t="str">
        <f t="shared" si="604"/>
        <v>,"building":"CORBETT"</v>
      </c>
      <c r="AS1158" s="5" t="str">
        <f t="shared" si="581"/>
        <v>}</v>
      </c>
      <c r="AT1158" s="5" t="str">
        <f t="shared" si="605"/>
        <v>,"fax":"513-556-3399"</v>
      </c>
      <c r="AU1158" s="5" t="str">
        <f t="shared" si="606"/>
        <v>,"website":"http://ccm.uc.edu/theatre/drama.html"</v>
      </c>
      <c r="AV1158" s="10" t="str">
        <f t="shared" si="607"/>
        <v/>
      </c>
      <c r="AW1158" s="6" t="str">
        <f t="shared" si="608"/>
        <v>{"name":"Drama (CCM)","phone":"513-556-9575","location":{"ML":"3","RM":"4770","building":"CORBETT"},"fax":"513-556-3399","website":"http://ccm.uc.edu/theatre/drama.html"}</v>
      </c>
      <c r="AX1158" t="str">
        <f t="shared" si="609"/>
        <v>db.directory.insert({"name":"Drama (CCM)","phone":"513-556-9575","location":{"ML":"3","RM":"4770","building":"CORBETT"},"fax":"513-556-3399","website":"http://ccm.uc.edu/theatre/drama.html"})</v>
      </c>
      <c r="AY1158">
        <f t="shared" ref="AY1158:AY1221" si="612">AY1157+1</f>
        <v>1155</v>
      </c>
      <c r="AZ1158" t="str">
        <f t="shared" si="610"/>
        <v>1155 - Drama (CCM)</v>
      </c>
      <c r="BA1158" t="str">
        <f t="shared" si="582"/>
        <v>{"name":"Drama (CCM)","phone":"513-556-9575","location":{"ML":"3","RM":"4770","building":"CORBETT"},"fax":"513-556-3399","website":"http://ccm.uc.edu/theatre/drama.html"},</v>
      </c>
    </row>
    <row r="1159" spans="1:53" x14ac:dyDescent="0.25">
      <c r="A1159" t="s">
        <v>4774</v>
      </c>
      <c r="B1159" t="s">
        <v>4775</v>
      </c>
      <c r="C1159" t="s">
        <v>109</v>
      </c>
      <c r="D1159">
        <v>366</v>
      </c>
      <c r="E1159">
        <v>675</v>
      </c>
      <c r="F1159" t="s">
        <v>110</v>
      </c>
      <c r="H1159" t="s">
        <v>4776</v>
      </c>
      <c r="I1159" t="s">
        <v>4777</v>
      </c>
      <c r="K1159" t="s">
        <v>5264</v>
      </c>
      <c r="M1159">
        <f t="shared" si="583"/>
        <v>0</v>
      </c>
      <c r="N1159" t="str">
        <f t="shared" si="587"/>
        <v>Commission on Alcohol &amp; Other Drug Education (CAODE)</v>
      </c>
      <c r="P1159" t="s">
        <v>5264</v>
      </c>
      <c r="Q1159" t="str">
        <f t="shared" si="588"/>
        <v>513-556-6124</v>
      </c>
      <c r="S1159" s="3">
        <f t="shared" si="586"/>
        <v>366</v>
      </c>
      <c r="T1159" t="b">
        <f t="shared" si="594"/>
        <v>1</v>
      </c>
      <c r="V1159" s="3">
        <f t="shared" si="595"/>
        <v>675</v>
      </c>
      <c r="W1159" t="b">
        <f t="shared" si="589"/>
        <v>1</v>
      </c>
      <c r="Y1159" t="str">
        <f t="shared" si="596"/>
        <v>STEGER</v>
      </c>
      <c r="Z1159" t="b">
        <f t="shared" si="590"/>
        <v>1</v>
      </c>
      <c r="AB1159" t="b">
        <f t="shared" si="597"/>
        <v>1</v>
      </c>
      <c r="AD1159">
        <f t="shared" si="598"/>
        <v>0</v>
      </c>
      <c r="AE1159" t="b">
        <f t="shared" si="591"/>
        <v>0</v>
      </c>
      <c r="AG1159" t="str">
        <f t="shared" si="599"/>
        <v>http://uc.edu/caode/</v>
      </c>
      <c r="AH1159" t="b">
        <f t="shared" si="592"/>
        <v>1</v>
      </c>
      <c r="AJ1159" t="str">
        <f t="shared" si="600"/>
        <v>wellness.center@uc.edu</v>
      </c>
      <c r="AK1159" t="b">
        <f t="shared" si="593"/>
        <v>1</v>
      </c>
      <c r="AM1159" s="4" t="str">
        <f t="shared" si="611"/>
        <v>"name":"Commission on Alcohol &amp; Other Drug Education (CAODE)"</v>
      </c>
      <c r="AN1159" s="5" t="str">
        <f t="shared" si="601"/>
        <v>,"phone":"513-556-6124"</v>
      </c>
      <c r="AO1159" s="5" t="str">
        <f t="shared" si="602"/>
        <v>,"location":{</v>
      </c>
      <c r="AP1159" s="5" t="str">
        <f t="shared" si="603"/>
        <v>"ML":"366"</v>
      </c>
      <c r="AQ1159" s="5" t="str">
        <f t="shared" si="585"/>
        <v>,"RM":"675"</v>
      </c>
      <c r="AR1159" s="5" t="str">
        <f t="shared" si="604"/>
        <v>,"building":"STEGER"</v>
      </c>
      <c r="AS1159" s="5" t="str">
        <f t="shared" si="581"/>
        <v>}</v>
      </c>
      <c r="AT1159" s="5" t="str">
        <f t="shared" si="605"/>
        <v/>
      </c>
      <c r="AU1159" s="5" t="str">
        <f t="shared" si="606"/>
        <v>,"website":"http://uc.edu/caode/"</v>
      </c>
      <c r="AV1159" s="10" t="str">
        <f t="shared" si="607"/>
        <v>,"email":"wellness.center@uc.edu"</v>
      </c>
      <c r="AW1159" s="6" t="str">
        <f t="shared" si="608"/>
        <v>{"name":"Commission on Alcohol &amp; Other Drug Education (CAODE)","phone":"513-556-6124","location":{"ML":"366","RM":"675","building":"STEGER"},"website":"http://uc.edu/caode/","email":"wellness.center@uc.edu"}</v>
      </c>
      <c r="AX1159" t="str">
        <f t="shared" si="609"/>
        <v>db.directory.insert({"name":"Commission on Alcohol &amp; Other Drug Education (CAODE)","phone":"513-556-6124","location":{"ML":"366","RM":"675","building":"STEGER"},"website":"http://uc.edu/caode/","email":"wellness.center@uc.edu"})</v>
      </c>
      <c r="AY1159">
        <f t="shared" si="612"/>
        <v>1156</v>
      </c>
      <c r="AZ1159" t="str">
        <f t="shared" si="610"/>
        <v>1156 - Commission on Alcohol &amp; Other Drug Education (CAODE)</v>
      </c>
      <c r="BA1159" t="str">
        <f t="shared" si="582"/>
        <v>{"name":"Commission on Alcohol &amp; Other Drug Education (CAODE)","phone":"513-556-6124","location":{"ML":"366","RM":"675","building":"STEGER"},"website":"http://uc.edu/caode/","email":"wellness.center@uc.edu"},</v>
      </c>
    </row>
    <row r="1160" spans="1:53" x14ac:dyDescent="0.25">
      <c r="A1160" t="s">
        <v>4778</v>
      </c>
      <c r="B1160" t="s">
        <v>4779</v>
      </c>
      <c r="C1160" t="s">
        <v>4780</v>
      </c>
      <c r="D1160" t="s">
        <v>4781</v>
      </c>
      <c r="E1160">
        <v>584</v>
      </c>
      <c r="F1160">
        <v>6351</v>
      </c>
      <c r="G1160" t="s">
        <v>140</v>
      </c>
      <c r="H1160" t="s">
        <v>4782</v>
      </c>
      <c r="I1160" t="s">
        <v>4783</v>
      </c>
      <c r="J1160" t="s">
        <v>4784</v>
      </c>
      <c r="K1160" t="s">
        <v>5264</v>
      </c>
      <c r="L1160" t="b">
        <v>1</v>
      </c>
      <c r="M1160">
        <f t="shared" si="583"/>
        <v>1</v>
      </c>
      <c r="N1160" t="str">
        <f t="shared" si="587"/>
        <v xml:space="preserve"> MSB (Communications Services - Copy Center  AHC)</v>
      </c>
      <c r="O1160" t="str">
        <f t="shared" si="584"/>
        <v xml:space="preserve"> MSB (Communications Services - Copy Center  AHC)</v>
      </c>
      <c r="P1160" t="s">
        <v>5264</v>
      </c>
      <c r="Q1160" t="str">
        <f t="shared" si="588"/>
        <v>513-558-2680</v>
      </c>
      <c r="S1160" s="3">
        <f t="shared" si="586"/>
        <v>584</v>
      </c>
      <c r="T1160" t="b">
        <f t="shared" si="594"/>
        <v>1</v>
      </c>
      <c r="V1160" s="3">
        <f t="shared" si="595"/>
        <v>6351</v>
      </c>
      <c r="W1160" t="b">
        <f t="shared" si="589"/>
        <v>1</v>
      </c>
      <c r="Y1160" t="str">
        <f t="shared" si="596"/>
        <v>MSB</v>
      </c>
      <c r="Z1160" t="b">
        <f t="shared" si="590"/>
        <v>1</v>
      </c>
      <c r="AB1160" t="b">
        <f t="shared" si="597"/>
        <v>1</v>
      </c>
      <c r="AD1160" t="str">
        <f t="shared" si="598"/>
        <v>513-558-3616</v>
      </c>
      <c r="AE1160" t="b">
        <f t="shared" si="591"/>
        <v>1</v>
      </c>
      <c r="AG1160" t="str">
        <f t="shared" si="599"/>
        <v>http://healthnews.uc.edu/communications/duplicating/</v>
      </c>
      <c r="AH1160" t="b">
        <f t="shared" si="592"/>
        <v>1</v>
      </c>
      <c r="AJ1160" t="str">
        <f t="shared" si="600"/>
        <v>duplicating.services@uc.edu</v>
      </c>
      <c r="AK1160" t="b">
        <f t="shared" si="593"/>
        <v>1</v>
      </c>
      <c r="AM1160" s="4" t="str">
        <f t="shared" si="611"/>
        <v>"name":"MSB (Communications Services - Copy Center AHC)"</v>
      </c>
      <c r="AN1160" s="5" t="str">
        <f t="shared" si="601"/>
        <v>,"phone":"513-558-2680"</v>
      </c>
      <c r="AO1160" s="5" t="str">
        <f t="shared" si="602"/>
        <v>,"location":{</v>
      </c>
      <c r="AP1160" s="5" t="str">
        <f t="shared" si="603"/>
        <v>"ML":"584"</v>
      </c>
      <c r="AQ1160" s="5" t="str">
        <f t="shared" si="585"/>
        <v>,"RM":"6351"</v>
      </c>
      <c r="AR1160" s="5" t="str">
        <f t="shared" si="604"/>
        <v>,"building":"MSB"</v>
      </c>
      <c r="AS1160" s="5" t="str">
        <f t="shared" si="581"/>
        <v>}</v>
      </c>
      <c r="AT1160" s="5" t="str">
        <f t="shared" si="605"/>
        <v>,"fax":"513-558-3616"</v>
      </c>
      <c r="AU1160" s="5" t="str">
        <f t="shared" si="606"/>
        <v>,"website":"http://healthnews.uc.edu/communications/duplicating/"</v>
      </c>
      <c r="AV1160" s="10" t="str">
        <f t="shared" si="607"/>
        <v>,"email":"duplicating.services@uc.edu"</v>
      </c>
      <c r="AW1160" s="6" t="str">
        <f t="shared" si="608"/>
        <v>{"name":"MSB (Communications Services - Copy Center AHC)","phone":"513-558-2680","location":{"ML":"584","RM":"6351","building":"MSB"},"fax":"513-558-3616","website":"http://healthnews.uc.edu/communications/duplicating/","email":"duplicating.services@uc.edu"}</v>
      </c>
      <c r="AX1160" t="str">
        <f t="shared" si="609"/>
        <v>db.directory.insert({"name":"MSB (Communications Services - Copy Center AHC)","phone":"513-558-2680","location":{"ML":"584","RM":"6351","building":"MSB"},"fax":"513-558-3616","website":"http://healthnews.uc.edu/communications/duplicating/","email":"duplicating.services@uc.edu"})</v>
      </c>
      <c r="AY1160">
        <f t="shared" si="612"/>
        <v>1157</v>
      </c>
      <c r="AZ1160" t="str">
        <f t="shared" si="610"/>
        <v>1157 -  MSB (Communications Services - Copy Center  AHC)</v>
      </c>
      <c r="BA1160" t="str">
        <f t="shared" si="582"/>
        <v>{"name":"MSB (Communications Services - Copy Center AHC)","phone":"513-558-2680","location":{"ML":"584","RM":"6351","building":"MSB"},"fax":"513-558-3616","website":"http://healthnews.uc.edu/communications/duplicating/","email":"duplicating.services@uc.edu"},</v>
      </c>
    </row>
    <row r="1161" spans="1:53" x14ac:dyDescent="0.25">
      <c r="A1161" t="s">
        <v>4785</v>
      </c>
      <c r="B1161" t="s">
        <v>4786</v>
      </c>
      <c r="C1161" t="s">
        <v>4787</v>
      </c>
      <c r="D1161">
        <v>43</v>
      </c>
      <c r="E1161">
        <v>7</v>
      </c>
      <c r="F1161" t="s">
        <v>899</v>
      </c>
      <c r="G1161" t="s">
        <v>1670</v>
      </c>
      <c r="H1161" t="s">
        <v>1671</v>
      </c>
      <c r="I1161" t="s">
        <v>4788</v>
      </c>
      <c r="K1161" t="s">
        <v>5264</v>
      </c>
      <c r="M1161">
        <f t="shared" si="583"/>
        <v>0</v>
      </c>
      <c r="N1161" t="str">
        <f t="shared" si="587"/>
        <v>Copy Center (Uptown Campus West)</v>
      </c>
      <c r="P1161" t="s">
        <v>5264</v>
      </c>
      <c r="Q1161" t="str">
        <f t="shared" si="588"/>
        <v>513-556-3325</v>
      </c>
      <c r="S1161" s="3">
        <f t="shared" si="586"/>
        <v>43</v>
      </c>
      <c r="T1161" t="b">
        <f t="shared" si="594"/>
        <v>1</v>
      </c>
      <c r="V1161" s="3">
        <f t="shared" si="595"/>
        <v>7</v>
      </c>
      <c r="W1161" t="b">
        <f t="shared" si="589"/>
        <v>1</v>
      </c>
      <c r="Y1161" t="str">
        <f t="shared" si="596"/>
        <v>MCMICKEN</v>
      </c>
      <c r="Z1161" t="b">
        <f t="shared" si="590"/>
        <v>1</v>
      </c>
      <c r="AB1161" t="b">
        <f t="shared" si="597"/>
        <v>1</v>
      </c>
      <c r="AD1161" t="str">
        <f t="shared" si="598"/>
        <v>513-556-3434</v>
      </c>
      <c r="AE1161" t="b">
        <f t="shared" si="591"/>
        <v>1</v>
      </c>
      <c r="AG1161" t="str">
        <f t="shared" si="599"/>
        <v>http://healthnews.uc.edu/communications/</v>
      </c>
      <c r="AH1161" t="b">
        <f t="shared" si="592"/>
        <v>1</v>
      </c>
      <c r="AJ1161" t="str">
        <f t="shared" si="600"/>
        <v>copyctr@ucmail.uc.edu</v>
      </c>
      <c r="AK1161" t="b">
        <f t="shared" si="593"/>
        <v>1</v>
      </c>
      <c r="AM1161" s="4" t="str">
        <f t="shared" si="611"/>
        <v>"name":"Copy Center (Uptown Campus West)"</v>
      </c>
      <c r="AN1161" s="5" t="str">
        <f t="shared" si="601"/>
        <v>,"phone":"513-556-3325"</v>
      </c>
      <c r="AO1161" s="5" t="str">
        <f t="shared" si="602"/>
        <v>,"location":{</v>
      </c>
      <c r="AP1161" s="5" t="str">
        <f t="shared" si="603"/>
        <v>"ML":"43"</v>
      </c>
      <c r="AQ1161" s="5" t="str">
        <f t="shared" si="585"/>
        <v>,"RM":"7"</v>
      </c>
      <c r="AR1161" s="5" t="str">
        <f t="shared" si="604"/>
        <v>,"building":"MCMICKEN"</v>
      </c>
      <c r="AS1161" s="5" t="str">
        <f t="shared" si="581"/>
        <v>}</v>
      </c>
      <c r="AT1161" s="5" t="str">
        <f t="shared" si="605"/>
        <v>,"fax":"513-556-3434"</v>
      </c>
      <c r="AU1161" s="5" t="str">
        <f t="shared" si="606"/>
        <v>,"website":"http://healthnews.uc.edu/communications/"</v>
      </c>
      <c r="AV1161" s="10" t="str">
        <f t="shared" si="607"/>
        <v>,"email":"copyctr@ucmail.uc.edu"</v>
      </c>
      <c r="AW1161" s="6" t="str">
        <f t="shared" si="608"/>
        <v>{"name":"Copy Center (Uptown Campus West)","phone":"513-556-3325","location":{"ML":"43","RM":"7","building":"MCMICKEN"},"fax":"513-556-3434","website":"http://healthnews.uc.edu/communications/","email":"copyctr@ucmail.uc.edu"}</v>
      </c>
      <c r="AX1161" t="str">
        <f t="shared" si="609"/>
        <v>db.directory.insert({"name":"Copy Center (Uptown Campus West)","phone":"513-556-3325","location":{"ML":"43","RM":"7","building":"MCMICKEN"},"fax":"513-556-3434","website":"http://healthnews.uc.edu/communications/","email":"copyctr@ucmail.uc.edu"})</v>
      </c>
      <c r="AY1161">
        <f t="shared" si="612"/>
        <v>1158</v>
      </c>
      <c r="AZ1161" t="str">
        <f t="shared" si="610"/>
        <v>1158 - Copy Center (Uptown Campus West)</v>
      </c>
      <c r="BA1161" t="str">
        <f t="shared" si="582"/>
        <v>{"name":"Copy Center (Uptown Campus West)","phone":"513-556-3325","location":{"ML":"43","RM":"7","building":"MCMICKEN"},"fax":"513-556-3434","website":"http://healthnews.uc.edu/communications/","email":"copyctr@ucmail.uc.edu"},</v>
      </c>
    </row>
    <row r="1162" spans="1:53" x14ac:dyDescent="0.25">
      <c r="A1162" t="s">
        <v>4789</v>
      </c>
      <c r="B1162" t="s">
        <v>5295</v>
      </c>
      <c r="C1162" t="s">
        <v>5296</v>
      </c>
      <c r="D1162">
        <v>45</v>
      </c>
      <c r="E1162" t="s">
        <v>1101</v>
      </c>
      <c r="F1162" t="s">
        <v>2550</v>
      </c>
      <c r="H1162" t="s">
        <v>4790</v>
      </c>
      <c r="K1162" t="s">
        <v>5264</v>
      </c>
      <c r="M1162">
        <f t="shared" si="583"/>
        <v>0</v>
      </c>
      <c r="N1162" t="str">
        <f t="shared" si="587"/>
        <v>Cable TV (Housing)</v>
      </c>
      <c r="P1162" t="s">
        <v>5264</v>
      </c>
      <c r="Q1162" t="str">
        <f t="shared" si="588"/>
        <v>800-472-2054</v>
      </c>
      <c r="S1162" s="3">
        <f t="shared" si="586"/>
        <v>45</v>
      </c>
      <c r="T1162" t="b">
        <f t="shared" si="594"/>
        <v>1</v>
      </c>
      <c r="V1162" s="3" t="str">
        <f t="shared" si="595"/>
        <v>2ndFl</v>
      </c>
      <c r="W1162" t="b">
        <f t="shared" si="589"/>
        <v>1</v>
      </c>
      <c r="Y1162" t="str">
        <f t="shared" si="596"/>
        <v>SCIOTO</v>
      </c>
      <c r="Z1162" t="b">
        <f t="shared" si="590"/>
        <v>1</v>
      </c>
      <c r="AB1162" t="b">
        <f t="shared" si="597"/>
        <v>1</v>
      </c>
      <c r="AD1162">
        <f t="shared" si="598"/>
        <v>0</v>
      </c>
      <c r="AE1162" t="b">
        <f t="shared" si="591"/>
        <v>0</v>
      </c>
      <c r="AG1162" t="str">
        <f t="shared" si="599"/>
        <v>http://www.uc.edu/uchousing/resident_self_service/cable.html</v>
      </c>
      <c r="AH1162" t="b">
        <f t="shared" si="592"/>
        <v>1</v>
      </c>
      <c r="AJ1162">
        <f t="shared" si="600"/>
        <v>0</v>
      </c>
      <c r="AK1162" t="b">
        <f t="shared" si="593"/>
        <v>0</v>
      </c>
      <c r="AM1162" s="4" t="str">
        <f t="shared" si="611"/>
        <v>"name":"Cable TV (Housing)"</v>
      </c>
      <c r="AN1162" s="5" t="str">
        <f t="shared" si="601"/>
        <v>,"phone":"800-472-2054"</v>
      </c>
      <c r="AO1162" s="5" t="str">
        <f t="shared" si="602"/>
        <v>,"location":{</v>
      </c>
      <c r="AP1162" s="5" t="str">
        <f t="shared" si="603"/>
        <v>"ML":"45"</v>
      </c>
      <c r="AQ1162" s="5" t="str">
        <f t="shared" si="585"/>
        <v>,"RM":"2ndFl"</v>
      </c>
      <c r="AR1162" s="5" t="str">
        <f t="shared" si="604"/>
        <v>,"building":"SCIOTO"</v>
      </c>
      <c r="AS1162" s="5" t="str">
        <f t="shared" si="581"/>
        <v>}</v>
      </c>
      <c r="AT1162" s="5" t="str">
        <f t="shared" si="605"/>
        <v/>
      </c>
      <c r="AU1162" s="5" t="str">
        <f t="shared" si="606"/>
        <v>,"website":"http://www.uc.edu/uchousing/resident_self_service/cable.html"</v>
      </c>
      <c r="AV1162" s="10" t="str">
        <f t="shared" si="607"/>
        <v/>
      </c>
      <c r="AW1162" s="6" t="str">
        <f t="shared" si="608"/>
        <v>{"name":"Cable TV (Housing)","phone":"800-472-2054","location":{"ML":"45","RM":"2ndFl","building":"SCIOTO"},"website":"http://www.uc.edu/uchousing/resident_self_service/cable.html"}</v>
      </c>
      <c r="AX1162" t="str">
        <f t="shared" si="609"/>
        <v>db.directory.insert({"name":"Cable TV (Housing)","phone":"800-472-2054","location":{"ML":"45","RM":"2ndFl","building":"SCIOTO"},"website":"http://www.uc.edu/uchousing/resident_self_service/cable.html"})</v>
      </c>
      <c r="AY1162">
        <f t="shared" si="612"/>
        <v>1159</v>
      </c>
      <c r="AZ1162" t="str">
        <f t="shared" si="610"/>
        <v>1159 - Cable TV (Housing)</v>
      </c>
      <c r="BA1162" t="str">
        <f t="shared" si="582"/>
        <v>{"name":"Cable TV (Housing)","phone":"800-472-2054","location":{"ML":"45","RM":"2ndFl","building":"SCIOTO"},"website":"http://www.uc.edu/uchousing/resident_self_service/cable.html"},</v>
      </c>
    </row>
    <row r="1163" spans="1:53" x14ac:dyDescent="0.25">
      <c r="A1163" t="s">
        <v>4791</v>
      </c>
      <c r="B1163" t="s">
        <v>4792</v>
      </c>
      <c r="C1163" t="s">
        <v>4793</v>
      </c>
      <c r="D1163" t="s">
        <v>4794</v>
      </c>
      <c r="E1163">
        <v>71</v>
      </c>
      <c r="F1163">
        <v>765</v>
      </c>
      <c r="G1163" t="s">
        <v>1512</v>
      </c>
      <c r="H1163" t="s">
        <v>4795</v>
      </c>
      <c r="I1163" t="s">
        <v>4796</v>
      </c>
      <c r="K1163" t="s">
        <v>5264</v>
      </c>
      <c r="L1163" t="b">
        <v>1</v>
      </c>
      <c r="M1163">
        <f t="shared" si="583"/>
        <v>1</v>
      </c>
      <c r="N1163" t="str">
        <f t="shared" si="587"/>
        <v>Civil and Architectural Engineering and Construction Management  Department of (CEAS)(CAECM)</v>
      </c>
      <c r="O1163" t="str">
        <f t="shared" si="584"/>
        <v>Civil and Architectural Engineering and Construction Management  Department of (CEAS)(CAECM)</v>
      </c>
      <c r="P1163" t="s">
        <v>5264</v>
      </c>
      <c r="Q1163" t="str">
        <f t="shared" si="588"/>
        <v>513-556-3648</v>
      </c>
      <c r="S1163" s="3">
        <f t="shared" si="586"/>
        <v>71</v>
      </c>
      <c r="T1163" t="b">
        <f t="shared" si="594"/>
        <v>1</v>
      </c>
      <c r="V1163" s="3">
        <f t="shared" si="595"/>
        <v>765</v>
      </c>
      <c r="W1163" t="b">
        <f t="shared" si="589"/>
        <v>1</v>
      </c>
      <c r="Y1163" t="str">
        <f t="shared" si="596"/>
        <v>BALDWIN</v>
      </c>
      <c r="Z1163" t="b">
        <f t="shared" si="590"/>
        <v>1</v>
      </c>
      <c r="AB1163" t="b">
        <f t="shared" si="597"/>
        <v>1</v>
      </c>
      <c r="AD1163" t="str">
        <f t="shared" si="598"/>
        <v>513-556-2599</v>
      </c>
      <c r="AE1163" t="b">
        <f t="shared" si="591"/>
        <v>1</v>
      </c>
      <c r="AG1163" t="str">
        <f t="shared" si="599"/>
        <v>http://ceas.uc.edu/caecm.html</v>
      </c>
      <c r="AH1163" t="b">
        <f t="shared" si="592"/>
        <v>1</v>
      </c>
      <c r="AJ1163">
        <f t="shared" si="600"/>
        <v>0</v>
      </c>
      <c r="AK1163" t="b">
        <f t="shared" si="593"/>
        <v>0</v>
      </c>
      <c r="AM1163" s="4" t="str">
        <f t="shared" si="611"/>
        <v>"name":"Civil and Architectural Engineering and Construction Management Department of (CEAS)(CAECM)"</v>
      </c>
      <c r="AN1163" s="5" t="str">
        <f t="shared" si="601"/>
        <v>,"phone":"513-556-3648"</v>
      </c>
      <c r="AO1163" s="5" t="str">
        <f t="shared" si="602"/>
        <v>,"location":{</v>
      </c>
      <c r="AP1163" s="5" t="str">
        <f t="shared" si="603"/>
        <v>"ML":"71"</v>
      </c>
      <c r="AQ1163" s="5" t="str">
        <f t="shared" si="585"/>
        <v>,"RM":"765"</v>
      </c>
      <c r="AR1163" s="5" t="str">
        <f t="shared" si="604"/>
        <v>,"building":"BALDWIN"</v>
      </c>
      <c r="AS1163" s="5" t="str">
        <f t="shared" si="581"/>
        <v>}</v>
      </c>
      <c r="AT1163" s="5" t="str">
        <f t="shared" si="605"/>
        <v>,"fax":"513-556-2599"</v>
      </c>
      <c r="AU1163" s="5" t="str">
        <f t="shared" si="606"/>
        <v>,"website":"http://ceas.uc.edu/caecm.html"</v>
      </c>
      <c r="AV1163" s="10" t="str">
        <f t="shared" si="607"/>
        <v/>
      </c>
      <c r="AW1163" s="6" t="str">
        <f t="shared" si="608"/>
        <v>{"name":"Civil and Architectural Engineering and Construction Management Department of (CEAS)(CAECM)","phone":"513-556-3648","location":{"ML":"71","RM":"765","building":"BALDWIN"},"fax":"513-556-2599","website":"http://ceas.uc.edu/caecm.html"}</v>
      </c>
      <c r="AX1163" t="str">
        <f t="shared" si="609"/>
        <v>db.directory.insert({"name":"Civil and Architectural Engineering and Construction Management Department of (CEAS)(CAECM)","phone":"513-556-3648","location":{"ML":"71","RM":"765","building":"BALDWIN"},"fax":"513-556-2599","website":"http://ceas.uc.edu/caecm.html"})</v>
      </c>
      <c r="AY1163">
        <f t="shared" si="612"/>
        <v>1160</v>
      </c>
      <c r="AZ1163" t="str">
        <f t="shared" si="610"/>
        <v>1160 - Civil and Architectural Engineering and Construction Management  Department of (CEAS)(CAECM)</v>
      </c>
      <c r="BA1163" t="str">
        <f t="shared" si="582"/>
        <v>{"name":"Civil and Architectural Engineering and Construction Management Department of (CEAS)(CAECM)","phone":"513-556-3648","location":{"ML":"71","RM":"765","building":"BALDWIN"},"fax":"513-556-2599","website":"http://ceas.uc.edu/caecm.html"},</v>
      </c>
    </row>
    <row r="1164" spans="1:53" x14ac:dyDescent="0.25">
      <c r="A1164" t="s">
        <v>4797</v>
      </c>
      <c r="B1164" t="s">
        <v>4798</v>
      </c>
      <c r="C1164" t="s">
        <v>2103</v>
      </c>
      <c r="D1164">
        <v>394</v>
      </c>
      <c r="E1164">
        <v>302</v>
      </c>
      <c r="F1164" t="s">
        <v>1518</v>
      </c>
      <c r="G1164" t="s">
        <v>2104</v>
      </c>
      <c r="H1164" t="s">
        <v>2105</v>
      </c>
      <c r="I1164" t="s">
        <v>2106</v>
      </c>
      <c r="K1164" t="s">
        <v>5264</v>
      </c>
      <c r="M1164">
        <f t="shared" si="583"/>
        <v>0</v>
      </c>
      <c r="N1164" t="str">
        <f t="shared" si="587"/>
        <v>Advising (CAHS)</v>
      </c>
      <c r="P1164" t="s">
        <v>5264</v>
      </c>
      <c r="Q1164" t="str">
        <f t="shared" si="588"/>
        <v>513-558-8540</v>
      </c>
      <c r="S1164" s="3">
        <f t="shared" si="586"/>
        <v>394</v>
      </c>
      <c r="T1164" t="b">
        <f t="shared" si="594"/>
        <v>1</v>
      </c>
      <c r="V1164" s="3">
        <f t="shared" si="595"/>
        <v>302</v>
      </c>
      <c r="W1164" t="b">
        <f t="shared" si="589"/>
        <v>1</v>
      </c>
      <c r="Y1164" t="str">
        <f t="shared" si="596"/>
        <v>FRENCH-EAST</v>
      </c>
      <c r="Z1164" t="b">
        <f t="shared" si="590"/>
        <v>1</v>
      </c>
      <c r="AB1164" t="b">
        <f t="shared" si="597"/>
        <v>1</v>
      </c>
      <c r="AD1164" t="str">
        <f t="shared" si="598"/>
        <v>513-558-7494</v>
      </c>
      <c r="AE1164" t="b">
        <f t="shared" si="591"/>
        <v>1</v>
      </c>
      <c r="AG1164" t="str">
        <f t="shared" si="599"/>
        <v>http://cahs.uc.edu/current/advising/osa/advising.aspx</v>
      </c>
      <c r="AH1164" t="b">
        <f t="shared" si="592"/>
        <v>1</v>
      </c>
      <c r="AJ1164" t="str">
        <f t="shared" si="600"/>
        <v>cahsadvi@uc.edu</v>
      </c>
      <c r="AK1164" t="b">
        <f t="shared" si="593"/>
        <v>1</v>
      </c>
      <c r="AM1164" s="4" t="str">
        <f t="shared" si="611"/>
        <v>"name":"Advising (CAHS)"</v>
      </c>
      <c r="AN1164" s="5" t="str">
        <f t="shared" si="601"/>
        <v>,"phone":"513-558-8540"</v>
      </c>
      <c r="AO1164" s="5" t="str">
        <f t="shared" si="602"/>
        <v>,"location":{</v>
      </c>
      <c r="AP1164" s="5" t="str">
        <f t="shared" si="603"/>
        <v>"ML":"394"</v>
      </c>
      <c r="AQ1164" s="5" t="str">
        <f t="shared" si="585"/>
        <v>,"RM":"302"</v>
      </c>
      <c r="AR1164" s="5" t="str">
        <f t="shared" si="604"/>
        <v>,"building":"FRENCH-EAST"</v>
      </c>
      <c r="AS1164" s="5" t="str">
        <f t="shared" ref="AS1164:AS1227" si="613">IF(AB1164,"}","")</f>
        <v>}</v>
      </c>
      <c r="AT1164" s="5" t="str">
        <f t="shared" si="605"/>
        <v>,"fax":"513-558-7494"</v>
      </c>
      <c r="AU1164" s="5" t="str">
        <f t="shared" si="606"/>
        <v>,"website":"http://cahs.uc.edu/current/advising/osa/advising.aspx"</v>
      </c>
      <c r="AV1164" s="10" t="str">
        <f t="shared" si="607"/>
        <v>,"email":"cahsadvi@uc.edu"</v>
      </c>
      <c r="AW1164" s="6" t="str">
        <f t="shared" si="608"/>
        <v>{"name":"Advising (CAHS)","phone":"513-558-8540","location":{"ML":"394","RM":"302","building":"FRENCH-EAST"},"fax":"513-558-7494","website":"http://cahs.uc.edu/current/advising/osa/advising.aspx","email":"cahsadvi@uc.edu"}</v>
      </c>
      <c r="AX1164" t="str">
        <f t="shared" si="609"/>
        <v>db.directory.insert({"name":"Advising (CAHS)","phone":"513-558-8540","location":{"ML":"394","RM":"302","building":"FRENCH-EAST"},"fax":"513-558-7494","website":"http://cahs.uc.edu/current/advising/osa/advising.aspx","email":"cahsadvi@uc.edu"})</v>
      </c>
      <c r="AY1164">
        <f t="shared" si="612"/>
        <v>1161</v>
      </c>
      <c r="AZ1164" t="str">
        <f t="shared" si="610"/>
        <v>1161 - Advising (CAHS)</v>
      </c>
      <c r="BA1164" t="str">
        <f t="shared" si="582"/>
        <v>{"name":"Advising (CAHS)","phone":"513-558-8540","location":{"ML":"394","RM":"302","building":"FRENCH-EAST"},"fax":"513-558-7494","website":"http://cahs.uc.edu/current/advising/osa/advising.aspx","email":"cahsadvi@uc.edu"},</v>
      </c>
    </row>
    <row r="1165" spans="1:53" x14ac:dyDescent="0.25">
      <c r="A1165" t="s">
        <v>4799</v>
      </c>
      <c r="B1165" t="s">
        <v>4800</v>
      </c>
      <c r="C1165" t="s">
        <v>3655</v>
      </c>
      <c r="D1165">
        <v>394</v>
      </c>
      <c r="E1165">
        <v>371</v>
      </c>
      <c r="F1165" t="s">
        <v>1518</v>
      </c>
      <c r="G1165" t="s">
        <v>3656</v>
      </c>
      <c r="H1165" t="s">
        <v>4801</v>
      </c>
      <c r="K1165" t="s">
        <v>5264</v>
      </c>
      <c r="M1165">
        <f t="shared" si="583"/>
        <v>0</v>
      </c>
      <c r="N1165" t="str">
        <f t="shared" si="587"/>
        <v>Analytical and Diagnostic Sciences (CAHS)</v>
      </c>
      <c r="P1165" t="s">
        <v>5264</v>
      </c>
      <c r="Q1165" t="str">
        <f t="shared" si="588"/>
        <v>513-558-2018</v>
      </c>
      <c r="S1165" s="3">
        <f t="shared" si="586"/>
        <v>394</v>
      </c>
      <c r="T1165" t="b">
        <f t="shared" si="594"/>
        <v>1</v>
      </c>
      <c r="V1165" s="3">
        <f t="shared" si="595"/>
        <v>371</v>
      </c>
      <c r="W1165" t="b">
        <f t="shared" si="589"/>
        <v>1</v>
      </c>
      <c r="Y1165" t="str">
        <f t="shared" si="596"/>
        <v>FRENCH-EAST</v>
      </c>
      <c r="Z1165" t="b">
        <f t="shared" si="590"/>
        <v>1</v>
      </c>
      <c r="AB1165" t="b">
        <f t="shared" si="597"/>
        <v>1</v>
      </c>
      <c r="AD1165" t="str">
        <f t="shared" si="598"/>
        <v>513-558-6002</v>
      </c>
      <c r="AE1165" t="b">
        <f t="shared" si="591"/>
        <v>1</v>
      </c>
      <c r="AG1165" t="str">
        <f t="shared" si="599"/>
        <v>http://cahs.uc.edu/departments/dads/general/about.aspx</v>
      </c>
      <c r="AH1165" t="b">
        <f t="shared" si="592"/>
        <v>1</v>
      </c>
      <c r="AJ1165">
        <f t="shared" si="600"/>
        <v>0</v>
      </c>
      <c r="AK1165" t="b">
        <f t="shared" si="593"/>
        <v>0</v>
      </c>
      <c r="AM1165" s="4" t="str">
        <f t="shared" si="611"/>
        <v>"name":"Analytical and Diagnostic Sciences (CAHS)"</v>
      </c>
      <c r="AN1165" s="5" t="str">
        <f t="shared" si="601"/>
        <v>,"phone":"513-558-2018"</v>
      </c>
      <c r="AO1165" s="5" t="str">
        <f t="shared" si="602"/>
        <v>,"location":{</v>
      </c>
      <c r="AP1165" s="5" t="str">
        <f t="shared" si="603"/>
        <v>"ML":"394"</v>
      </c>
      <c r="AQ1165" s="5" t="str">
        <f t="shared" si="585"/>
        <v>,"RM":"371"</v>
      </c>
      <c r="AR1165" s="5" t="str">
        <f t="shared" si="604"/>
        <v>,"building":"FRENCH-EAST"</v>
      </c>
      <c r="AS1165" s="5" t="str">
        <f t="shared" si="613"/>
        <v>}</v>
      </c>
      <c r="AT1165" s="5" t="str">
        <f t="shared" si="605"/>
        <v>,"fax":"513-558-6002"</v>
      </c>
      <c r="AU1165" s="5" t="str">
        <f t="shared" si="606"/>
        <v>,"website":"http://cahs.uc.edu/departments/dads/general/about.aspx"</v>
      </c>
      <c r="AV1165" s="10" t="str">
        <f t="shared" si="607"/>
        <v/>
      </c>
      <c r="AW1165" s="6" t="str">
        <f t="shared" si="608"/>
        <v>{"name":"Analytical and Diagnostic Sciences (CAHS)","phone":"513-558-2018","location":{"ML":"394","RM":"371","building":"FRENCH-EAST"},"fax":"513-558-6002","website":"http://cahs.uc.edu/departments/dads/general/about.aspx"}</v>
      </c>
      <c r="AX1165" t="str">
        <f t="shared" si="609"/>
        <v>db.directory.insert({"name":"Analytical and Diagnostic Sciences (CAHS)","phone":"513-558-2018","location":{"ML":"394","RM":"371","building":"FRENCH-EAST"},"fax":"513-558-6002","website":"http://cahs.uc.edu/departments/dads/general/about.aspx"})</v>
      </c>
      <c r="AY1165">
        <f t="shared" si="612"/>
        <v>1162</v>
      </c>
      <c r="AZ1165" t="str">
        <f t="shared" si="610"/>
        <v>1162 - Analytical and Diagnostic Sciences (CAHS)</v>
      </c>
      <c r="BA1165" t="str">
        <f t="shared" si="582"/>
        <v>{"name":"Analytical and Diagnostic Sciences (CAHS)","phone":"513-558-2018","location":{"ML":"394","RM":"371","building":"FRENCH-EAST"},"fax":"513-558-6002","website":"http://cahs.uc.edu/departments/dads/general/about.aspx"},</v>
      </c>
    </row>
    <row r="1166" spans="1:53" x14ac:dyDescent="0.25">
      <c r="A1166" t="s">
        <v>4802</v>
      </c>
      <c r="B1166" t="s">
        <v>4803</v>
      </c>
      <c r="C1166" t="s">
        <v>4804</v>
      </c>
      <c r="D1166">
        <v>379</v>
      </c>
      <c r="E1166">
        <v>344</v>
      </c>
      <c r="F1166" t="s">
        <v>1518</v>
      </c>
      <c r="H1166" t="s">
        <v>4805</v>
      </c>
      <c r="I1166" t="s">
        <v>1988</v>
      </c>
      <c r="K1166" t="s">
        <v>5264</v>
      </c>
      <c r="M1166">
        <f t="shared" si="583"/>
        <v>0</v>
      </c>
      <c r="N1166" t="str">
        <f t="shared" si="587"/>
        <v>Audiology (CAHS)</v>
      </c>
      <c r="P1166" t="s">
        <v>5264</v>
      </c>
      <c r="Q1166" t="str">
        <f t="shared" si="588"/>
        <v>513-558-8502</v>
      </c>
      <c r="S1166" s="3">
        <f t="shared" si="586"/>
        <v>379</v>
      </c>
      <c r="T1166" t="b">
        <f t="shared" si="594"/>
        <v>1</v>
      </c>
      <c r="V1166" s="3">
        <f t="shared" si="595"/>
        <v>344</v>
      </c>
      <c r="W1166" t="b">
        <f t="shared" si="589"/>
        <v>1</v>
      </c>
      <c r="Y1166" t="str">
        <f t="shared" si="596"/>
        <v>FRENCH-EAST</v>
      </c>
      <c r="Z1166" t="b">
        <f t="shared" si="590"/>
        <v>1</v>
      </c>
      <c r="AB1166" t="b">
        <f t="shared" si="597"/>
        <v>1</v>
      </c>
      <c r="AD1166">
        <f t="shared" si="598"/>
        <v>0</v>
      </c>
      <c r="AE1166" t="b">
        <f t="shared" si="591"/>
        <v>0</v>
      </c>
      <c r="AG1166" t="str">
        <f t="shared" si="599"/>
        <v>http://cahs.uc.edu/departments/csd/programs/audiology/about.aspx</v>
      </c>
      <c r="AH1166" t="b">
        <f t="shared" si="592"/>
        <v>1</v>
      </c>
      <c r="AJ1166" t="str">
        <f t="shared" si="600"/>
        <v>csd@uc.edu</v>
      </c>
      <c r="AK1166" t="b">
        <f t="shared" si="593"/>
        <v>1</v>
      </c>
      <c r="AM1166" s="4" t="str">
        <f t="shared" si="611"/>
        <v>"name":"Audiology (CAHS)"</v>
      </c>
      <c r="AN1166" s="5" t="str">
        <f t="shared" si="601"/>
        <v>,"phone":"513-558-8502"</v>
      </c>
      <c r="AO1166" s="5" t="str">
        <f t="shared" si="602"/>
        <v>,"location":{</v>
      </c>
      <c r="AP1166" s="5" t="str">
        <f t="shared" si="603"/>
        <v>"ML":"379"</v>
      </c>
      <c r="AQ1166" s="5" t="str">
        <f t="shared" si="585"/>
        <v>,"RM":"344"</v>
      </c>
      <c r="AR1166" s="5" t="str">
        <f t="shared" si="604"/>
        <v>,"building":"FRENCH-EAST"</v>
      </c>
      <c r="AS1166" s="5" t="str">
        <f t="shared" si="613"/>
        <v>}</v>
      </c>
      <c r="AT1166" s="5" t="str">
        <f t="shared" si="605"/>
        <v/>
      </c>
      <c r="AU1166" s="5" t="str">
        <f t="shared" si="606"/>
        <v>,"website":"http://cahs.uc.edu/departments/csd/programs/audiology/about.aspx"</v>
      </c>
      <c r="AV1166" s="10" t="str">
        <f t="shared" si="607"/>
        <v>,"email":"csd@uc.edu"</v>
      </c>
      <c r="AW1166" s="6" t="str">
        <f t="shared" si="608"/>
        <v>{"name":"Audiology (CAHS)","phone":"513-558-8502","location":{"ML":"379","RM":"344","building":"FRENCH-EAST"},"website":"http://cahs.uc.edu/departments/csd/programs/audiology/about.aspx","email":"csd@uc.edu"}</v>
      </c>
      <c r="AX1166" t="str">
        <f t="shared" si="609"/>
        <v>db.directory.insert({"name":"Audiology (CAHS)","phone":"513-558-8502","location":{"ML":"379","RM":"344","building":"FRENCH-EAST"},"website":"http://cahs.uc.edu/departments/csd/programs/audiology/about.aspx","email":"csd@uc.edu"})</v>
      </c>
      <c r="AY1166">
        <f t="shared" si="612"/>
        <v>1163</v>
      </c>
      <c r="AZ1166" t="str">
        <f t="shared" si="610"/>
        <v>1163 - Audiology (CAHS)</v>
      </c>
      <c r="BA1166" t="str">
        <f t="shared" si="582"/>
        <v>{"name":"Audiology (CAHS)","phone":"513-558-8502","location":{"ML":"379","RM":"344","building":"FRENCH-EAST"},"website":"http://cahs.uc.edu/departments/csd/programs/audiology/about.aspx","email":"csd@uc.edu"},</v>
      </c>
    </row>
    <row r="1167" spans="1:53" x14ac:dyDescent="0.25">
      <c r="A1167" t="s">
        <v>4806</v>
      </c>
      <c r="B1167" t="s">
        <v>865</v>
      </c>
      <c r="C1167" t="s">
        <v>4807</v>
      </c>
      <c r="D1167" t="s">
        <v>4808</v>
      </c>
      <c r="E1167">
        <v>394</v>
      </c>
      <c r="F1167">
        <v>335</v>
      </c>
      <c r="G1167" t="s">
        <v>1518</v>
      </c>
      <c r="K1167" t="s">
        <v>5264</v>
      </c>
      <c r="L1167" t="b">
        <v>1</v>
      </c>
      <c r="M1167">
        <f t="shared" si="583"/>
        <v>1</v>
      </c>
      <c r="N1167" t="str">
        <f t="shared" si="587"/>
        <v>Computer Lab  French Hall-East (CAHS)</v>
      </c>
      <c r="O1167" t="str">
        <f t="shared" si="584"/>
        <v>Computer Lab  French Hall-East (CAHS)</v>
      </c>
      <c r="P1167" t="s">
        <v>5264</v>
      </c>
      <c r="Q1167" t="str">
        <f t="shared" si="588"/>
        <v>513-558-3716</v>
      </c>
      <c r="S1167" s="3">
        <f t="shared" si="586"/>
        <v>394</v>
      </c>
      <c r="T1167" t="b">
        <f t="shared" si="594"/>
        <v>1</v>
      </c>
      <c r="V1167" s="3">
        <f t="shared" si="595"/>
        <v>335</v>
      </c>
      <c r="W1167" t="b">
        <f t="shared" si="589"/>
        <v>1</v>
      </c>
      <c r="Y1167" t="str">
        <f t="shared" si="596"/>
        <v>FRENCH-EAST</v>
      </c>
      <c r="Z1167" t="b">
        <f t="shared" si="590"/>
        <v>1</v>
      </c>
      <c r="AB1167" t="b">
        <f t="shared" si="597"/>
        <v>1</v>
      </c>
      <c r="AD1167">
        <f t="shared" si="598"/>
        <v>0</v>
      </c>
      <c r="AE1167" t="b">
        <f t="shared" si="591"/>
        <v>0</v>
      </c>
      <c r="AG1167">
        <f t="shared" si="599"/>
        <v>0</v>
      </c>
      <c r="AH1167" t="b">
        <f t="shared" si="592"/>
        <v>0</v>
      </c>
      <c r="AJ1167">
        <f t="shared" si="600"/>
        <v>0</v>
      </c>
      <c r="AK1167" t="b">
        <f t="shared" si="593"/>
        <v>0</v>
      </c>
      <c r="AM1167" s="4" t="str">
        <f t="shared" si="611"/>
        <v>"name":"Computer Lab French Hall-East (CAHS)"</v>
      </c>
      <c r="AN1167" s="5" t="str">
        <f t="shared" si="601"/>
        <v>,"phone":"513-558-3716"</v>
      </c>
      <c r="AO1167" s="5" t="str">
        <f t="shared" si="602"/>
        <v>,"location":{</v>
      </c>
      <c r="AP1167" s="5" t="str">
        <f t="shared" si="603"/>
        <v>"ML":"394"</v>
      </c>
      <c r="AQ1167" s="5" t="str">
        <f t="shared" si="585"/>
        <v>,"RM":"335"</v>
      </c>
      <c r="AR1167" s="5" t="str">
        <f t="shared" si="604"/>
        <v>,"building":"FRENCH-EAST"</v>
      </c>
      <c r="AS1167" s="5" t="str">
        <f t="shared" si="613"/>
        <v>}</v>
      </c>
      <c r="AT1167" s="5" t="str">
        <f t="shared" si="605"/>
        <v/>
      </c>
      <c r="AU1167" s="5" t="str">
        <f t="shared" si="606"/>
        <v/>
      </c>
      <c r="AV1167" s="10" t="str">
        <f t="shared" si="607"/>
        <v/>
      </c>
      <c r="AW1167" s="6" t="str">
        <f t="shared" si="608"/>
        <v>{"name":"Computer Lab French Hall-East (CAHS)","phone":"513-558-3716","location":{"ML":"394","RM":"335","building":"FRENCH-EAST"}}</v>
      </c>
      <c r="AX1167" t="str">
        <f t="shared" si="609"/>
        <v>db.directory.insert({"name":"Computer Lab French Hall-East (CAHS)","phone":"513-558-3716","location":{"ML":"394","RM":"335","building":"FRENCH-EAST"}})</v>
      </c>
      <c r="AY1167">
        <f t="shared" si="612"/>
        <v>1164</v>
      </c>
      <c r="AZ1167" t="str">
        <f t="shared" si="610"/>
        <v>1164 - Computer Lab  French Hall-East (CAHS)</v>
      </c>
      <c r="BA1167" t="str">
        <f t="shared" si="582"/>
        <v>{"name":"Computer Lab French Hall-East (CAHS)","phone":"513-558-3716","location":{"ML":"394","RM":"335","building":"FRENCH-EAST"}},</v>
      </c>
    </row>
    <row r="1168" spans="1:53" x14ac:dyDescent="0.25">
      <c r="A1168" t="s">
        <v>4809</v>
      </c>
      <c r="B1168" t="s">
        <v>4810</v>
      </c>
      <c r="C1168" t="s">
        <v>412</v>
      </c>
      <c r="D1168" t="s">
        <v>4811</v>
      </c>
      <c r="E1168">
        <v>21</v>
      </c>
      <c r="F1168">
        <v>764</v>
      </c>
      <c r="G1168" t="s">
        <v>50</v>
      </c>
      <c r="H1168" t="s">
        <v>4812</v>
      </c>
      <c r="K1168" t="s">
        <v>5264</v>
      </c>
      <c r="L1168" t="b">
        <v>1</v>
      </c>
      <c r="M1168">
        <f t="shared" si="583"/>
        <v>1</v>
      </c>
      <c r="N1168" t="str">
        <f t="shared" si="587"/>
        <v>Baseball Camp  Athletics</v>
      </c>
      <c r="O1168" t="str">
        <f t="shared" si="584"/>
        <v>Baseball Camp  Athletics</v>
      </c>
      <c r="P1168" t="s">
        <v>5264</v>
      </c>
      <c r="Q1168" t="str">
        <f t="shared" si="588"/>
        <v>513-556-1538</v>
      </c>
      <c r="S1168" s="3">
        <f t="shared" si="586"/>
        <v>21</v>
      </c>
      <c r="T1168" t="b">
        <f t="shared" si="594"/>
        <v>1</v>
      </c>
      <c r="V1168" s="3">
        <f t="shared" si="595"/>
        <v>764</v>
      </c>
      <c r="W1168" t="b">
        <f t="shared" si="589"/>
        <v>1</v>
      </c>
      <c r="Y1168" t="str">
        <f t="shared" si="596"/>
        <v>LNDNRCTR</v>
      </c>
      <c r="Z1168" t="b">
        <f t="shared" si="590"/>
        <v>1</v>
      </c>
      <c r="AB1168" t="b">
        <f t="shared" si="597"/>
        <v>1</v>
      </c>
      <c r="AD1168" t="str">
        <f t="shared" si="598"/>
        <v>513-556-0611</v>
      </c>
      <c r="AE1168" t="b">
        <f t="shared" si="591"/>
        <v>1</v>
      </c>
      <c r="AG1168">
        <f t="shared" si="599"/>
        <v>0</v>
      </c>
      <c r="AH1168" t="b">
        <f t="shared" si="592"/>
        <v>0</v>
      </c>
      <c r="AJ1168">
        <f t="shared" si="600"/>
        <v>0</v>
      </c>
      <c r="AK1168" t="b">
        <f t="shared" si="593"/>
        <v>0</v>
      </c>
      <c r="AM1168" s="4" t="str">
        <f t="shared" si="611"/>
        <v>"name":"Baseball Camp Athletics"</v>
      </c>
      <c r="AN1168" s="5" t="str">
        <f t="shared" si="601"/>
        <v>,"phone":"513-556-1538"</v>
      </c>
      <c r="AO1168" s="5" t="str">
        <f t="shared" si="602"/>
        <v>,"location":{</v>
      </c>
      <c r="AP1168" s="5" t="str">
        <f t="shared" si="603"/>
        <v>"ML":"21"</v>
      </c>
      <c r="AQ1168" s="5" t="str">
        <f t="shared" si="585"/>
        <v>,"RM":"764"</v>
      </c>
      <c r="AR1168" s="5" t="str">
        <f t="shared" si="604"/>
        <v>,"building":"LNDNRCTR"</v>
      </c>
      <c r="AS1168" s="5" t="str">
        <f t="shared" si="613"/>
        <v>}</v>
      </c>
      <c r="AT1168" s="5" t="str">
        <f t="shared" si="605"/>
        <v>,"fax":"513-556-0611"</v>
      </c>
      <c r="AU1168" s="5" t="str">
        <f t="shared" si="606"/>
        <v/>
      </c>
      <c r="AV1168" s="10" t="str">
        <f t="shared" si="607"/>
        <v/>
      </c>
      <c r="AW1168" s="6" t="str">
        <f t="shared" si="608"/>
        <v>{"name":"Baseball Camp Athletics","phone":"513-556-1538","location":{"ML":"21","RM":"764","building":"LNDNRCTR"},"fax":"513-556-0611"}</v>
      </c>
      <c r="AX1168" t="str">
        <f t="shared" si="609"/>
        <v>db.directory.insert({"name":"Baseball Camp Athletics","phone":"513-556-1538","location":{"ML":"21","RM":"764","building":"LNDNRCTR"},"fax":"513-556-0611"})</v>
      </c>
      <c r="AY1168">
        <f t="shared" si="612"/>
        <v>1165</v>
      </c>
      <c r="AZ1168" t="str">
        <f t="shared" si="610"/>
        <v>1165 - Baseball Camp  Athletics</v>
      </c>
      <c r="BA1168" t="str">
        <f t="shared" si="582"/>
        <v>{"name":"Baseball Camp Athletics","phone":"513-556-1538","location":{"ML":"21","RM":"764","building":"LNDNRCTR"},"fax":"513-556-0611"},</v>
      </c>
    </row>
    <row r="1169" spans="1:53" x14ac:dyDescent="0.25">
      <c r="A1169" t="s">
        <v>4813</v>
      </c>
      <c r="B1169" t="s">
        <v>4814</v>
      </c>
      <c r="C1169" t="s">
        <v>359</v>
      </c>
      <c r="H1169" t="s">
        <v>4815</v>
      </c>
      <c r="K1169" t="s">
        <v>5264</v>
      </c>
      <c r="M1169">
        <f t="shared" si="583"/>
        <v>0</v>
      </c>
      <c r="N1169" t="str">
        <f t="shared" si="587"/>
        <v>Building Addresses</v>
      </c>
      <c r="P1169" t="s">
        <v>5264</v>
      </c>
      <c r="Q1169" t="str">
        <f t="shared" si="588"/>
        <v>513-556-6000</v>
      </c>
      <c r="S1169" s="3">
        <f t="shared" si="586"/>
        <v>0</v>
      </c>
      <c r="T1169" t="b">
        <f t="shared" si="594"/>
        <v>0</v>
      </c>
      <c r="V1169" s="3">
        <f t="shared" si="595"/>
        <v>0</v>
      </c>
      <c r="W1169" t="b">
        <f t="shared" si="589"/>
        <v>0</v>
      </c>
      <c r="Y1169">
        <f t="shared" si="596"/>
        <v>0</v>
      </c>
      <c r="Z1169" t="b">
        <f t="shared" si="590"/>
        <v>0</v>
      </c>
      <c r="AB1169" t="b">
        <f t="shared" si="597"/>
        <v>0</v>
      </c>
      <c r="AD1169">
        <f t="shared" si="598"/>
        <v>0</v>
      </c>
      <c r="AE1169" t="b">
        <f t="shared" si="591"/>
        <v>0</v>
      </c>
      <c r="AG1169" t="str">
        <f t="shared" si="599"/>
        <v>http://ucdirectory.uc.edu/CampusBuildings.asp</v>
      </c>
      <c r="AH1169" t="b">
        <f t="shared" si="592"/>
        <v>1</v>
      </c>
      <c r="AJ1169">
        <f t="shared" si="600"/>
        <v>0</v>
      </c>
      <c r="AK1169" t="b">
        <f t="shared" si="593"/>
        <v>0</v>
      </c>
      <c r="AM1169" s="4" t="str">
        <f t="shared" si="611"/>
        <v>"name":"Building Addresses"</v>
      </c>
      <c r="AN1169" s="5" t="str">
        <f t="shared" si="601"/>
        <v>,"phone":"513-556-6000"</v>
      </c>
      <c r="AO1169" s="5" t="str">
        <f t="shared" si="602"/>
        <v/>
      </c>
      <c r="AP1169" s="5" t="str">
        <f t="shared" si="603"/>
        <v/>
      </c>
      <c r="AQ1169" s="5" t="str">
        <f t="shared" si="585"/>
        <v>"RM":"0"</v>
      </c>
      <c r="AR1169" s="5" t="str">
        <f t="shared" si="604"/>
        <v/>
      </c>
      <c r="AS1169" s="5" t="str">
        <f t="shared" si="613"/>
        <v/>
      </c>
      <c r="AT1169" s="5" t="str">
        <f t="shared" si="605"/>
        <v/>
      </c>
      <c r="AU1169" s="5" t="str">
        <f t="shared" si="606"/>
        <v>,"website":"http://ucdirectory.uc.edu/CampusBuildings.asp"</v>
      </c>
      <c r="AV1169" s="10" t="str">
        <f t="shared" si="607"/>
        <v/>
      </c>
      <c r="AW1169" s="6" t="str">
        <f t="shared" si="608"/>
        <v>{"name":"Building Addresses","phone":"513-556-6000""RM":"0","website":"http://ucdirectory.uc.edu/CampusBuildings.asp"}</v>
      </c>
      <c r="AX1169" t="s">
        <v>5333</v>
      </c>
      <c r="AY1169">
        <f t="shared" si="612"/>
        <v>1166</v>
      </c>
      <c r="AZ1169" t="str">
        <f t="shared" si="610"/>
        <v>1166 - Building Addresses</v>
      </c>
      <c r="BA1169" t="str">
        <f t="shared" si="582"/>
        <v>{"name":"Building Addresses","phone":"513-556-6000""RM":"0","website":"http://ucdirectory.uc.edu/CampusBuildings.asp"},</v>
      </c>
    </row>
    <row r="1170" spans="1:53" x14ac:dyDescent="0.25">
      <c r="A1170" t="s">
        <v>4816</v>
      </c>
      <c r="B1170" t="s">
        <v>4817</v>
      </c>
      <c r="C1170" t="s">
        <v>4818</v>
      </c>
      <c r="D1170">
        <v>46</v>
      </c>
      <c r="E1170">
        <v>200</v>
      </c>
      <c r="F1170" t="s">
        <v>68</v>
      </c>
      <c r="G1170" t="s">
        <v>4819</v>
      </c>
      <c r="H1170" t="s">
        <v>4820</v>
      </c>
      <c r="I1170" t="s">
        <v>4821</v>
      </c>
      <c r="K1170" t="s">
        <v>5264</v>
      </c>
      <c r="M1170">
        <f t="shared" si="583"/>
        <v>0</v>
      </c>
      <c r="N1170" t="str">
        <f t="shared" si="587"/>
        <v>Campus Services</v>
      </c>
      <c r="P1170" t="s">
        <v>5264</v>
      </c>
      <c r="Q1170" t="str">
        <f t="shared" si="588"/>
        <v>513-556-1272</v>
      </c>
      <c r="S1170" s="3">
        <f t="shared" si="586"/>
        <v>46</v>
      </c>
      <c r="T1170" t="b">
        <f t="shared" si="594"/>
        <v>1</v>
      </c>
      <c r="V1170" s="3">
        <f t="shared" si="595"/>
        <v>200</v>
      </c>
      <c r="W1170" t="b">
        <f t="shared" si="589"/>
        <v>1</v>
      </c>
      <c r="Y1170" t="str">
        <f t="shared" si="596"/>
        <v>UNIVHALL</v>
      </c>
      <c r="Z1170" t="b">
        <f t="shared" si="590"/>
        <v>1</v>
      </c>
      <c r="AB1170" t="b">
        <f t="shared" si="597"/>
        <v>1</v>
      </c>
      <c r="AD1170" t="str">
        <f t="shared" si="598"/>
        <v>513-556-5789</v>
      </c>
      <c r="AE1170" t="b">
        <f t="shared" si="591"/>
        <v>1</v>
      </c>
      <c r="AG1170" t="str">
        <f t="shared" si="599"/>
        <v>http://www.uc.edu/campusservices/</v>
      </c>
      <c r="AH1170" t="b">
        <f t="shared" si="592"/>
        <v>1</v>
      </c>
      <c r="AJ1170" t="str">
        <f t="shared" si="600"/>
        <v>schoenls@ucmail.uc.edu</v>
      </c>
      <c r="AK1170" t="b">
        <f t="shared" si="593"/>
        <v>1</v>
      </c>
      <c r="AM1170" s="4" t="str">
        <f t="shared" si="611"/>
        <v>"name":"Campus Services"</v>
      </c>
      <c r="AN1170" s="5" t="str">
        <f t="shared" si="601"/>
        <v>,"phone":"513-556-1272"</v>
      </c>
      <c r="AO1170" s="5" t="str">
        <f t="shared" si="602"/>
        <v>,"location":{</v>
      </c>
      <c r="AP1170" s="5" t="str">
        <f t="shared" si="603"/>
        <v>"ML":"46"</v>
      </c>
      <c r="AQ1170" s="5" t="str">
        <f t="shared" si="585"/>
        <v>,"RM":"200"</v>
      </c>
      <c r="AR1170" s="5" t="str">
        <f t="shared" si="604"/>
        <v>,"building":"UNIVHALL"</v>
      </c>
      <c r="AS1170" s="5" t="str">
        <f t="shared" si="613"/>
        <v>}</v>
      </c>
      <c r="AT1170" s="5" t="str">
        <f t="shared" si="605"/>
        <v>,"fax":"513-556-5789"</v>
      </c>
      <c r="AU1170" s="5" t="str">
        <f t="shared" si="606"/>
        <v>,"website":"http://www.uc.edu/campusservices/"</v>
      </c>
      <c r="AV1170" s="10" t="str">
        <f t="shared" si="607"/>
        <v>,"email":"schoenls@ucmail.uc.edu"</v>
      </c>
      <c r="AW1170" s="6" t="str">
        <f t="shared" si="608"/>
        <v>{"name":"Campus Services","phone":"513-556-1272","location":{"ML":"46","RM":"200","building":"UNIVHALL"},"fax":"513-556-5789","website":"http://www.uc.edu/campusservices/","email":"schoenls@ucmail.uc.edu"}</v>
      </c>
      <c r="AX1170" t="str">
        <f t="shared" si="609"/>
        <v>db.directory.insert({"name":"Campus Services","phone":"513-556-1272","location":{"ML":"46","RM":"200","building":"UNIVHALL"},"fax":"513-556-5789","website":"http://www.uc.edu/campusservices/","email":"schoenls@ucmail.uc.edu"})</v>
      </c>
      <c r="AY1170">
        <f t="shared" si="612"/>
        <v>1167</v>
      </c>
      <c r="AZ1170" t="str">
        <f t="shared" si="610"/>
        <v>1167 - Campus Services</v>
      </c>
      <c r="BA1170" t="str">
        <f t="shared" si="582"/>
        <v>{"name":"Campus Services","phone":"513-556-1272","location":{"ML":"46","RM":"200","building":"UNIVHALL"},"fax":"513-556-5789","website":"http://www.uc.edu/campusservices/","email":"schoenls@ucmail.uc.edu"},</v>
      </c>
    </row>
    <row r="1171" spans="1:53" x14ac:dyDescent="0.25">
      <c r="A1171" t="s">
        <v>4822</v>
      </c>
      <c r="B1171" t="s">
        <v>4823</v>
      </c>
      <c r="C1171" t="s">
        <v>4824</v>
      </c>
      <c r="D1171">
        <v>217</v>
      </c>
      <c r="E1171">
        <v>265</v>
      </c>
      <c r="F1171" t="s">
        <v>132</v>
      </c>
      <c r="G1171" t="s">
        <v>1405</v>
      </c>
      <c r="H1171" t="s">
        <v>4825</v>
      </c>
      <c r="I1171" t="s">
        <v>4826</v>
      </c>
      <c r="K1171" t="s">
        <v>5264</v>
      </c>
      <c r="M1171">
        <f t="shared" si="583"/>
        <v>0</v>
      </c>
      <c r="N1171" t="str">
        <f t="shared" si="587"/>
        <v>Central Stores (Campus Svcs)</v>
      </c>
      <c r="P1171" t="s">
        <v>5264</v>
      </c>
      <c r="Q1171" t="str">
        <f t="shared" si="588"/>
        <v>513-556-5659</v>
      </c>
      <c r="S1171" s="3">
        <f t="shared" si="586"/>
        <v>217</v>
      </c>
      <c r="T1171" t="b">
        <f t="shared" si="594"/>
        <v>1</v>
      </c>
      <c r="V1171" s="3">
        <f t="shared" si="595"/>
        <v>265</v>
      </c>
      <c r="W1171" t="b">
        <f t="shared" si="589"/>
        <v>1</v>
      </c>
      <c r="Y1171" t="str">
        <f t="shared" si="596"/>
        <v>TUC</v>
      </c>
      <c r="Z1171" t="b">
        <f t="shared" si="590"/>
        <v>1</v>
      </c>
      <c r="AB1171" t="b">
        <f t="shared" si="597"/>
        <v>1</v>
      </c>
      <c r="AD1171" t="str">
        <f t="shared" si="598"/>
        <v>513-556-2572</v>
      </c>
      <c r="AE1171" t="b">
        <f t="shared" si="591"/>
        <v>1</v>
      </c>
      <c r="AG1171" t="str">
        <f t="shared" si="599"/>
        <v>https://www.uc.edu/af/campusservices/central_stores.html</v>
      </c>
      <c r="AH1171" t="b">
        <f t="shared" si="592"/>
        <v>1</v>
      </c>
      <c r="AJ1171" t="str">
        <f t="shared" si="600"/>
        <v>supplies@uc.edu</v>
      </c>
      <c r="AK1171" t="b">
        <f t="shared" si="593"/>
        <v>1</v>
      </c>
      <c r="AM1171" s="4" t="str">
        <f t="shared" si="611"/>
        <v>"name":"Central Stores (Campus Svcs)"</v>
      </c>
      <c r="AN1171" s="5" t="str">
        <f t="shared" si="601"/>
        <v>,"phone":"513-556-5659"</v>
      </c>
      <c r="AO1171" s="5" t="str">
        <f t="shared" si="602"/>
        <v>,"location":{</v>
      </c>
      <c r="AP1171" s="5" t="str">
        <f t="shared" si="603"/>
        <v>"ML":"217"</v>
      </c>
      <c r="AQ1171" s="5" t="str">
        <f t="shared" si="585"/>
        <v>,"RM":"265"</v>
      </c>
      <c r="AR1171" s="5" t="str">
        <f t="shared" si="604"/>
        <v>,"building":"TUC"</v>
      </c>
      <c r="AS1171" s="5" t="str">
        <f t="shared" si="613"/>
        <v>}</v>
      </c>
      <c r="AT1171" s="5" t="str">
        <f t="shared" si="605"/>
        <v>,"fax":"513-556-2572"</v>
      </c>
      <c r="AU1171" s="5" t="str">
        <f t="shared" si="606"/>
        <v>,"website":"https://www.uc.edu/af/campusservices/central_stores.html"</v>
      </c>
      <c r="AV1171" s="10" t="str">
        <f t="shared" si="607"/>
        <v>,"email":"supplies@uc.edu"</v>
      </c>
      <c r="AW1171" s="6" t="str">
        <f t="shared" si="608"/>
        <v>{"name":"Central Stores (Campus Svcs)","phone":"513-556-5659","location":{"ML":"217","RM":"265","building":"TUC"},"fax":"513-556-2572","website":"https://www.uc.edu/af/campusservices/central_stores.html","email":"supplies@uc.edu"}</v>
      </c>
      <c r="AX1171" t="str">
        <f t="shared" si="609"/>
        <v>db.directory.insert({"name":"Central Stores (Campus Svcs)","phone":"513-556-5659","location":{"ML":"217","RM":"265","building":"TUC"},"fax":"513-556-2572","website":"https://www.uc.edu/af/campusservices/central_stores.html","email":"supplies@uc.edu"})</v>
      </c>
      <c r="AY1171">
        <f t="shared" si="612"/>
        <v>1168</v>
      </c>
      <c r="AZ1171" t="str">
        <f t="shared" si="610"/>
        <v>1168 - Central Stores (Campus Svcs)</v>
      </c>
      <c r="BA1171" t="str">
        <f t="shared" si="582"/>
        <v>{"name":"Central Stores (Campus Svcs)","phone":"513-556-5659","location":{"ML":"217","RM":"265","building":"TUC"},"fax":"513-556-2572","website":"https://www.uc.edu/af/campusservices/central_stores.html","email":"supplies@uc.edu"},</v>
      </c>
    </row>
    <row r="1172" spans="1:53" x14ac:dyDescent="0.25">
      <c r="A1172" t="s">
        <v>4827</v>
      </c>
      <c r="B1172" t="s">
        <v>4828</v>
      </c>
      <c r="C1172" t="s">
        <v>4829</v>
      </c>
      <c r="D1172" t="s">
        <v>4830</v>
      </c>
      <c r="F1172" t="s">
        <v>4831</v>
      </c>
      <c r="G1172" t="s">
        <v>498</v>
      </c>
      <c r="I1172" t="s">
        <v>4832</v>
      </c>
      <c r="K1172" t="s">
        <v>5264</v>
      </c>
      <c r="L1172" t="b">
        <v>1</v>
      </c>
      <c r="M1172">
        <f t="shared" si="583"/>
        <v>1</v>
      </c>
      <c r="N1172" t="str">
        <f t="shared" si="587"/>
        <v>Cognition  Action and Perception Center (CAP)(A&amp;S)</v>
      </c>
      <c r="O1172" t="str">
        <f>CONCATENATE(B1172," ",C1172)</f>
        <v>Cognition  Action and Perception Center (CAP)(A&amp;S)</v>
      </c>
      <c r="P1172" t="s">
        <v>5264</v>
      </c>
      <c r="Q1172" t="str">
        <f t="shared" si="588"/>
        <v>513-321-0425</v>
      </c>
      <c r="S1172" s="3">
        <f t="shared" si="586"/>
        <v>0</v>
      </c>
      <c r="T1172" t="b">
        <f t="shared" si="594"/>
        <v>0</v>
      </c>
      <c r="V1172" s="3" t="str">
        <f t="shared" si="595"/>
        <v>5140-A</v>
      </c>
      <c r="W1172" t="b">
        <f t="shared" si="589"/>
        <v>1</v>
      </c>
      <c r="Y1172" t="str">
        <f t="shared" si="596"/>
        <v>EDWARDS1</v>
      </c>
      <c r="Z1172" t="b">
        <f t="shared" si="590"/>
        <v>1</v>
      </c>
      <c r="AB1172" t="b">
        <f t="shared" si="597"/>
        <v>1</v>
      </c>
      <c r="AD1172">
        <f t="shared" si="598"/>
        <v>0</v>
      </c>
      <c r="AE1172" t="b">
        <f t="shared" si="591"/>
        <v>0</v>
      </c>
      <c r="AG1172" t="str">
        <f t="shared" si="599"/>
        <v>http://www.uc.edu/cap.html</v>
      </c>
      <c r="AH1172" t="b">
        <f t="shared" si="592"/>
        <v>1</v>
      </c>
      <c r="AJ1172">
        <f t="shared" si="600"/>
        <v>0</v>
      </c>
      <c r="AK1172" t="b">
        <f t="shared" si="593"/>
        <v>0</v>
      </c>
      <c r="AM1172" s="4" t="str">
        <f t="shared" si="611"/>
        <v>"name":"Cognition Action and Perception Center (CAP)(A&amp;S)"</v>
      </c>
      <c r="AN1172" s="5" t="str">
        <f t="shared" si="601"/>
        <v>,"phone":"513-321-0425"</v>
      </c>
      <c r="AO1172" s="5" t="str">
        <f t="shared" si="602"/>
        <v>,"location":{</v>
      </c>
      <c r="AP1172" s="5" t="str">
        <f t="shared" si="603"/>
        <v/>
      </c>
      <c r="AQ1172" s="5" t="str">
        <f t="shared" si="585"/>
        <v/>
      </c>
      <c r="AR1172" s="5" t="str">
        <f t="shared" si="604"/>
        <v>,"building":"EDWARDS1"</v>
      </c>
      <c r="AS1172" s="5" t="str">
        <f t="shared" si="613"/>
        <v>}</v>
      </c>
      <c r="AT1172" s="5" t="str">
        <f t="shared" si="605"/>
        <v/>
      </c>
      <c r="AU1172" s="5" t="str">
        <f t="shared" si="606"/>
        <v>,"website":"http://www.uc.edu/cap.html"</v>
      </c>
      <c r="AV1172" s="10" t="str">
        <f t="shared" si="607"/>
        <v/>
      </c>
      <c r="AW1172" s="6" t="str">
        <f t="shared" si="608"/>
        <v>{"name":"Cognition Action and Perception Center (CAP)(A&amp;S)","phone":"513-321-0425","location":{,"building":"EDWARDS1"},"website":"http://www.uc.edu/cap.html"}</v>
      </c>
      <c r="AX1172" t="s">
        <v>5334</v>
      </c>
      <c r="AY1172">
        <f t="shared" si="612"/>
        <v>1169</v>
      </c>
      <c r="AZ1172" t="str">
        <f t="shared" si="610"/>
        <v>1169 - Cognition  Action and Perception Center (CAP)(A&amp;S)</v>
      </c>
      <c r="BA1172" t="str">
        <f t="shared" si="582"/>
        <v>{"name":"Cognition Action and Perception Center (CAP)(A&amp;S)","phone":"513-321-0425","location":{,"building":"EDWARDS1"},"website":"http://www.uc.edu/cap.html"},</v>
      </c>
    </row>
    <row r="1173" spans="1:53" x14ac:dyDescent="0.25">
      <c r="A1173" t="s">
        <v>4833</v>
      </c>
      <c r="B1173" t="s">
        <v>4834</v>
      </c>
      <c r="C1173" t="s">
        <v>41</v>
      </c>
      <c r="D1173">
        <v>24</v>
      </c>
      <c r="F1173" t="s">
        <v>42</v>
      </c>
      <c r="G1173" t="s">
        <v>43</v>
      </c>
      <c r="H1173" t="s">
        <v>4835</v>
      </c>
      <c r="I1173" t="s">
        <v>45</v>
      </c>
      <c r="K1173" t="s">
        <v>5264</v>
      </c>
      <c r="M1173">
        <f t="shared" si="583"/>
        <v>0</v>
      </c>
      <c r="N1173" t="str">
        <f t="shared" si="587"/>
        <v>Career Services (Alumni Affairs)</v>
      </c>
      <c r="P1173" t="s">
        <v>5264</v>
      </c>
      <c r="Q1173" t="str">
        <f t="shared" si="588"/>
        <v>513-556-4344</v>
      </c>
      <c r="S1173" s="3">
        <f t="shared" si="586"/>
        <v>24</v>
      </c>
      <c r="T1173" t="b">
        <f t="shared" si="594"/>
        <v>1</v>
      </c>
      <c r="V1173" s="3">
        <f t="shared" si="595"/>
        <v>0</v>
      </c>
      <c r="W1173" t="b">
        <f t="shared" si="589"/>
        <v>0</v>
      </c>
      <c r="Y1173" t="str">
        <f t="shared" si="596"/>
        <v>ALUMNICTR</v>
      </c>
      <c r="Z1173" t="b">
        <f t="shared" si="590"/>
        <v>1</v>
      </c>
      <c r="AB1173" t="b">
        <f t="shared" si="597"/>
        <v>1</v>
      </c>
      <c r="AD1173" t="str">
        <f t="shared" si="598"/>
        <v>513-556-3011</v>
      </c>
      <c r="AE1173" t="b">
        <f t="shared" si="591"/>
        <v>1</v>
      </c>
      <c r="AG1173" t="str">
        <f t="shared" si="599"/>
        <v>http://www.uc.edu/alumni/career.html</v>
      </c>
      <c r="AH1173" t="b">
        <f t="shared" si="592"/>
        <v>1</v>
      </c>
      <c r="AJ1173" t="str">
        <f t="shared" si="600"/>
        <v>alumni.association@uc.edu</v>
      </c>
      <c r="AK1173" t="b">
        <f t="shared" si="593"/>
        <v>1</v>
      </c>
      <c r="AM1173" s="4" t="str">
        <f t="shared" si="611"/>
        <v>"name":"Career Services (Alumni Affairs)"</v>
      </c>
      <c r="AN1173" s="5" t="str">
        <f t="shared" si="601"/>
        <v>,"phone":"513-556-4344"</v>
      </c>
      <c r="AO1173" s="5" t="str">
        <f t="shared" si="602"/>
        <v>,"location":{</v>
      </c>
      <c r="AP1173" s="5" t="str">
        <f t="shared" si="603"/>
        <v>"ML":"24"</v>
      </c>
      <c r="AQ1173" s="5" t="str">
        <f t="shared" si="585"/>
        <v/>
      </c>
      <c r="AR1173" s="5" t="str">
        <f t="shared" si="604"/>
        <v>,"building":"ALUMNICTR"</v>
      </c>
      <c r="AS1173" s="5" t="str">
        <f t="shared" si="613"/>
        <v>}</v>
      </c>
      <c r="AT1173" s="5" t="str">
        <f t="shared" si="605"/>
        <v>,"fax":"513-556-3011"</v>
      </c>
      <c r="AU1173" s="5" t="str">
        <f t="shared" si="606"/>
        <v>,"website":"http://www.uc.edu/alumni/career.html"</v>
      </c>
      <c r="AV1173" s="10" t="str">
        <f t="shared" si="607"/>
        <v>,"email":"alumni.association@uc.edu"</v>
      </c>
      <c r="AW1173" s="6" t="str">
        <f t="shared" si="608"/>
        <v>{"name":"Career Services (Alumni Affairs)","phone":"513-556-4344","location":{"ML":"24","building":"ALUMNICTR"},"fax":"513-556-3011","website":"http://www.uc.edu/alumni/career.html","email":"alumni.association@uc.edu"}</v>
      </c>
      <c r="AX1173" t="str">
        <f t="shared" si="609"/>
        <v>db.directory.insert({"name":"Career Services (Alumni Affairs)","phone":"513-556-4344","location":{"ML":"24","building":"ALUMNICTR"},"fax":"513-556-3011","website":"http://www.uc.edu/alumni/career.html","email":"alumni.association@uc.edu"})</v>
      </c>
      <c r="AY1173">
        <f t="shared" si="612"/>
        <v>1170</v>
      </c>
      <c r="AZ1173" t="str">
        <f t="shared" si="610"/>
        <v>1170 - Career Services (Alumni Affairs)</v>
      </c>
      <c r="BA1173" t="str">
        <f t="shared" si="582"/>
        <v>{"name":"Career Services (Alumni Affairs)","phone":"513-556-4344","location":{"ML":"24","building":"ALUMNICTR"},"fax":"513-556-3011","website":"http://www.uc.edu/alumni/career.html","email":"alumni.association@uc.edu"},</v>
      </c>
    </row>
    <row r="1174" spans="1:53" x14ac:dyDescent="0.25">
      <c r="A1174" t="s">
        <v>4836</v>
      </c>
      <c r="B1174" t="s">
        <v>4837</v>
      </c>
      <c r="C1174" t="s">
        <v>2664</v>
      </c>
      <c r="D1174">
        <v>162</v>
      </c>
      <c r="E1174">
        <v>145</v>
      </c>
      <c r="F1174" t="s">
        <v>270</v>
      </c>
      <c r="G1174" t="s">
        <v>2665</v>
      </c>
      <c r="K1174" t="s">
        <v>5264</v>
      </c>
      <c r="M1174">
        <f t="shared" si="583"/>
        <v>0</v>
      </c>
      <c r="N1174" t="str">
        <f t="shared" si="587"/>
        <v>Cashier (CLER)</v>
      </c>
      <c r="P1174" t="s">
        <v>5264</v>
      </c>
      <c r="Q1174" t="str">
        <f t="shared" si="588"/>
        <v>513-732-5227</v>
      </c>
      <c r="S1174" s="3">
        <f t="shared" si="586"/>
        <v>162</v>
      </c>
      <c r="T1174" t="b">
        <f t="shared" si="594"/>
        <v>1</v>
      </c>
      <c r="V1174" s="3">
        <f t="shared" si="595"/>
        <v>145</v>
      </c>
      <c r="W1174" t="b">
        <f t="shared" si="589"/>
        <v>1</v>
      </c>
      <c r="Y1174" t="str">
        <f t="shared" si="596"/>
        <v>CLERSTUSVCS</v>
      </c>
      <c r="Z1174" t="b">
        <f t="shared" si="590"/>
        <v>1</v>
      </c>
      <c r="AB1174" t="b">
        <f t="shared" si="597"/>
        <v>1</v>
      </c>
      <c r="AD1174" t="str">
        <f t="shared" si="598"/>
        <v>513-732-8972</v>
      </c>
      <c r="AE1174" t="b">
        <f t="shared" si="591"/>
        <v>1</v>
      </c>
      <c r="AG1174">
        <f t="shared" si="599"/>
        <v>0</v>
      </c>
      <c r="AH1174" t="b">
        <f t="shared" si="592"/>
        <v>0</v>
      </c>
      <c r="AJ1174">
        <f t="shared" si="600"/>
        <v>0</v>
      </c>
      <c r="AK1174" t="b">
        <f t="shared" si="593"/>
        <v>0</v>
      </c>
      <c r="AM1174" s="4" t="str">
        <f t="shared" si="611"/>
        <v>"name":"Cashier (CLER)"</v>
      </c>
      <c r="AN1174" s="5" t="str">
        <f t="shared" si="601"/>
        <v>,"phone":"513-732-5227"</v>
      </c>
      <c r="AO1174" s="5" t="str">
        <f t="shared" si="602"/>
        <v>,"location":{</v>
      </c>
      <c r="AP1174" s="5" t="str">
        <f t="shared" si="603"/>
        <v>"ML":"162"</v>
      </c>
      <c r="AQ1174" s="5" t="str">
        <f t="shared" si="585"/>
        <v>,"RM":"145"</v>
      </c>
      <c r="AR1174" s="5" t="str">
        <f t="shared" si="604"/>
        <v>,"building":"CLERSTUSVCS"</v>
      </c>
      <c r="AS1174" s="5" t="str">
        <f t="shared" si="613"/>
        <v>}</v>
      </c>
      <c r="AT1174" s="5" t="str">
        <f t="shared" si="605"/>
        <v>,"fax":"513-732-8972"</v>
      </c>
      <c r="AU1174" s="5" t="str">
        <f t="shared" si="606"/>
        <v/>
      </c>
      <c r="AV1174" s="10" t="str">
        <f t="shared" si="607"/>
        <v/>
      </c>
      <c r="AW1174" s="6" t="str">
        <f t="shared" si="608"/>
        <v>{"name":"Cashier (CLER)","phone":"513-732-5227","location":{"ML":"162","RM":"145","building":"CLERSTUSVCS"},"fax":"513-732-8972"}</v>
      </c>
      <c r="AX1174" t="str">
        <f t="shared" si="609"/>
        <v>db.directory.insert({"name":"Cashier (CLER)","phone":"513-732-5227","location":{"ML":"162","RM":"145","building":"CLERSTUSVCS"},"fax":"513-732-8972"})</v>
      </c>
      <c r="AY1174">
        <f t="shared" si="612"/>
        <v>1171</v>
      </c>
      <c r="AZ1174" t="str">
        <f t="shared" si="610"/>
        <v>1171 - Cashier (CLER)</v>
      </c>
      <c r="BA1174" t="str">
        <f t="shared" si="582"/>
        <v>{"name":"Cashier (CLER)","phone":"513-732-5227","location":{"ML":"162","RM":"145","building":"CLERSTUSVCS"},"fax":"513-732-8972"},</v>
      </c>
    </row>
    <row r="1175" spans="1:53" x14ac:dyDescent="0.25">
      <c r="A1175" t="s">
        <v>4838</v>
      </c>
      <c r="B1175" t="s">
        <v>4839</v>
      </c>
      <c r="C1175" t="s">
        <v>248</v>
      </c>
      <c r="D1175">
        <v>157</v>
      </c>
      <c r="E1175">
        <v>620</v>
      </c>
      <c r="F1175" t="s">
        <v>68</v>
      </c>
      <c r="G1175" t="s">
        <v>249</v>
      </c>
      <c r="H1175" t="s">
        <v>4840</v>
      </c>
      <c r="I1175" t="s">
        <v>251</v>
      </c>
      <c r="K1175" t="s">
        <v>5264</v>
      </c>
      <c r="M1175">
        <f t="shared" si="583"/>
        <v>0</v>
      </c>
      <c r="N1175" t="str">
        <f t="shared" si="587"/>
        <v>Corryville Community Development Corporation (CCDC)</v>
      </c>
      <c r="P1175" t="s">
        <v>5264</v>
      </c>
      <c r="Q1175" t="str">
        <f t="shared" si="588"/>
        <v>513-556-5948</v>
      </c>
      <c r="S1175" s="3">
        <f t="shared" si="586"/>
        <v>157</v>
      </c>
      <c r="T1175" t="b">
        <f t="shared" si="594"/>
        <v>1</v>
      </c>
      <c r="V1175" s="3">
        <f t="shared" si="595"/>
        <v>620</v>
      </c>
      <c r="W1175" t="b">
        <f t="shared" si="589"/>
        <v>1</v>
      </c>
      <c r="Y1175" t="str">
        <f t="shared" si="596"/>
        <v>UNIVHALL</v>
      </c>
      <c r="Z1175" t="b">
        <f t="shared" si="590"/>
        <v>1</v>
      </c>
      <c r="AB1175" t="b">
        <f t="shared" si="597"/>
        <v>1</v>
      </c>
      <c r="AD1175" t="str">
        <f t="shared" si="598"/>
        <v>513-556-4885</v>
      </c>
      <c r="AE1175" t="b">
        <f t="shared" si="591"/>
        <v>1</v>
      </c>
      <c r="AG1175" t="str">
        <f t="shared" si="599"/>
        <v>http://www.uc.edu/af/commdev/CCDC.html</v>
      </c>
      <c r="AH1175" t="b">
        <f t="shared" si="592"/>
        <v>1</v>
      </c>
      <c r="AJ1175" t="str">
        <f t="shared" si="600"/>
        <v>cynthia.dreyer@uc.edu</v>
      </c>
      <c r="AK1175" t="b">
        <f t="shared" si="593"/>
        <v>1</v>
      </c>
      <c r="AM1175" s="4" t="str">
        <f t="shared" si="611"/>
        <v>"name":"Corryville Community Development Corporation (CCDC)"</v>
      </c>
      <c r="AN1175" s="5" t="str">
        <f t="shared" si="601"/>
        <v>,"phone":"513-556-5948"</v>
      </c>
      <c r="AO1175" s="5" t="str">
        <f t="shared" si="602"/>
        <v>,"location":{</v>
      </c>
      <c r="AP1175" s="5" t="str">
        <f t="shared" si="603"/>
        <v>"ML":"157"</v>
      </c>
      <c r="AQ1175" s="5" t="str">
        <f t="shared" si="585"/>
        <v>,"RM":"620"</v>
      </c>
      <c r="AR1175" s="5" t="str">
        <f t="shared" si="604"/>
        <v>,"building":"UNIVHALL"</v>
      </c>
      <c r="AS1175" s="5" t="str">
        <f t="shared" si="613"/>
        <v>}</v>
      </c>
      <c r="AT1175" s="5" t="str">
        <f t="shared" si="605"/>
        <v>,"fax":"513-556-4885"</v>
      </c>
      <c r="AU1175" s="5" t="str">
        <f t="shared" si="606"/>
        <v>,"website":"http://www.uc.edu/af/commdev/CCDC.html"</v>
      </c>
      <c r="AV1175" s="10" t="str">
        <f t="shared" si="607"/>
        <v>,"email":"cynthia.dreyer@uc.edu"</v>
      </c>
      <c r="AW1175" s="6" t="str">
        <f t="shared" si="608"/>
        <v>{"name":"Corryville Community Development Corporation (CCDC)","phone":"513-556-5948","location":{"ML":"157","RM":"620","building":"UNIVHALL"},"fax":"513-556-4885","website":"http://www.uc.edu/af/commdev/CCDC.html","email":"cynthia.dreyer@uc.edu"}</v>
      </c>
      <c r="AX1175" t="str">
        <f t="shared" si="609"/>
        <v>db.directory.insert({"name":"Corryville Community Development Corporation (CCDC)","phone":"513-556-5948","location":{"ML":"157","RM":"620","building":"UNIVHALL"},"fax":"513-556-4885","website":"http://www.uc.edu/af/commdev/CCDC.html","email":"cynthia.dreyer@uc.edu"})</v>
      </c>
      <c r="AY1175">
        <f t="shared" si="612"/>
        <v>1172</v>
      </c>
      <c r="AZ1175" t="str">
        <f t="shared" si="610"/>
        <v>1172 - Corryville Community Development Corporation (CCDC)</v>
      </c>
      <c r="BA1175" t="str">
        <f t="shared" si="582"/>
        <v>{"name":"Corryville Community Development Corporation (CCDC)","phone":"513-556-5948","location":{"ML":"157","RM":"620","building":"UNIVHALL"},"fax":"513-556-4885","website":"http://www.uc.edu/af/commdev/CCDC.html","email":"cynthia.dreyer@uc.edu"},</v>
      </c>
    </row>
    <row r="1176" spans="1:53" x14ac:dyDescent="0.25">
      <c r="A1176" t="s">
        <v>4841</v>
      </c>
      <c r="B1176" t="s">
        <v>4842</v>
      </c>
      <c r="C1176" t="s">
        <v>4843</v>
      </c>
      <c r="D1176">
        <v>138</v>
      </c>
      <c r="F1176" t="s">
        <v>1728</v>
      </c>
      <c r="G1176" t="s">
        <v>4844</v>
      </c>
      <c r="H1176" t="s">
        <v>4845</v>
      </c>
      <c r="I1176" t="s">
        <v>4846</v>
      </c>
      <c r="K1176" t="s">
        <v>5264</v>
      </c>
      <c r="M1176">
        <f t="shared" si="583"/>
        <v>0</v>
      </c>
      <c r="N1176" t="str">
        <f t="shared" si="587"/>
        <v xml:space="preserve"> Center For (CCE) - Community Engagement</v>
      </c>
      <c r="P1176" t="s">
        <v>5264</v>
      </c>
      <c r="Q1176" t="str">
        <f t="shared" si="588"/>
        <v>513-556-1559</v>
      </c>
      <c r="S1176" s="3">
        <f t="shared" si="586"/>
        <v>138</v>
      </c>
      <c r="T1176" t="b">
        <f t="shared" si="594"/>
        <v>1</v>
      </c>
      <c r="V1176" s="3">
        <f t="shared" si="595"/>
        <v>0</v>
      </c>
      <c r="W1176" t="b">
        <f t="shared" si="589"/>
        <v>0</v>
      </c>
      <c r="Y1176" t="str">
        <f t="shared" si="596"/>
        <v>STRATFORDHTS</v>
      </c>
      <c r="Z1176" t="b">
        <f t="shared" si="590"/>
        <v>1</v>
      </c>
      <c r="AB1176" t="b">
        <f t="shared" si="597"/>
        <v>1</v>
      </c>
      <c r="AD1176" t="str">
        <f t="shared" si="598"/>
        <v>513-556-1882</v>
      </c>
      <c r="AE1176" t="b">
        <f t="shared" si="591"/>
        <v>1</v>
      </c>
      <c r="AG1176" t="str">
        <f t="shared" si="599"/>
        <v>http://www.uc.edu/cce/</v>
      </c>
      <c r="AH1176" t="b">
        <f t="shared" si="592"/>
        <v>1</v>
      </c>
      <c r="AJ1176" t="str">
        <f t="shared" si="600"/>
        <v>community.engagement@uc.edu</v>
      </c>
      <c r="AK1176" t="b">
        <f t="shared" si="593"/>
        <v>1</v>
      </c>
      <c r="AM1176" s="4" t="str">
        <f t="shared" si="611"/>
        <v>"name":"Center For (CCE) - Community Engagement"</v>
      </c>
      <c r="AN1176" s="5" t="str">
        <f t="shared" si="601"/>
        <v>,"phone":"513-556-1559"</v>
      </c>
      <c r="AO1176" s="5" t="str">
        <f t="shared" si="602"/>
        <v>,"location":{</v>
      </c>
      <c r="AP1176" s="5" t="str">
        <f t="shared" si="603"/>
        <v>"ML":"138"</v>
      </c>
      <c r="AQ1176" s="5" t="str">
        <f t="shared" si="585"/>
        <v/>
      </c>
      <c r="AR1176" s="5" t="str">
        <f t="shared" si="604"/>
        <v>,"building":"STRATFORDHTS"</v>
      </c>
      <c r="AS1176" s="5" t="str">
        <f t="shared" si="613"/>
        <v>}</v>
      </c>
      <c r="AT1176" s="5" t="str">
        <f t="shared" si="605"/>
        <v>,"fax":"513-556-1882"</v>
      </c>
      <c r="AU1176" s="5" t="str">
        <f t="shared" si="606"/>
        <v>,"website":"http://www.uc.edu/cce/"</v>
      </c>
      <c r="AV1176" s="10" t="str">
        <f t="shared" si="607"/>
        <v>,"email":"community.engagement@uc.edu"</v>
      </c>
      <c r="AW1176" s="6" t="str">
        <f t="shared" si="608"/>
        <v>{"name":"Center For (CCE) - Community Engagement","phone":"513-556-1559","location":{"ML":"138","building":"STRATFORDHTS"},"fax":"513-556-1882","website":"http://www.uc.edu/cce/","email":"community.engagement@uc.edu"}</v>
      </c>
      <c r="AX1176" t="str">
        <f t="shared" si="609"/>
        <v>db.directory.insert({"name":"Center For (CCE) - Community Engagement","phone":"513-556-1559","location":{"ML":"138","building":"STRATFORDHTS"},"fax":"513-556-1882","website":"http://www.uc.edu/cce/","email":"community.engagement@uc.edu"})</v>
      </c>
      <c r="AY1176">
        <f t="shared" si="612"/>
        <v>1173</v>
      </c>
      <c r="AZ1176" t="str">
        <f t="shared" si="610"/>
        <v>1173 -  Center For (CCE) - Community Engagement</v>
      </c>
      <c r="BA1176" t="str">
        <f t="shared" si="582"/>
        <v>{"name":"Center For (CCE) - Community Engagement","phone":"513-556-1559","location":{"ML":"138","building":"STRATFORDHTS"},"fax":"513-556-1882","website":"http://www.uc.edu/cce/","email":"community.engagement@uc.edu"},</v>
      </c>
    </row>
    <row r="1177" spans="1:53" x14ac:dyDescent="0.25">
      <c r="A1177" t="s">
        <v>4847</v>
      </c>
      <c r="B1177" t="s">
        <v>4848</v>
      </c>
      <c r="C1177" t="s">
        <v>4323</v>
      </c>
      <c r="D1177">
        <v>3</v>
      </c>
      <c r="E1177">
        <v>323</v>
      </c>
      <c r="K1177" t="s">
        <v>5264</v>
      </c>
      <c r="M1177">
        <f t="shared" si="583"/>
        <v>0</v>
      </c>
      <c r="N1177" t="str">
        <f t="shared" si="587"/>
        <v>Academic Affairs (CCM)</v>
      </c>
      <c r="P1177" t="s">
        <v>5264</v>
      </c>
      <c r="Q1177" t="str">
        <f t="shared" si="588"/>
        <v>513-556-9470</v>
      </c>
      <c r="S1177" s="3">
        <f t="shared" si="586"/>
        <v>3</v>
      </c>
      <c r="T1177" t="b">
        <f t="shared" si="594"/>
        <v>1</v>
      </c>
      <c r="V1177" s="3">
        <f t="shared" si="595"/>
        <v>323</v>
      </c>
      <c r="W1177" t="b">
        <f t="shared" si="589"/>
        <v>1</v>
      </c>
      <c r="Y1177">
        <f t="shared" si="596"/>
        <v>0</v>
      </c>
      <c r="Z1177" t="b">
        <f t="shared" si="590"/>
        <v>0</v>
      </c>
      <c r="AB1177" t="b">
        <f t="shared" si="597"/>
        <v>1</v>
      </c>
      <c r="AD1177">
        <f t="shared" si="598"/>
        <v>0</v>
      </c>
      <c r="AE1177" t="b">
        <f t="shared" si="591"/>
        <v>0</v>
      </c>
      <c r="AG1177">
        <f t="shared" si="599"/>
        <v>0</v>
      </c>
      <c r="AH1177" t="b">
        <f t="shared" si="592"/>
        <v>0</v>
      </c>
      <c r="AJ1177">
        <f t="shared" si="600"/>
        <v>0</v>
      </c>
      <c r="AK1177" t="b">
        <f t="shared" si="593"/>
        <v>0</v>
      </c>
      <c r="AM1177" s="4" t="str">
        <f t="shared" si="611"/>
        <v>"name":"Academic Affairs (CCM)"</v>
      </c>
      <c r="AN1177" s="5" t="str">
        <f t="shared" si="601"/>
        <v>,"phone":"513-556-9470"</v>
      </c>
      <c r="AO1177" s="5" t="str">
        <f t="shared" si="602"/>
        <v>,"location":{</v>
      </c>
      <c r="AP1177" s="5" t="str">
        <f t="shared" si="603"/>
        <v>"ML":"3"</v>
      </c>
      <c r="AQ1177" s="5" t="str">
        <f t="shared" si="585"/>
        <v>,"RM":"323"</v>
      </c>
      <c r="AR1177" s="5" t="str">
        <f t="shared" si="604"/>
        <v/>
      </c>
      <c r="AS1177" s="5" t="str">
        <f t="shared" si="613"/>
        <v>}</v>
      </c>
      <c r="AT1177" s="5" t="str">
        <f t="shared" si="605"/>
        <v/>
      </c>
      <c r="AU1177" s="5" t="str">
        <f t="shared" si="606"/>
        <v/>
      </c>
      <c r="AV1177" s="10" t="str">
        <f t="shared" si="607"/>
        <v/>
      </c>
      <c r="AW1177" s="6" t="str">
        <f t="shared" si="608"/>
        <v>{"name":"Academic Affairs (CCM)","phone":"513-556-9470","location":{"ML":"3","RM":"323"}}</v>
      </c>
      <c r="AX1177" t="str">
        <f t="shared" si="609"/>
        <v>db.directory.insert({"name":"Academic Affairs (CCM)","phone":"513-556-9470","location":{"ML":"3","RM":"323"}})</v>
      </c>
      <c r="AY1177">
        <f t="shared" si="612"/>
        <v>1174</v>
      </c>
      <c r="AZ1177" t="str">
        <f t="shared" si="610"/>
        <v>1174 - Academic Affairs (CCM)</v>
      </c>
      <c r="BA1177" t="str">
        <f t="shared" si="582"/>
        <v>{"name":"Academic Affairs (CCM)","phone":"513-556-9470","location":{"ML":"3","RM":"323"}},</v>
      </c>
    </row>
    <row r="1178" spans="1:53" x14ac:dyDescent="0.25">
      <c r="A1178" t="s">
        <v>4849</v>
      </c>
      <c r="B1178" t="s">
        <v>4850</v>
      </c>
      <c r="C1178" t="s">
        <v>4851</v>
      </c>
      <c r="D1178">
        <v>3</v>
      </c>
      <c r="E1178">
        <v>3235</v>
      </c>
      <c r="F1178" t="s">
        <v>329</v>
      </c>
      <c r="H1178" t="s">
        <v>4852</v>
      </c>
      <c r="K1178" t="s">
        <v>5264</v>
      </c>
      <c r="M1178">
        <f t="shared" si="583"/>
        <v>0</v>
      </c>
      <c r="N1178" t="str">
        <f t="shared" si="587"/>
        <v>Advising (CCM)</v>
      </c>
      <c r="P1178" t="s">
        <v>5264</v>
      </c>
      <c r="Q1178" t="str">
        <f t="shared" si="588"/>
        <v>513-556-9473</v>
      </c>
      <c r="S1178" s="3">
        <f t="shared" si="586"/>
        <v>3</v>
      </c>
      <c r="T1178" t="b">
        <f t="shared" si="594"/>
        <v>1</v>
      </c>
      <c r="V1178" s="3">
        <f t="shared" si="595"/>
        <v>3235</v>
      </c>
      <c r="W1178" t="b">
        <f t="shared" si="589"/>
        <v>1</v>
      </c>
      <c r="Y1178" t="str">
        <f t="shared" si="596"/>
        <v>EMERY</v>
      </c>
      <c r="Z1178" t="b">
        <f t="shared" si="590"/>
        <v>1</v>
      </c>
      <c r="AB1178" t="b">
        <f t="shared" si="597"/>
        <v>1</v>
      </c>
      <c r="AD1178">
        <f t="shared" si="598"/>
        <v>0</v>
      </c>
      <c r="AE1178" t="b">
        <f t="shared" si="591"/>
        <v>0</v>
      </c>
      <c r="AG1178" t="str">
        <f t="shared" si="599"/>
        <v>rencheps@uc.edu</v>
      </c>
      <c r="AH1178" t="b">
        <f t="shared" si="592"/>
        <v>1</v>
      </c>
      <c r="AJ1178">
        <f t="shared" si="600"/>
        <v>0</v>
      </c>
      <c r="AK1178" t="b">
        <f t="shared" si="593"/>
        <v>0</v>
      </c>
      <c r="AM1178" s="4" t="str">
        <f t="shared" si="611"/>
        <v>"name":"Advising (CCM)"</v>
      </c>
      <c r="AN1178" s="5" t="str">
        <f t="shared" si="601"/>
        <v>,"phone":"513-556-9473"</v>
      </c>
      <c r="AO1178" s="5" t="str">
        <f t="shared" si="602"/>
        <v>,"location":{</v>
      </c>
      <c r="AP1178" s="5" t="str">
        <f t="shared" si="603"/>
        <v>"ML":"3"</v>
      </c>
      <c r="AQ1178" s="5" t="str">
        <f t="shared" si="585"/>
        <v>,"RM":"3235"</v>
      </c>
      <c r="AR1178" s="5" t="str">
        <f t="shared" si="604"/>
        <v>,"building":"EMERY"</v>
      </c>
      <c r="AS1178" s="5" t="str">
        <f t="shared" si="613"/>
        <v>}</v>
      </c>
      <c r="AT1178" s="5" t="str">
        <f t="shared" si="605"/>
        <v/>
      </c>
      <c r="AU1178" s="5" t="str">
        <f t="shared" si="606"/>
        <v>,"website":"rencheps@uc.edu"</v>
      </c>
      <c r="AV1178" s="10" t="str">
        <f t="shared" si="607"/>
        <v/>
      </c>
      <c r="AW1178" s="6" t="str">
        <f t="shared" si="608"/>
        <v>{"name":"Advising (CCM)","phone":"513-556-9473","location":{"ML":"3","RM":"3235","building":"EMERY"},"website":"rencheps@uc.edu"}</v>
      </c>
      <c r="AX1178" t="str">
        <f t="shared" si="609"/>
        <v>db.directory.insert({"name":"Advising (CCM)","phone":"513-556-9473","location":{"ML":"3","RM":"3235","building":"EMERY"},"website":"rencheps@uc.edu"})</v>
      </c>
      <c r="AY1178">
        <f t="shared" si="612"/>
        <v>1175</v>
      </c>
      <c r="AZ1178" t="str">
        <f t="shared" si="610"/>
        <v>1175 - Advising (CCM)</v>
      </c>
      <c r="BA1178" t="str">
        <f t="shared" si="582"/>
        <v>{"name":"Advising (CCM)","phone":"513-556-9473","location":{"ML":"3","RM":"3235","building":"EMERY"},"website":"rencheps@uc.edu"},</v>
      </c>
    </row>
    <row r="1179" spans="1:53" x14ac:dyDescent="0.25">
      <c r="A1179" t="s">
        <v>4853</v>
      </c>
      <c r="B1179" t="s">
        <v>4854</v>
      </c>
      <c r="C1179" t="s">
        <v>4855</v>
      </c>
      <c r="D1179">
        <v>3</v>
      </c>
      <c r="E1179">
        <v>3812</v>
      </c>
      <c r="F1179" t="s">
        <v>125</v>
      </c>
      <c r="G1179" t="s">
        <v>126</v>
      </c>
      <c r="H1179" t="s">
        <v>4856</v>
      </c>
      <c r="K1179" t="s">
        <v>5264</v>
      </c>
      <c r="M1179">
        <f t="shared" si="583"/>
        <v>0</v>
      </c>
      <c r="N1179" t="str">
        <f t="shared" si="587"/>
        <v>Arts Administration (CCM)</v>
      </c>
      <c r="P1179" t="s">
        <v>5264</v>
      </c>
      <c r="Q1179" t="str">
        <f t="shared" si="588"/>
        <v>513-556-4383</v>
      </c>
      <c r="S1179" s="3">
        <f t="shared" si="586"/>
        <v>3</v>
      </c>
      <c r="T1179" t="b">
        <f t="shared" si="594"/>
        <v>1</v>
      </c>
      <c r="V1179" s="3">
        <f t="shared" si="595"/>
        <v>3812</v>
      </c>
      <c r="W1179" t="b">
        <f t="shared" si="589"/>
        <v>1</v>
      </c>
      <c r="Y1179" t="str">
        <f t="shared" si="596"/>
        <v>CORBETT</v>
      </c>
      <c r="Z1179" t="b">
        <f t="shared" si="590"/>
        <v>1</v>
      </c>
      <c r="AB1179" t="b">
        <f t="shared" si="597"/>
        <v>1</v>
      </c>
      <c r="AD1179" t="str">
        <f t="shared" si="598"/>
        <v>513-556-3399</v>
      </c>
      <c r="AE1179" t="b">
        <f t="shared" si="591"/>
        <v>1</v>
      </c>
      <c r="AG1179" t="str">
        <f t="shared" si="599"/>
        <v>http://ccm.uc.edu/theatre/arts_admin.html</v>
      </c>
      <c r="AH1179" t="b">
        <f t="shared" si="592"/>
        <v>1</v>
      </c>
      <c r="AJ1179">
        <f t="shared" si="600"/>
        <v>0</v>
      </c>
      <c r="AK1179" t="b">
        <f t="shared" si="593"/>
        <v>0</v>
      </c>
      <c r="AM1179" s="4" t="str">
        <f t="shared" si="611"/>
        <v>"name":"Arts Administration (CCM)"</v>
      </c>
      <c r="AN1179" s="5" t="str">
        <f t="shared" si="601"/>
        <v>,"phone":"513-556-4383"</v>
      </c>
      <c r="AO1179" s="5" t="str">
        <f t="shared" si="602"/>
        <v>,"location":{</v>
      </c>
      <c r="AP1179" s="5" t="str">
        <f t="shared" si="603"/>
        <v>"ML":"3"</v>
      </c>
      <c r="AQ1179" s="5" t="str">
        <f t="shared" si="585"/>
        <v>,"RM":"3812"</v>
      </c>
      <c r="AR1179" s="5" t="str">
        <f t="shared" si="604"/>
        <v>,"building":"CORBETT"</v>
      </c>
      <c r="AS1179" s="5" t="str">
        <f t="shared" si="613"/>
        <v>}</v>
      </c>
      <c r="AT1179" s="5" t="str">
        <f t="shared" si="605"/>
        <v>,"fax":"513-556-3399"</v>
      </c>
      <c r="AU1179" s="5" t="str">
        <f t="shared" si="606"/>
        <v>,"website":"http://ccm.uc.edu/theatre/arts_admin.html"</v>
      </c>
      <c r="AV1179" s="10" t="str">
        <f t="shared" si="607"/>
        <v/>
      </c>
      <c r="AW1179" s="6" t="str">
        <f t="shared" si="608"/>
        <v>{"name":"Arts Administration (CCM)","phone":"513-556-4383","location":{"ML":"3","RM":"3812","building":"CORBETT"},"fax":"513-556-3399","website":"http://ccm.uc.edu/theatre/arts_admin.html"}</v>
      </c>
      <c r="AX1179" t="str">
        <f t="shared" si="609"/>
        <v>db.directory.insert({"name":"Arts Administration (CCM)","phone":"513-556-4383","location":{"ML":"3","RM":"3812","building":"CORBETT"},"fax":"513-556-3399","website":"http://ccm.uc.edu/theatre/arts_admin.html"})</v>
      </c>
      <c r="AY1179">
        <f t="shared" si="612"/>
        <v>1176</v>
      </c>
      <c r="AZ1179" t="str">
        <f t="shared" si="610"/>
        <v>1176 - Arts Administration (CCM)</v>
      </c>
      <c r="BA1179" t="str">
        <f t="shared" si="582"/>
        <v>{"name":"Arts Administration (CCM)","phone":"513-556-4383","location":{"ML":"3","RM":"3812","building":"CORBETT"},"fax":"513-556-3399","website":"http://ccm.uc.edu/theatre/arts_admin.html"},</v>
      </c>
    </row>
    <row r="1180" spans="1:53" x14ac:dyDescent="0.25">
      <c r="A1180" t="s">
        <v>4857</v>
      </c>
      <c r="B1180" t="s">
        <v>4858</v>
      </c>
      <c r="C1180" t="s">
        <v>4859</v>
      </c>
      <c r="D1180">
        <v>3</v>
      </c>
      <c r="E1180">
        <v>4231</v>
      </c>
      <c r="F1180" t="s">
        <v>329</v>
      </c>
      <c r="G1180" t="s">
        <v>4501</v>
      </c>
      <c r="H1180" t="s">
        <v>4860</v>
      </c>
      <c r="K1180" t="s">
        <v>5264</v>
      </c>
      <c r="M1180">
        <f t="shared" si="583"/>
        <v>0</v>
      </c>
      <c r="N1180" t="str">
        <f t="shared" si="587"/>
        <v>Business Affairs (CCM)</v>
      </c>
      <c r="P1180" t="s">
        <v>5264</v>
      </c>
      <c r="Q1180" t="str">
        <f t="shared" si="588"/>
        <v>513-556-9406</v>
      </c>
      <c r="S1180" s="3">
        <f t="shared" si="586"/>
        <v>3</v>
      </c>
      <c r="T1180" t="b">
        <f t="shared" si="594"/>
        <v>1</v>
      </c>
      <c r="V1180" s="3">
        <f t="shared" si="595"/>
        <v>4231</v>
      </c>
      <c r="W1180" t="b">
        <f t="shared" si="589"/>
        <v>1</v>
      </c>
      <c r="Y1180" t="str">
        <f t="shared" si="596"/>
        <v>EMERY</v>
      </c>
      <c r="Z1180" t="b">
        <f t="shared" si="590"/>
        <v>1</v>
      </c>
      <c r="AB1180" t="b">
        <f t="shared" si="597"/>
        <v>1</v>
      </c>
      <c r="AD1180" t="str">
        <f t="shared" si="598"/>
        <v>513-556-3330</v>
      </c>
      <c r="AE1180" t="b">
        <f t="shared" si="591"/>
        <v>1</v>
      </c>
      <c r="AG1180" t="str">
        <f t="shared" si="599"/>
        <v>http://ccm.uc.edu/about/contact.html</v>
      </c>
      <c r="AH1180" t="b">
        <f t="shared" si="592"/>
        <v>1</v>
      </c>
      <c r="AJ1180">
        <f t="shared" si="600"/>
        <v>0</v>
      </c>
      <c r="AK1180" t="b">
        <f t="shared" si="593"/>
        <v>0</v>
      </c>
      <c r="AM1180" s="4" t="str">
        <f t="shared" si="611"/>
        <v>"name":"Business Affairs (CCM)"</v>
      </c>
      <c r="AN1180" s="5" t="str">
        <f t="shared" si="601"/>
        <v>,"phone":"513-556-9406"</v>
      </c>
      <c r="AO1180" s="5" t="str">
        <f t="shared" si="602"/>
        <v>,"location":{</v>
      </c>
      <c r="AP1180" s="5" t="str">
        <f t="shared" si="603"/>
        <v>"ML":"3"</v>
      </c>
      <c r="AQ1180" s="5" t="str">
        <f t="shared" si="585"/>
        <v>,"RM":"4231"</v>
      </c>
      <c r="AR1180" s="5" t="str">
        <f t="shared" si="604"/>
        <v>,"building":"EMERY"</v>
      </c>
      <c r="AS1180" s="5" t="str">
        <f t="shared" si="613"/>
        <v>}</v>
      </c>
      <c r="AT1180" s="5" t="str">
        <f t="shared" si="605"/>
        <v>,"fax":"513-556-3330"</v>
      </c>
      <c r="AU1180" s="5" t="str">
        <f t="shared" si="606"/>
        <v>,"website":"http://ccm.uc.edu/about/contact.html"</v>
      </c>
      <c r="AV1180" s="10" t="str">
        <f t="shared" si="607"/>
        <v/>
      </c>
      <c r="AW1180" s="6" t="str">
        <f t="shared" si="608"/>
        <v>{"name":"Business Affairs (CCM)","phone":"513-556-9406","location":{"ML":"3","RM":"4231","building":"EMERY"},"fax":"513-556-3330","website":"http://ccm.uc.edu/about/contact.html"}</v>
      </c>
      <c r="AX1180" t="str">
        <f t="shared" si="609"/>
        <v>db.directory.insert({"name":"Business Affairs (CCM)","phone":"513-556-9406","location":{"ML":"3","RM":"4231","building":"EMERY"},"fax":"513-556-3330","website":"http://ccm.uc.edu/about/contact.html"})</v>
      </c>
      <c r="AY1180">
        <f t="shared" si="612"/>
        <v>1177</v>
      </c>
      <c r="AZ1180" t="str">
        <f t="shared" si="610"/>
        <v>1177 - Business Affairs (CCM)</v>
      </c>
      <c r="BA1180" t="str">
        <f t="shared" si="582"/>
        <v>{"name":"Business Affairs (CCM)","phone":"513-556-9406","location":{"ML":"3","RM":"4231","building":"EMERY"},"fax":"513-556-3330","website":"http://ccm.uc.edu/about/contact.html"},</v>
      </c>
    </row>
    <row r="1181" spans="1:53" x14ac:dyDescent="0.25">
      <c r="A1181" t="s">
        <v>4861</v>
      </c>
      <c r="B1181" t="s">
        <v>4862</v>
      </c>
      <c r="C1181" t="s">
        <v>4863</v>
      </c>
      <c r="D1181">
        <v>3</v>
      </c>
      <c r="E1181">
        <v>105</v>
      </c>
      <c r="F1181" t="s">
        <v>396</v>
      </c>
      <c r="G1181" t="s">
        <v>397</v>
      </c>
      <c r="H1181" t="s">
        <v>4864</v>
      </c>
      <c r="K1181" t="s">
        <v>5264</v>
      </c>
      <c r="M1181">
        <f t="shared" si="583"/>
        <v>0</v>
      </c>
      <c r="N1181" t="str">
        <f t="shared" si="587"/>
        <v>Choral Studies (CCM)</v>
      </c>
      <c r="P1181" t="s">
        <v>5264</v>
      </c>
      <c r="Q1181" t="str">
        <f t="shared" si="588"/>
        <v>513-556-9415</v>
      </c>
      <c r="S1181" s="3">
        <f t="shared" si="586"/>
        <v>3</v>
      </c>
      <c r="T1181" t="b">
        <f t="shared" si="594"/>
        <v>1</v>
      </c>
      <c r="V1181" s="3">
        <f t="shared" si="595"/>
        <v>105</v>
      </c>
      <c r="W1181" t="b">
        <f t="shared" si="589"/>
        <v>1</v>
      </c>
      <c r="Y1181" t="str">
        <f t="shared" si="596"/>
        <v>DVAC</v>
      </c>
      <c r="Z1181" t="b">
        <f t="shared" si="590"/>
        <v>1</v>
      </c>
      <c r="AB1181" t="b">
        <f t="shared" si="597"/>
        <v>1</v>
      </c>
      <c r="AD1181" t="str">
        <f t="shared" si="598"/>
        <v>513-556-2698</v>
      </c>
      <c r="AE1181" t="b">
        <f t="shared" si="591"/>
        <v>1</v>
      </c>
      <c r="AG1181" t="str">
        <f t="shared" si="599"/>
        <v>http://ccm.uc.edu/music/choral.html</v>
      </c>
      <c r="AH1181" t="b">
        <f t="shared" si="592"/>
        <v>1</v>
      </c>
      <c r="AJ1181">
        <f t="shared" si="600"/>
        <v>0</v>
      </c>
      <c r="AK1181" t="b">
        <f t="shared" si="593"/>
        <v>0</v>
      </c>
      <c r="AM1181" s="4" t="str">
        <f t="shared" si="611"/>
        <v>"name":"Choral Studies (CCM)"</v>
      </c>
      <c r="AN1181" s="5" t="str">
        <f t="shared" si="601"/>
        <v>,"phone":"513-556-9415"</v>
      </c>
      <c r="AO1181" s="5" t="str">
        <f t="shared" si="602"/>
        <v>,"location":{</v>
      </c>
      <c r="AP1181" s="5" t="str">
        <f t="shared" si="603"/>
        <v>"ML":"3"</v>
      </c>
      <c r="AQ1181" s="5" t="str">
        <f t="shared" si="585"/>
        <v>,"RM":"105"</v>
      </c>
      <c r="AR1181" s="5" t="str">
        <f t="shared" si="604"/>
        <v>,"building":"DVAC"</v>
      </c>
      <c r="AS1181" s="5" t="str">
        <f t="shared" si="613"/>
        <v>}</v>
      </c>
      <c r="AT1181" s="5" t="str">
        <f t="shared" si="605"/>
        <v>,"fax":"513-556-2698"</v>
      </c>
      <c r="AU1181" s="5" t="str">
        <f t="shared" si="606"/>
        <v>,"website":"http://ccm.uc.edu/music/choral.html"</v>
      </c>
      <c r="AV1181" s="10" t="str">
        <f t="shared" si="607"/>
        <v/>
      </c>
      <c r="AW1181" s="6" t="str">
        <f t="shared" si="608"/>
        <v>{"name":"Choral Studies (CCM)","phone":"513-556-9415","location":{"ML":"3","RM":"105","building":"DVAC"},"fax":"513-556-2698","website":"http://ccm.uc.edu/music/choral.html"}</v>
      </c>
      <c r="AX1181" t="str">
        <f t="shared" si="609"/>
        <v>db.directory.insert({"name":"Choral Studies (CCM)","phone":"513-556-9415","location":{"ML":"3","RM":"105","building":"DVAC"},"fax":"513-556-2698","website":"http://ccm.uc.edu/music/choral.html"})</v>
      </c>
      <c r="AY1181">
        <f t="shared" si="612"/>
        <v>1178</v>
      </c>
      <c r="AZ1181" t="str">
        <f t="shared" si="610"/>
        <v>1178 - Choral Studies (CCM)</v>
      </c>
      <c r="BA1181" t="str">
        <f t="shared" si="582"/>
        <v>{"name":"Choral Studies (CCM)","phone":"513-556-9415","location":{"ML":"3","RM":"105","building":"DVAC"},"fax":"513-556-2698","website":"http://ccm.uc.edu/music/choral.html"},</v>
      </c>
    </row>
    <row r="1182" spans="1:53" x14ac:dyDescent="0.25">
      <c r="A1182" t="s">
        <v>4865</v>
      </c>
      <c r="B1182" t="s">
        <v>4866</v>
      </c>
      <c r="C1182" t="s">
        <v>4867</v>
      </c>
      <c r="D1182">
        <v>3</v>
      </c>
      <c r="E1182">
        <v>3235</v>
      </c>
      <c r="F1182" t="s">
        <v>329</v>
      </c>
      <c r="G1182" t="s">
        <v>1108</v>
      </c>
      <c r="H1182" t="s">
        <v>3067</v>
      </c>
      <c r="K1182" t="s">
        <v>5264</v>
      </c>
      <c r="M1182">
        <f t="shared" si="583"/>
        <v>0</v>
      </c>
      <c r="N1182" t="str">
        <f t="shared" si="587"/>
        <v>College-Conservatory of Music (CCM)</v>
      </c>
      <c r="P1182" t="s">
        <v>5264</v>
      </c>
      <c r="Q1182" t="str">
        <f t="shared" si="588"/>
        <v>513-556-6638</v>
      </c>
      <c r="S1182" s="3">
        <f t="shared" si="586"/>
        <v>3</v>
      </c>
      <c r="T1182" t="b">
        <f t="shared" si="594"/>
        <v>1</v>
      </c>
      <c r="V1182" s="3">
        <f t="shared" si="595"/>
        <v>3235</v>
      </c>
      <c r="W1182" t="b">
        <f t="shared" si="589"/>
        <v>1</v>
      </c>
      <c r="Y1182" t="str">
        <f t="shared" si="596"/>
        <v>EMERY</v>
      </c>
      <c r="Z1182" t="b">
        <f t="shared" si="590"/>
        <v>1</v>
      </c>
      <c r="AB1182" t="b">
        <f t="shared" si="597"/>
        <v>1</v>
      </c>
      <c r="AD1182" t="str">
        <f t="shared" si="598"/>
        <v>513-556-1028</v>
      </c>
      <c r="AE1182" t="b">
        <f t="shared" si="591"/>
        <v>1</v>
      </c>
      <c r="AG1182" t="str">
        <f t="shared" si="599"/>
        <v>http://ccm.uc.edu/</v>
      </c>
      <c r="AH1182" t="b">
        <f t="shared" si="592"/>
        <v>1</v>
      </c>
      <c r="AJ1182">
        <f t="shared" si="600"/>
        <v>0</v>
      </c>
      <c r="AK1182" t="b">
        <f t="shared" si="593"/>
        <v>0</v>
      </c>
      <c r="AM1182" s="4" t="str">
        <f t="shared" si="611"/>
        <v>"name":"College-Conservatory of Music (CCM)"</v>
      </c>
      <c r="AN1182" s="5" t="str">
        <f t="shared" si="601"/>
        <v>,"phone":"513-556-6638"</v>
      </c>
      <c r="AO1182" s="5" t="str">
        <f t="shared" si="602"/>
        <v>,"location":{</v>
      </c>
      <c r="AP1182" s="5" t="str">
        <f t="shared" si="603"/>
        <v>"ML":"3"</v>
      </c>
      <c r="AQ1182" s="5" t="str">
        <f t="shared" si="585"/>
        <v>,"RM":"3235"</v>
      </c>
      <c r="AR1182" s="5" t="str">
        <f t="shared" si="604"/>
        <v>,"building":"EMERY"</v>
      </c>
      <c r="AS1182" s="5" t="str">
        <f t="shared" si="613"/>
        <v>}</v>
      </c>
      <c r="AT1182" s="5" t="str">
        <f t="shared" si="605"/>
        <v>,"fax":"513-556-1028"</v>
      </c>
      <c r="AU1182" s="5" t="str">
        <f t="shared" si="606"/>
        <v>,"website":"http://ccm.uc.edu/"</v>
      </c>
      <c r="AV1182" s="10" t="str">
        <f t="shared" si="607"/>
        <v/>
      </c>
      <c r="AW1182" s="6" t="str">
        <f t="shared" si="608"/>
        <v>{"name":"College-Conservatory of Music (CCM)","phone":"513-556-6638","location":{"ML":"3","RM":"3235","building":"EMERY"},"fax":"513-556-1028","website":"http://ccm.uc.edu/"}</v>
      </c>
      <c r="AX1182" t="str">
        <f t="shared" si="609"/>
        <v>db.directory.insert({"name":"College-Conservatory of Music (CCM)","phone":"513-556-6638","location":{"ML":"3","RM":"3235","building":"EMERY"},"fax":"513-556-1028","website":"http://ccm.uc.edu/"})</v>
      </c>
      <c r="AY1182">
        <f t="shared" si="612"/>
        <v>1179</v>
      </c>
      <c r="AZ1182" t="str">
        <f t="shared" si="610"/>
        <v>1179 - College-Conservatory of Music (CCM)</v>
      </c>
      <c r="BA1182" t="str">
        <f t="shared" ref="BA1182:BA1245" si="614">CONCATENATE(AW1182,",")</f>
        <v>{"name":"College-Conservatory of Music (CCM)","phone":"513-556-6638","location":{"ML":"3","RM":"3235","building":"EMERY"},"fax":"513-556-1028","website":"http://ccm.uc.edu/"},</v>
      </c>
    </row>
    <row r="1183" spans="1:53" x14ac:dyDescent="0.25">
      <c r="A1183" t="s">
        <v>4868</v>
      </c>
      <c r="B1183" t="s">
        <v>4869</v>
      </c>
      <c r="C1183" t="s">
        <v>4870</v>
      </c>
      <c r="D1183">
        <v>3</v>
      </c>
      <c r="E1183">
        <v>3207</v>
      </c>
      <c r="F1183" t="s">
        <v>329</v>
      </c>
      <c r="H1183" t="s">
        <v>4871</v>
      </c>
      <c r="K1183" t="s">
        <v>5264</v>
      </c>
      <c r="M1183">
        <f t="shared" si="583"/>
        <v>0</v>
      </c>
      <c r="N1183" t="str">
        <f t="shared" si="587"/>
        <v>Computer Lab (CCM)</v>
      </c>
      <c r="P1183" t="s">
        <v>5264</v>
      </c>
      <c r="Q1183" t="str">
        <f t="shared" si="588"/>
        <v>513-556-6806</v>
      </c>
      <c r="S1183" s="3">
        <f t="shared" si="586"/>
        <v>3</v>
      </c>
      <c r="T1183" t="b">
        <f t="shared" si="594"/>
        <v>1</v>
      </c>
      <c r="V1183" s="3">
        <f t="shared" si="595"/>
        <v>3207</v>
      </c>
      <c r="W1183" t="b">
        <f t="shared" si="589"/>
        <v>1</v>
      </c>
      <c r="Y1183" t="str">
        <f t="shared" si="596"/>
        <v>EMERY</v>
      </c>
      <c r="Z1183" t="b">
        <f t="shared" si="590"/>
        <v>1</v>
      </c>
      <c r="AB1183" t="b">
        <f t="shared" si="597"/>
        <v>1</v>
      </c>
      <c r="AD1183">
        <f t="shared" si="598"/>
        <v>0</v>
      </c>
      <c r="AE1183" t="b">
        <f t="shared" si="591"/>
        <v>0</v>
      </c>
      <c r="AG1183" t="str">
        <f t="shared" si="599"/>
        <v>http://ccm.uc.edu/resources/technology/computerlab.html</v>
      </c>
      <c r="AH1183" t="b">
        <f t="shared" si="592"/>
        <v>1</v>
      </c>
      <c r="AJ1183">
        <f t="shared" si="600"/>
        <v>0</v>
      </c>
      <c r="AK1183" t="b">
        <f t="shared" si="593"/>
        <v>0</v>
      </c>
      <c r="AM1183" s="4" t="str">
        <f t="shared" si="611"/>
        <v>"name":"Computer Lab (CCM)"</v>
      </c>
      <c r="AN1183" s="5" t="str">
        <f t="shared" si="601"/>
        <v>,"phone":"513-556-6806"</v>
      </c>
      <c r="AO1183" s="5" t="str">
        <f t="shared" si="602"/>
        <v>,"location":{</v>
      </c>
      <c r="AP1183" s="5" t="str">
        <f t="shared" si="603"/>
        <v>"ML":"3"</v>
      </c>
      <c r="AQ1183" s="5" t="str">
        <f t="shared" si="585"/>
        <v>,"RM":"3207"</v>
      </c>
      <c r="AR1183" s="5" t="str">
        <f t="shared" si="604"/>
        <v>,"building":"EMERY"</v>
      </c>
      <c r="AS1183" s="5" t="str">
        <f t="shared" si="613"/>
        <v>}</v>
      </c>
      <c r="AT1183" s="5" t="str">
        <f t="shared" si="605"/>
        <v/>
      </c>
      <c r="AU1183" s="5" t="str">
        <f t="shared" si="606"/>
        <v>,"website":"http://ccm.uc.edu/resources/technology/computerlab.html"</v>
      </c>
      <c r="AV1183" s="10" t="str">
        <f t="shared" si="607"/>
        <v/>
      </c>
      <c r="AW1183" s="6" t="str">
        <f t="shared" si="608"/>
        <v>{"name":"Computer Lab (CCM)","phone":"513-556-6806","location":{"ML":"3","RM":"3207","building":"EMERY"},"website":"http://ccm.uc.edu/resources/technology/computerlab.html"}</v>
      </c>
      <c r="AX1183" t="str">
        <f t="shared" si="609"/>
        <v>db.directory.insert({"name":"Computer Lab (CCM)","phone":"513-556-6806","location":{"ML":"3","RM":"3207","building":"EMERY"},"website":"http://ccm.uc.edu/resources/technology/computerlab.html"})</v>
      </c>
      <c r="AY1183">
        <f t="shared" si="612"/>
        <v>1180</v>
      </c>
      <c r="AZ1183" t="str">
        <f t="shared" si="610"/>
        <v>1180 - Computer Lab (CCM)</v>
      </c>
      <c r="BA1183" t="str">
        <f t="shared" si="614"/>
        <v>{"name":"Computer Lab (CCM)","phone":"513-556-6806","location":{"ML":"3","RM":"3207","building":"EMERY"},"website":"http://ccm.uc.edu/resources/technology/computerlab.html"},</v>
      </c>
    </row>
    <row r="1184" spans="1:53" x14ac:dyDescent="0.25">
      <c r="A1184" t="s">
        <v>4872</v>
      </c>
      <c r="B1184" t="s">
        <v>4873</v>
      </c>
      <c r="C1184" t="s">
        <v>4874</v>
      </c>
      <c r="D1184">
        <v>3</v>
      </c>
      <c r="E1184">
        <v>2480</v>
      </c>
      <c r="F1184" t="s">
        <v>125</v>
      </c>
      <c r="G1184" t="s">
        <v>126</v>
      </c>
      <c r="H1184" t="s">
        <v>4875</v>
      </c>
      <c r="K1184" t="s">
        <v>5264</v>
      </c>
      <c r="M1184">
        <f t="shared" si="583"/>
        <v>0</v>
      </c>
      <c r="N1184" t="str">
        <f t="shared" si="587"/>
        <v>Costume Room (CCM)</v>
      </c>
      <c r="P1184" t="s">
        <v>5264</v>
      </c>
      <c r="Q1184" t="str">
        <f t="shared" si="588"/>
        <v>513-556-9409</v>
      </c>
      <c r="S1184" s="3">
        <f t="shared" si="586"/>
        <v>3</v>
      </c>
      <c r="T1184" t="b">
        <f t="shared" si="594"/>
        <v>1</v>
      </c>
      <c r="V1184" s="3">
        <f t="shared" si="595"/>
        <v>2480</v>
      </c>
      <c r="W1184" t="b">
        <f t="shared" si="589"/>
        <v>1</v>
      </c>
      <c r="Y1184" t="str">
        <f t="shared" si="596"/>
        <v>CORBETT</v>
      </c>
      <c r="Z1184" t="b">
        <f t="shared" si="590"/>
        <v>1</v>
      </c>
      <c r="AB1184" t="b">
        <f t="shared" si="597"/>
        <v>1</v>
      </c>
      <c r="AD1184" t="str">
        <f t="shared" si="598"/>
        <v>513-556-3399</v>
      </c>
      <c r="AE1184" t="b">
        <f t="shared" si="591"/>
        <v>1</v>
      </c>
      <c r="AG1184" t="str">
        <f t="shared" si="599"/>
        <v>http://ccm.uc.edu/theatre/tdp/costumes.html</v>
      </c>
      <c r="AH1184" t="b">
        <f t="shared" si="592"/>
        <v>1</v>
      </c>
      <c r="AJ1184">
        <f t="shared" si="600"/>
        <v>0</v>
      </c>
      <c r="AK1184" t="b">
        <f t="shared" si="593"/>
        <v>0</v>
      </c>
      <c r="AM1184" s="4" t="str">
        <f t="shared" si="611"/>
        <v>"name":"Costume Room (CCM)"</v>
      </c>
      <c r="AN1184" s="5" t="str">
        <f t="shared" si="601"/>
        <v>,"phone":"513-556-9409"</v>
      </c>
      <c r="AO1184" s="5" t="str">
        <f t="shared" si="602"/>
        <v>,"location":{</v>
      </c>
      <c r="AP1184" s="5" t="str">
        <f t="shared" si="603"/>
        <v>"ML":"3"</v>
      </c>
      <c r="AQ1184" s="5" t="str">
        <f t="shared" si="585"/>
        <v>,"RM":"2480"</v>
      </c>
      <c r="AR1184" s="5" t="str">
        <f t="shared" si="604"/>
        <v>,"building":"CORBETT"</v>
      </c>
      <c r="AS1184" s="5" t="str">
        <f t="shared" si="613"/>
        <v>}</v>
      </c>
      <c r="AT1184" s="5" t="str">
        <f t="shared" si="605"/>
        <v>,"fax":"513-556-3399"</v>
      </c>
      <c r="AU1184" s="5" t="str">
        <f t="shared" si="606"/>
        <v>,"website":"http://ccm.uc.edu/theatre/tdp/costumes.html"</v>
      </c>
      <c r="AV1184" s="10" t="str">
        <f t="shared" si="607"/>
        <v/>
      </c>
      <c r="AW1184" s="6" t="str">
        <f t="shared" si="608"/>
        <v>{"name":"Costume Room (CCM)","phone":"513-556-9409","location":{"ML":"3","RM":"2480","building":"CORBETT"},"fax":"513-556-3399","website":"http://ccm.uc.edu/theatre/tdp/costumes.html"}</v>
      </c>
      <c r="AX1184" t="str">
        <f t="shared" si="609"/>
        <v>db.directory.insert({"name":"Costume Room (CCM)","phone":"513-556-9409","location":{"ML":"3","RM":"2480","building":"CORBETT"},"fax":"513-556-3399","website":"http://ccm.uc.edu/theatre/tdp/costumes.html"})</v>
      </c>
      <c r="AY1184">
        <f t="shared" si="612"/>
        <v>1181</v>
      </c>
      <c r="AZ1184" t="str">
        <f t="shared" si="610"/>
        <v>1181 - Costume Room (CCM)</v>
      </c>
      <c r="BA1184" t="str">
        <f t="shared" si="614"/>
        <v>{"name":"Costume Room (CCM)","phone":"513-556-9409","location":{"ML":"3","RM":"2480","building":"CORBETT"},"fax":"513-556-3399","website":"http://ccm.uc.edu/theatre/tdp/costumes.html"},</v>
      </c>
    </row>
    <row r="1185" spans="1:53" x14ac:dyDescent="0.25">
      <c r="A1185" t="s">
        <v>4876</v>
      </c>
      <c r="B1185" t="s">
        <v>4877</v>
      </c>
      <c r="C1185" t="s">
        <v>4878</v>
      </c>
      <c r="D1185" t="s">
        <v>4879</v>
      </c>
      <c r="E1185">
        <v>3</v>
      </c>
      <c r="F1185">
        <v>3110</v>
      </c>
      <c r="G1185" t="s">
        <v>329</v>
      </c>
      <c r="H1185" t="s">
        <v>330</v>
      </c>
      <c r="K1185" t="s">
        <v>5264</v>
      </c>
      <c r="L1185" t="b">
        <v>1</v>
      </c>
      <c r="M1185">
        <f t="shared" si="583"/>
        <v>1</v>
      </c>
      <c r="N1185" t="str">
        <f t="shared" si="587"/>
        <v>CCM  Mail &amp; Duplicating</v>
      </c>
      <c r="O1185" t="str">
        <f>CONCATENATE(B1185," ",C1185)</f>
        <v>CCM  Mail &amp; Duplicating</v>
      </c>
      <c r="P1185" t="s">
        <v>5264</v>
      </c>
      <c r="Q1185" t="str">
        <f t="shared" si="588"/>
        <v>513-556-9413</v>
      </c>
      <c r="S1185" s="3">
        <f t="shared" si="586"/>
        <v>3</v>
      </c>
      <c r="T1185" t="b">
        <f t="shared" si="594"/>
        <v>1</v>
      </c>
      <c r="V1185" s="3">
        <f t="shared" si="595"/>
        <v>3110</v>
      </c>
      <c r="W1185" t="b">
        <f t="shared" si="589"/>
        <v>1</v>
      </c>
      <c r="Y1185" t="str">
        <f t="shared" si="596"/>
        <v>EMERY</v>
      </c>
      <c r="Z1185" t="b">
        <f t="shared" si="590"/>
        <v>1</v>
      </c>
      <c r="AB1185" t="b">
        <f t="shared" si="597"/>
        <v>1</v>
      </c>
      <c r="AD1185" t="str">
        <f t="shared" si="598"/>
        <v>513-556-0202</v>
      </c>
      <c r="AE1185" t="b">
        <f t="shared" si="591"/>
        <v>1</v>
      </c>
      <c r="AG1185">
        <f t="shared" si="599"/>
        <v>0</v>
      </c>
      <c r="AH1185" t="b">
        <f t="shared" si="592"/>
        <v>0</v>
      </c>
      <c r="AJ1185">
        <f t="shared" si="600"/>
        <v>0</v>
      </c>
      <c r="AK1185" t="b">
        <f t="shared" si="593"/>
        <v>0</v>
      </c>
      <c r="AM1185" s="4" t="str">
        <f t="shared" si="611"/>
        <v>"name":"CCM Mail &amp; Duplicating"</v>
      </c>
      <c r="AN1185" s="5" t="str">
        <f t="shared" si="601"/>
        <v>,"phone":"513-556-9413"</v>
      </c>
      <c r="AO1185" s="5" t="str">
        <f t="shared" si="602"/>
        <v>,"location":{</v>
      </c>
      <c r="AP1185" s="5" t="str">
        <f t="shared" si="603"/>
        <v>"ML":"3"</v>
      </c>
      <c r="AQ1185" s="5" t="str">
        <f t="shared" si="585"/>
        <v>,"RM":"3110"</v>
      </c>
      <c r="AR1185" s="5" t="str">
        <f t="shared" si="604"/>
        <v>,"building":"EMERY"</v>
      </c>
      <c r="AS1185" s="5" t="str">
        <f t="shared" si="613"/>
        <v>}</v>
      </c>
      <c r="AT1185" s="5" t="str">
        <f t="shared" si="605"/>
        <v>,"fax":"513-556-0202"</v>
      </c>
      <c r="AU1185" s="5" t="str">
        <f t="shared" si="606"/>
        <v/>
      </c>
      <c r="AV1185" s="10" t="str">
        <f t="shared" si="607"/>
        <v/>
      </c>
      <c r="AW1185" s="6" t="str">
        <f t="shared" si="608"/>
        <v>{"name":"CCM Mail &amp; Duplicating","phone":"513-556-9413","location":{"ML":"3","RM":"3110","building":"EMERY"},"fax":"513-556-0202"}</v>
      </c>
      <c r="AX1185" t="str">
        <f t="shared" si="609"/>
        <v>db.directory.insert({"name":"CCM Mail &amp; Duplicating","phone":"513-556-9413","location":{"ML":"3","RM":"3110","building":"EMERY"},"fax":"513-556-0202"})</v>
      </c>
      <c r="AY1185">
        <f t="shared" si="612"/>
        <v>1182</v>
      </c>
      <c r="AZ1185" t="str">
        <f t="shared" si="610"/>
        <v>1182 - CCM  Mail &amp; Duplicating</v>
      </c>
      <c r="BA1185" t="str">
        <f t="shared" si="614"/>
        <v>{"name":"CCM Mail &amp; Duplicating","phone":"513-556-9413","location":{"ML":"3","RM":"3110","building":"EMERY"},"fax":"513-556-0202"},</v>
      </c>
    </row>
    <row r="1186" spans="1:53" x14ac:dyDescent="0.25">
      <c r="A1186" t="s">
        <v>4880</v>
      </c>
      <c r="B1186" t="s">
        <v>4881</v>
      </c>
      <c r="C1186" t="s">
        <v>150</v>
      </c>
      <c r="D1186">
        <v>18</v>
      </c>
      <c r="E1186">
        <v>653</v>
      </c>
      <c r="F1186" t="s">
        <v>1512</v>
      </c>
      <c r="G1186" t="s">
        <v>1554</v>
      </c>
      <c r="H1186" t="s">
        <v>4882</v>
      </c>
      <c r="I1186" t="s">
        <v>152</v>
      </c>
      <c r="K1186" t="s">
        <v>5264</v>
      </c>
      <c r="M1186">
        <f t="shared" si="583"/>
        <v>0</v>
      </c>
      <c r="N1186" t="str">
        <f t="shared" si="587"/>
        <v>Admissions (CEAS)</v>
      </c>
      <c r="P1186" t="s">
        <v>5264</v>
      </c>
      <c r="Q1186" t="str">
        <f t="shared" si="588"/>
        <v>513-556-5417</v>
      </c>
      <c r="S1186" s="3">
        <f t="shared" si="586"/>
        <v>18</v>
      </c>
      <c r="T1186" t="b">
        <f t="shared" si="594"/>
        <v>1</v>
      </c>
      <c r="V1186" s="3">
        <f t="shared" si="595"/>
        <v>653</v>
      </c>
      <c r="W1186" t="b">
        <f t="shared" si="589"/>
        <v>1</v>
      </c>
      <c r="Y1186" t="str">
        <f t="shared" si="596"/>
        <v>BALDWIN</v>
      </c>
      <c r="Z1186" t="b">
        <f t="shared" si="590"/>
        <v>1</v>
      </c>
      <c r="AB1186" t="b">
        <f t="shared" si="597"/>
        <v>1</v>
      </c>
      <c r="AD1186" t="str">
        <f t="shared" si="598"/>
        <v>513-556-0757</v>
      </c>
      <c r="AE1186" t="b">
        <f t="shared" si="591"/>
        <v>1</v>
      </c>
      <c r="AG1186" t="str">
        <f t="shared" si="599"/>
        <v>http://www.ceas.uc.edu/future_students/Admissions/undergraduate.html</v>
      </c>
      <c r="AH1186" t="b">
        <f t="shared" si="592"/>
        <v>1</v>
      </c>
      <c r="AJ1186" t="str">
        <f t="shared" si="600"/>
        <v>ceas.ug@uc.edu</v>
      </c>
      <c r="AK1186" t="b">
        <f t="shared" si="593"/>
        <v>1</v>
      </c>
      <c r="AM1186" s="4" t="str">
        <f t="shared" si="611"/>
        <v>"name":"Admissions (CEAS)"</v>
      </c>
      <c r="AN1186" s="5" t="str">
        <f t="shared" si="601"/>
        <v>,"phone":"513-556-5417"</v>
      </c>
      <c r="AO1186" s="5" t="str">
        <f t="shared" si="602"/>
        <v>,"location":{</v>
      </c>
      <c r="AP1186" s="5" t="str">
        <f t="shared" si="603"/>
        <v>"ML":"18"</v>
      </c>
      <c r="AQ1186" s="5" t="str">
        <f t="shared" si="585"/>
        <v>,"RM":"653"</v>
      </c>
      <c r="AR1186" s="5" t="str">
        <f t="shared" si="604"/>
        <v>,"building":"BALDWIN"</v>
      </c>
      <c r="AS1186" s="5" t="str">
        <f t="shared" si="613"/>
        <v>}</v>
      </c>
      <c r="AT1186" s="5" t="str">
        <f t="shared" si="605"/>
        <v>,"fax":"513-556-0757"</v>
      </c>
      <c r="AU1186" s="5" t="str">
        <f t="shared" si="606"/>
        <v>,"website":"http://www.ceas.uc.edu/future_students/Admissions/undergraduate.html"</v>
      </c>
      <c r="AV1186" s="10" t="str">
        <f t="shared" si="607"/>
        <v>,"email":"ceas.ug@uc.edu"</v>
      </c>
      <c r="AW1186" s="6" t="str">
        <f t="shared" si="608"/>
        <v>{"name":"Admissions (CEAS)","phone":"513-556-5417","location":{"ML":"18","RM":"653","building":"BALDWIN"},"fax":"513-556-0757","website":"http://www.ceas.uc.edu/future_students/Admissions/undergraduate.html","email":"ceas.ug@uc.edu"}</v>
      </c>
      <c r="AX1186" t="str">
        <f t="shared" si="609"/>
        <v>db.directory.insert({"name":"Admissions (CEAS)","phone":"513-556-5417","location":{"ML":"18","RM":"653","building":"BALDWIN"},"fax":"513-556-0757","website":"http://www.ceas.uc.edu/future_students/Admissions/undergraduate.html","email":"ceas.ug@uc.edu"})</v>
      </c>
      <c r="AY1186">
        <f t="shared" si="612"/>
        <v>1183</v>
      </c>
      <c r="AZ1186" t="str">
        <f t="shared" si="610"/>
        <v>1183 - Admissions (CEAS)</v>
      </c>
      <c r="BA1186" t="str">
        <f t="shared" si="614"/>
        <v>{"name":"Admissions (CEAS)","phone":"513-556-5417","location":{"ML":"18","RM":"653","building":"BALDWIN"},"fax":"513-556-0757","website":"http://www.ceas.uc.edu/future_students/Admissions/undergraduate.html","email":"ceas.ug@uc.edu"},</v>
      </c>
    </row>
    <row r="1187" spans="1:53" x14ac:dyDescent="0.25">
      <c r="A1187" t="s">
        <v>4883</v>
      </c>
      <c r="B1187" t="s">
        <v>4884</v>
      </c>
      <c r="C1187" t="s">
        <v>1511</v>
      </c>
      <c r="D1187">
        <v>18</v>
      </c>
      <c r="E1187">
        <v>665</v>
      </c>
      <c r="F1187" t="s">
        <v>1512</v>
      </c>
      <c r="G1187" t="s">
        <v>1513</v>
      </c>
      <c r="H1187" t="s">
        <v>4885</v>
      </c>
      <c r="K1187" t="s">
        <v>5264</v>
      </c>
      <c r="M1187">
        <f t="shared" ref="M1187:M1250" si="615">IF(L1187, 1,0)</f>
        <v>0</v>
      </c>
      <c r="N1187" t="str">
        <f t="shared" si="587"/>
        <v>Advising (Freshmen and Transfer Students)(CEAS)</v>
      </c>
      <c r="P1187" t="s">
        <v>5264</v>
      </c>
      <c r="Q1187" t="str">
        <f t="shared" si="588"/>
        <v>513-556-3465</v>
      </c>
      <c r="S1187" s="3">
        <f t="shared" si="586"/>
        <v>18</v>
      </c>
      <c r="T1187" t="b">
        <f t="shared" si="594"/>
        <v>1</v>
      </c>
      <c r="V1187" s="3">
        <f t="shared" si="595"/>
        <v>665</v>
      </c>
      <c r="W1187" t="b">
        <f t="shared" si="589"/>
        <v>1</v>
      </c>
      <c r="Y1187" t="str">
        <f t="shared" si="596"/>
        <v>BALDWIN</v>
      </c>
      <c r="Z1187" t="b">
        <f t="shared" si="590"/>
        <v>1</v>
      </c>
      <c r="AB1187" t="b">
        <f t="shared" si="597"/>
        <v>1</v>
      </c>
      <c r="AD1187" t="str">
        <f t="shared" si="598"/>
        <v>513-556-5007</v>
      </c>
      <c r="AE1187" t="b">
        <f t="shared" si="591"/>
        <v>1</v>
      </c>
      <c r="AG1187" t="str">
        <f t="shared" si="599"/>
        <v>http://ceas.uc.edu/current_students/AcademicAdvisors.html</v>
      </c>
      <c r="AH1187" t="b">
        <f t="shared" si="592"/>
        <v>1</v>
      </c>
      <c r="AJ1187">
        <f t="shared" si="600"/>
        <v>0</v>
      </c>
      <c r="AK1187" t="b">
        <f t="shared" si="593"/>
        <v>0</v>
      </c>
      <c r="AM1187" s="4" t="str">
        <f t="shared" si="611"/>
        <v>"name":"Advising (Freshmen and Transfer Students)(CEAS)"</v>
      </c>
      <c r="AN1187" s="5" t="str">
        <f t="shared" si="601"/>
        <v>,"phone":"513-556-3465"</v>
      </c>
      <c r="AO1187" s="5" t="str">
        <f t="shared" si="602"/>
        <v>,"location":{</v>
      </c>
      <c r="AP1187" s="5" t="str">
        <f t="shared" si="603"/>
        <v>"ML":"18"</v>
      </c>
      <c r="AQ1187" s="5" t="str">
        <f t="shared" si="585"/>
        <v>,"RM":"665"</v>
      </c>
      <c r="AR1187" s="5" t="str">
        <f t="shared" si="604"/>
        <v>,"building":"BALDWIN"</v>
      </c>
      <c r="AS1187" s="5" t="str">
        <f t="shared" si="613"/>
        <v>}</v>
      </c>
      <c r="AT1187" s="5" t="str">
        <f t="shared" si="605"/>
        <v>,"fax":"513-556-5007"</v>
      </c>
      <c r="AU1187" s="5" t="str">
        <f t="shared" si="606"/>
        <v>,"website":"http://ceas.uc.edu/current_students/AcademicAdvisors.html"</v>
      </c>
      <c r="AV1187" s="10" t="str">
        <f t="shared" si="607"/>
        <v/>
      </c>
      <c r="AW1187" s="6" t="str">
        <f t="shared" si="608"/>
        <v>{"name":"Advising (Freshmen and Transfer Students)(CEAS)","phone":"513-556-3465","location":{"ML":"18","RM":"665","building":"BALDWIN"},"fax":"513-556-5007","website":"http://ceas.uc.edu/current_students/AcademicAdvisors.html"}</v>
      </c>
      <c r="AX1187" t="str">
        <f t="shared" si="609"/>
        <v>db.directory.insert({"name":"Advising (Freshmen and Transfer Students)(CEAS)","phone":"513-556-3465","location":{"ML":"18","RM":"665","building":"BALDWIN"},"fax":"513-556-5007","website":"http://ceas.uc.edu/current_students/AcademicAdvisors.html"})</v>
      </c>
      <c r="AY1187">
        <f t="shared" si="612"/>
        <v>1184</v>
      </c>
      <c r="AZ1187" t="str">
        <f t="shared" si="610"/>
        <v>1184 - Advising (Freshmen and Transfer Students)(CEAS)</v>
      </c>
      <c r="BA1187" t="str">
        <f t="shared" si="614"/>
        <v>{"name":"Advising (Freshmen and Transfer Students)(CEAS)","phone":"513-556-3465","location":{"ML":"18","RM":"665","building":"BALDWIN"},"fax":"513-556-5007","website":"http://ceas.uc.edu/current_students/AcademicAdvisors.html"},</v>
      </c>
    </row>
    <row r="1188" spans="1:53" x14ac:dyDescent="0.25">
      <c r="A1188" t="s">
        <v>4886</v>
      </c>
      <c r="B1188" t="s">
        <v>4887</v>
      </c>
      <c r="C1188" t="s">
        <v>4888</v>
      </c>
      <c r="D1188">
        <v>18</v>
      </c>
      <c r="E1188">
        <v>665</v>
      </c>
      <c r="F1188" t="s">
        <v>1512</v>
      </c>
      <c r="G1188" t="s">
        <v>1513</v>
      </c>
      <c r="H1188" t="s">
        <v>2164</v>
      </c>
      <c r="K1188" t="s">
        <v>5264</v>
      </c>
      <c r="M1188">
        <f t="shared" si="615"/>
        <v>0</v>
      </c>
      <c r="N1188" t="str">
        <f t="shared" si="587"/>
        <v>Advising (Upperclassmen)(CEAS)</v>
      </c>
      <c r="P1188" t="s">
        <v>5264</v>
      </c>
      <c r="Q1188" t="str">
        <f t="shared" si="588"/>
        <v>513-556-5427</v>
      </c>
      <c r="S1188" s="3">
        <f t="shared" si="586"/>
        <v>18</v>
      </c>
      <c r="T1188" t="b">
        <f t="shared" si="594"/>
        <v>1</v>
      </c>
      <c r="V1188" s="3">
        <f t="shared" si="595"/>
        <v>665</v>
      </c>
      <c r="W1188" t="b">
        <f t="shared" si="589"/>
        <v>1</v>
      </c>
      <c r="Y1188" t="str">
        <f t="shared" si="596"/>
        <v>BALDWIN</v>
      </c>
      <c r="Z1188" t="b">
        <f t="shared" si="590"/>
        <v>1</v>
      </c>
      <c r="AB1188" t="b">
        <f t="shared" si="597"/>
        <v>1</v>
      </c>
      <c r="AD1188" t="str">
        <f t="shared" si="598"/>
        <v>513-556-5007</v>
      </c>
      <c r="AE1188" t="b">
        <f t="shared" si="591"/>
        <v>1</v>
      </c>
      <c r="AG1188" t="str">
        <f t="shared" si="599"/>
        <v>http://ceas.uc.edu/about/Student_Services.html</v>
      </c>
      <c r="AH1188" t="b">
        <f t="shared" si="592"/>
        <v>1</v>
      </c>
      <c r="AJ1188">
        <f t="shared" si="600"/>
        <v>0</v>
      </c>
      <c r="AK1188" t="b">
        <f t="shared" si="593"/>
        <v>0</v>
      </c>
      <c r="AM1188" s="4" t="str">
        <f t="shared" si="611"/>
        <v>"name":"Advising (Upperclassmen)(CEAS)"</v>
      </c>
      <c r="AN1188" s="5" t="str">
        <f t="shared" si="601"/>
        <v>,"phone":"513-556-5427"</v>
      </c>
      <c r="AO1188" s="5" t="str">
        <f t="shared" si="602"/>
        <v>,"location":{</v>
      </c>
      <c r="AP1188" s="5" t="str">
        <f t="shared" si="603"/>
        <v>"ML":"18"</v>
      </c>
      <c r="AQ1188" s="5" t="str">
        <f t="shared" si="585"/>
        <v>,"RM":"665"</v>
      </c>
      <c r="AR1188" s="5" t="str">
        <f t="shared" si="604"/>
        <v>,"building":"BALDWIN"</v>
      </c>
      <c r="AS1188" s="5" t="str">
        <f t="shared" si="613"/>
        <v>}</v>
      </c>
      <c r="AT1188" s="5" t="str">
        <f t="shared" si="605"/>
        <v>,"fax":"513-556-5007"</v>
      </c>
      <c r="AU1188" s="5" t="str">
        <f t="shared" si="606"/>
        <v>,"website":"http://ceas.uc.edu/about/Student_Services.html"</v>
      </c>
      <c r="AV1188" s="10" t="str">
        <f t="shared" si="607"/>
        <v/>
      </c>
      <c r="AW1188" s="6" t="str">
        <f t="shared" si="608"/>
        <v>{"name":"Advising (Upperclassmen)(CEAS)","phone":"513-556-5427","location":{"ML":"18","RM":"665","building":"BALDWIN"},"fax":"513-556-5007","website":"http://ceas.uc.edu/about/Student_Services.html"}</v>
      </c>
      <c r="AX1188" t="str">
        <f t="shared" si="609"/>
        <v>db.directory.insert({"name":"Advising (Upperclassmen)(CEAS)","phone":"513-556-5427","location":{"ML":"18","RM":"665","building":"BALDWIN"},"fax":"513-556-5007","website":"http://ceas.uc.edu/about/Student_Services.html"})</v>
      </c>
      <c r="AY1188">
        <f t="shared" si="612"/>
        <v>1185</v>
      </c>
      <c r="AZ1188" t="str">
        <f t="shared" si="610"/>
        <v>1185 - Advising (Upperclassmen)(CEAS)</v>
      </c>
      <c r="BA1188" t="str">
        <f t="shared" si="614"/>
        <v>{"name":"Advising (Upperclassmen)(CEAS)","phone":"513-556-5427","location":{"ML":"18","RM":"665","building":"BALDWIN"},"fax":"513-556-5007","website":"http://ceas.uc.edu/about/Student_Services.html"},</v>
      </c>
    </row>
    <row r="1189" spans="1:53" x14ac:dyDescent="0.25">
      <c r="A1189" t="s">
        <v>4889</v>
      </c>
      <c r="B1189" t="s">
        <v>4890</v>
      </c>
      <c r="C1189" t="s">
        <v>4891</v>
      </c>
      <c r="D1189">
        <v>18</v>
      </c>
      <c r="E1189">
        <v>838</v>
      </c>
      <c r="F1189" t="s">
        <v>2028</v>
      </c>
      <c r="G1189" t="s">
        <v>4892</v>
      </c>
      <c r="H1189" t="s">
        <v>4893</v>
      </c>
      <c r="I1189" t="s">
        <v>4894</v>
      </c>
      <c r="K1189" t="s">
        <v>5264</v>
      </c>
      <c r="M1189">
        <f t="shared" si="615"/>
        <v>0</v>
      </c>
      <c r="N1189" t="str">
        <f t="shared" si="587"/>
        <v>Alumni (CEAS)</v>
      </c>
      <c r="P1189" t="s">
        <v>5264</v>
      </c>
      <c r="Q1189" t="str">
        <f t="shared" si="588"/>
        <v>513-556-6279</v>
      </c>
      <c r="S1189" s="3">
        <f t="shared" si="586"/>
        <v>18</v>
      </c>
      <c r="T1189" t="b">
        <f t="shared" si="594"/>
        <v>1</v>
      </c>
      <c r="V1189" s="3">
        <f t="shared" si="595"/>
        <v>838</v>
      </c>
      <c r="W1189" t="b">
        <f t="shared" si="589"/>
        <v>1</v>
      </c>
      <c r="Y1189" t="str">
        <f t="shared" si="596"/>
        <v>ERC</v>
      </c>
      <c r="Z1189" t="b">
        <f t="shared" si="590"/>
        <v>1</v>
      </c>
      <c r="AB1189" t="b">
        <f t="shared" si="597"/>
        <v>1</v>
      </c>
      <c r="AD1189" t="str">
        <f t="shared" si="598"/>
        <v>513-556-6741</v>
      </c>
      <c r="AE1189" t="b">
        <f t="shared" si="591"/>
        <v>1</v>
      </c>
      <c r="AG1189" t="str">
        <f t="shared" si="599"/>
        <v>http://ceas.uc.edu/alumni_friends.html</v>
      </c>
      <c r="AH1189" t="b">
        <f t="shared" si="592"/>
        <v>1</v>
      </c>
      <c r="AJ1189" t="str">
        <f t="shared" si="600"/>
        <v>ceasdev@uc.edu</v>
      </c>
      <c r="AK1189" t="b">
        <f t="shared" si="593"/>
        <v>1</v>
      </c>
      <c r="AM1189" s="4" t="str">
        <f t="shared" si="611"/>
        <v>"name":"Alumni (CEAS)"</v>
      </c>
      <c r="AN1189" s="5" t="str">
        <f t="shared" si="601"/>
        <v>,"phone":"513-556-6279"</v>
      </c>
      <c r="AO1189" s="5" t="str">
        <f t="shared" si="602"/>
        <v>,"location":{</v>
      </c>
      <c r="AP1189" s="5" t="str">
        <f t="shared" si="603"/>
        <v>"ML":"18"</v>
      </c>
      <c r="AQ1189" s="5" t="str">
        <f t="shared" si="585"/>
        <v>,"RM":"838"</v>
      </c>
      <c r="AR1189" s="5" t="str">
        <f t="shared" si="604"/>
        <v>,"building":"ERC"</v>
      </c>
      <c r="AS1189" s="5" t="str">
        <f t="shared" si="613"/>
        <v>}</v>
      </c>
      <c r="AT1189" s="5" t="str">
        <f t="shared" si="605"/>
        <v>,"fax":"513-556-6741"</v>
      </c>
      <c r="AU1189" s="5" t="str">
        <f t="shared" si="606"/>
        <v>,"website":"http://ceas.uc.edu/alumni_friends.html"</v>
      </c>
      <c r="AV1189" s="10" t="str">
        <f t="shared" si="607"/>
        <v>,"email":"ceasdev@uc.edu"</v>
      </c>
      <c r="AW1189" s="6" t="str">
        <f t="shared" si="608"/>
        <v>{"name":"Alumni (CEAS)","phone":"513-556-6279","location":{"ML":"18","RM":"838","building":"ERC"},"fax":"513-556-6741","website":"http://ceas.uc.edu/alumni_friends.html","email":"ceasdev@uc.edu"}</v>
      </c>
      <c r="AX1189" t="str">
        <f t="shared" si="609"/>
        <v>db.directory.insert({"name":"Alumni (CEAS)","phone":"513-556-6279","location":{"ML":"18","RM":"838","building":"ERC"},"fax":"513-556-6741","website":"http://ceas.uc.edu/alumni_friends.html","email":"ceasdev@uc.edu"})</v>
      </c>
      <c r="AY1189">
        <f t="shared" si="612"/>
        <v>1186</v>
      </c>
      <c r="AZ1189" t="str">
        <f t="shared" si="610"/>
        <v>1186 - Alumni (CEAS)</v>
      </c>
      <c r="BA1189" t="str">
        <f t="shared" si="614"/>
        <v>{"name":"Alumni (CEAS)","phone":"513-556-6279","location":{"ML":"18","RM":"838","building":"ERC"},"fax":"513-556-6741","website":"http://ceas.uc.edu/alumni_friends.html","email":"ceasdev@uc.edu"},</v>
      </c>
    </row>
    <row r="1190" spans="1:53" x14ac:dyDescent="0.25">
      <c r="A1190" t="s">
        <v>4895</v>
      </c>
      <c r="B1190" t="s">
        <v>4896</v>
      </c>
      <c r="C1190" t="s">
        <v>4794</v>
      </c>
      <c r="D1190">
        <v>71</v>
      </c>
      <c r="E1190">
        <v>765</v>
      </c>
      <c r="F1190" t="s">
        <v>1512</v>
      </c>
      <c r="G1190" t="s">
        <v>4795</v>
      </c>
      <c r="H1190" t="s">
        <v>4897</v>
      </c>
      <c r="K1190" t="s">
        <v>5264</v>
      </c>
      <c r="M1190">
        <f t="shared" si="615"/>
        <v>0</v>
      </c>
      <c r="N1190" t="str">
        <f t="shared" si="587"/>
        <v>Architectural Engineering (CEAS)</v>
      </c>
      <c r="P1190" t="s">
        <v>5264</v>
      </c>
      <c r="Q1190" t="str">
        <f t="shared" si="588"/>
        <v>513-556-3648</v>
      </c>
      <c r="S1190" s="3">
        <f t="shared" si="586"/>
        <v>71</v>
      </c>
      <c r="T1190" t="b">
        <f t="shared" si="594"/>
        <v>1</v>
      </c>
      <c r="V1190" s="3">
        <f t="shared" si="595"/>
        <v>765</v>
      </c>
      <c r="W1190" t="b">
        <f t="shared" si="589"/>
        <v>1</v>
      </c>
      <c r="Y1190" t="str">
        <f t="shared" si="596"/>
        <v>BALDWIN</v>
      </c>
      <c r="Z1190" t="b">
        <f t="shared" si="590"/>
        <v>1</v>
      </c>
      <c r="AB1190" t="b">
        <f t="shared" si="597"/>
        <v>1</v>
      </c>
      <c r="AD1190" t="str">
        <f t="shared" si="598"/>
        <v>513-556-2599</v>
      </c>
      <c r="AE1190" t="b">
        <f t="shared" si="591"/>
        <v>1</v>
      </c>
      <c r="AG1190" t="str">
        <f t="shared" si="599"/>
        <v>http://ceas.uc.edu/caecm/undergraduate/architectural_engineering.html</v>
      </c>
      <c r="AH1190" t="b">
        <f t="shared" si="592"/>
        <v>1</v>
      </c>
      <c r="AJ1190">
        <f t="shared" si="600"/>
        <v>0</v>
      </c>
      <c r="AK1190" t="b">
        <f t="shared" si="593"/>
        <v>0</v>
      </c>
      <c r="AM1190" s="4" t="str">
        <f t="shared" si="611"/>
        <v>"name":"Architectural Engineering (CEAS)"</v>
      </c>
      <c r="AN1190" s="5" t="str">
        <f t="shared" si="601"/>
        <v>,"phone":"513-556-3648"</v>
      </c>
      <c r="AO1190" s="5" t="str">
        <f t="shared" si="602"/>
        <v>,"location":{</v>
      </c>
      <c r="AP1190" s="5" t="str">
        <f t="shared" si="603"/>
        <v>"ML":"71"</v>
      </c>
      <c r="AQ1190" s="5" t="str">
        <f t="shared" si="585"/>
        <v>,"RM":"765"</v>
      </c>
      <c r="AR1190" s="5" t="str">
        <f t="shared" si="604"/>
        <v>,"building":"BALDWIN"</v>
      </c>
      <c r="AS1190" s="5" t="str">
        <f t="shared" si="613"/>
        <v>}</v>
      </c>
      <c r="AT1190" s="5" t="str">
        <f t="shared" si="605"/>
        <v>,"fax":"513-556-2599"</v>
      </c>
      <c r="AU1190" s="5" t="str">
        <f t="shared" si="606"/>
        <v>,"website":"http://ceas.uc.edu/caecm/undergraduate/architectural_engineering.html"</v>
      </c>
      <c r="AV1190" s="10" t="str">
        <f t="shared" si="607"/>
        <v/>
      </c>
      <c r="AW1190" s="6" t="str">
        <f t="shared" si="608"/>
        <v>{"name":"Architectural Engineering (CEAS)","phone":"513-556-3648","location":{"ML":"71","RM":"765","building":"BALDWIN"},"fax":"513-556-2599","website":"http://ceas.uc.edu/caecm/undergraduate/architectural_engineering.html"}</v>
      </c>
      <c r="AX1190" t="str">
        <f t="shared" si="609"/>
        <v>db.directory.insert({"name":"Architectural Engineering (CEAS)","phone":"513-556-3648","location":{"ML":"71","RM":"765","building":"BALDWIN"},"fax":"513-556-2599","website":"http://ceas.uc.edu/caecm/undergraduate/architectural_engineering.html"})</v>
      </c>
      <c r="AY1190">
        <f t="shared" si="612"/>
        <v>1187</v>
      </c>
      <c r="AZ1190" t="str">
        <f t="shared" si="610"/>
        <v>1187 - Architectural Engineering (CEAS)</v>
      </c>
      <c r="BA1190" t="str">
        <f t="shared" si="614"/>
        <v>{"name":"Architectural Engineering (CEAS)","phone":"513-556-3648","location":{"ML":"71","RM":"765","building":"BALDWIN"},"fax":"513-556-2599","website":"http://ceas.uc.edu/caecm/undergraduate/architectural_engineering.html"},</v>
      </c>
    </row>
    <row r="1191" spans="1:53" x14ac:dyDescent="0.25">
      <c r="A1191" t="s">
        <v>4898</v>
      </c>
      <c r="B1191" t="s">
        <v>4899</v>
      </c>
      <c r="C1191" t="s">
        <v>4900</v>
      </c>
      <c r="D1191">
        <v>70</v>
      </c>
      <c r="E1191" t="s">
        <v>4901</v>
      </c>
      <c r="F1191" t="s">
        <v>121</v>
      </c>
      <c r="H1191" t="s">
        <v>2029</v>
      </c>
      <c r="K1191" t="s">
        <v>5264</v>
      </c>
      <c r="M1191">
        <f t="shared" si="615"/>
        <v>0</v>
      </c>
      <c r="N1191" t="str">
        <f t="shared" si="587"/>
        <v>Autonomous Systems Lab (CEAS)</v>
      </c>
      <c r="P1191" t="s">
        <v>5264</v>
      </c>
      <c r="Q1191" t="str">
        <f t="shared" si="588"/>
        <v>513-556-5271</v>
      </c>
      <c r="S1191" s="3">
        <f t="shared" si="586"/>
        <v>70</v>
      </c>
      <c r="T1191" t="b">
        <f t="shared" si="594"/>
        <v>1</v>
      </c>
      <c r="V1191" s="3" t="str">
        <f t="shared" si="595"/>
        <v>695-A</v>
      </c>
      <c r="W1191" t="b">
        <f t="shared" si="589"/>
        <v>1</v>
      </c>
      <c r="Y1191" t="str">
        <f t="shared" si="596"/>
        <v>RHODES</v>
      </c>
      <c r="Z1191" t="b">
        <f t="shared" si="590"/>
        <v>1</v>
      </c>
      <c r="AB1191" t="b">
        <f t="shared" si="597"/>
        <v>1</v>
      </c>
      <c r="AD1191">
        <f t="shared" si="598"/>
        <v>0</v>
      </c>
      <c r="AE1191" t="b">
        <f t="shared" si="591"/>
        <v>0</v>
      </c>
      <c r="AG1191" t="str">
        <f t="shared" si="599"/>
        <v>http://ceas.uc.edu/aerospace/facilities.html</v>
      </c>
      <c r="AH1191" t="b">
        <f t="shared" si="592"/>
        <v>1</v>
      </c>
      <c r="AJ1191">
        <f t="shared" si="600"/>
        <v>0</v>
      </c>
      <c r="AK1191" t="b">
        <f t="shared" si="593"/>
        <v>0</v>
      </c>
      <c r="AM1191" s="4" t="str">
        <f t="shared" si="611"/>
        <v>"name":"Autonomous Systems Lab (CEAS)"</v>
      </c>
      <c r="AN1191" s="5" t="str">
        <f t="shared" si="601"/>
        <v>,"phone":"513-556-5271"</v>
      </c>
      <c r="AO1191" s="5" t="str">
        <f t="shared" si="602"/>
        <v>,"location":{</v>
      </c>
      <c r="AP1191" s="5" t="str">
        <f t="shared" si="603"/>
        <v>"ML":"70"</v>
      </c>
      <c r="AQ1191" s="5" t="str">
        <f t="shared" si="585"/>
        <v>,"RM":"695-A"</v>
      </c>
      <c r="AR1191" s="5" t="str">
        <f t="shared" si="604"/>
        <v>,"building":"RHODES"</v>
      </c>
      <c r="AS1191" s="5" t="str">
        <f t="shared" si="613"/>
        <v>}</v>
      </c>
      <c r="AT1191" s="5" t="str">
        <f t="shared" si="605"/>
        <v/>
      </c>
      <c r="AU1191" s="5" t="str">
        <f t="shared" si="606"/>
        <v>,"website":"http://ceas.uc.edu/aerospace/facilities.html"</v>
      </c>
      <c r="AV1191" s="10" t="str">
        <f t="shared" si="607"/>
        <v/>
      </c>
      <c r="AW1191" s="6" t="str">
        <f t="shared" si="608"/>
        <v>{"name":"Autonomous Systems Lab (CEAS)","phone":"513-556-5271","location":{"ML":"70","RM":"695-A","building":"RHODES"},"website":"http://ceas.uc.edu/aerospace/facilities.html"}</v>
      </c>
      <c r="AX1191" t="str">
        <f t="shared" si="609"/>
        <v>db.directory.insert({"name":"Autonomous Systems Lab (CEAS)","phone":"513-556-5271","location":{"ML":"70","RM":"695-A","building":"RHODES"},"website":"http://ceas.uc.edu/aerospace/facilities.html"})</v>
      </c>
      <c r="AY1191">
        <f t="shared" si="612"/>
        <v>1188</v>
      </c>
      <c r="AZ1191" t="str">
        <f t="shared" si="610"/>
        <v>1188 - Autonomous Systems Lab (CEAS)</v>
      </c>
      <c r="BA1191" t="str">
        <f t="shared" si="614"/>
        <v>{"name":"Autonomous Systems Lab (CEAS)","phone":"513-556-5271","location":{"ML":"70","RM":"695-A","building":"RHODES"},"website":"http://ceas.uc.edu/aerospace/facilities.html"},</v>
      </c>
    </row>
    <row r="1192" spans="1:53" x14ac:dyDescent="0.25">
      <c r="A1192" t="s">
        <v>4902</v>
      </c>
      <c r="B1192" t="s">
        <v>4903</v>
      </c>
      <c r="C1192" t="s">
        <v>3648</v>
      </c>
      <c r="D1192">
        <v>12</v>
      </c>
      <c r="E1192">
        <v>601</v>
      </c>
      <c r="F1192" t="s">
        <v>2028</v>
      </c>
      <c r="G1192" t="s">
        <v>3649</v>
      </c>
      <c r="H1192" t="s">
        <v>4904</v>
      </c>
      <c r="K1192" t="s">
        <v>5264</v>
      </c>
      <c r="M1192">
        <f t="shared" si="615"/>
        <v>0</v>
      </c>
      <c r="N1192" t="str">
        <f t="shared" si="587"/>
        <v>Biological Engineering (CEAS) (BCEE)</v>
      </c>
      <c r="P1192" t="s">
        <v>5264</v>
      </c>
      <c r="Q1192" t="str">
        <f t="shared" si="588"/>
        <v>513-556-4171</v>
      </c>
      <c r="S1192" s="3">
        <f t="shared" si="586"/>
        <v>12</v>
      </c>
      <c r="T1192" t="b">
        <f t="shared" si="594"/>
        <v>1</v>
      </c>
      <c r="V1192" s="3">
        <f t="shared" si="595"/>
        <v>601</v>
      </c>
      <c r="W1192" t="b">
        <f t="shared" si="589"/>
        <v>1</v>
      </c>
      <c r="Y1192" t="str">
        <f t="shared" si="596"/>
        <v>ERC</v>
      </c>
      <c r="Z1192" t="b">
        <f t="shared" si="590"/>
        <v>1</v>
      </c>
      <c r="AB1192" t="b">
        <f t="shared" si="597"/>
        <v>1</v>
      </c>
      <c r="AD1192" t="str">
        <f t="shared" si="598"/>
        <v>513-556-4162</v>
      </c>
      <c r="AE1192" t="b">
        <f t="shared" si="591"/>
        <v>1</v>
      </c>
      <c r="AG1192" t="str">
        <f t="shared" si="599"/>
        <v>http://ceas.uc.edu/bcee/BiomedicalEngineering.html</v>
      </c>
      <c r="AH1192" t="b">
        <f t="shared" si="592"/>
        <v>1</v>
      </c>
      <c r="AJ1192">
        <f t="shared" si="600"/>
        <v>0</v>
      </c>
      <c r="AK1192" t="b">
        <f t="shared" si="593"/>
        <v>0</v>
      </c>
      <c r="AM1192" s="4" t="str">
        <f t="shared" si="611"/>
        <v>"name":"Biological Engineering (CEAS) (BCEE)"</v>
      </c>
      <c r="AN1192" s="5" t="str">
        <f t="shared" si="601"/>
        <v>,"phone":"513-556-4171"</v>
      </c>
      <c r="AO1192" s="5" t="str">
        <f t="shared" si="602"/>
        <v>,"location":{</v>
      </c>
      <c r="AP1192" s="5" t="str">
        <f t="shared" si="603"/>
        <v>"ML":"12"</v>
      </c>
      <c r="AQ1192" s="5" t="str">
        <f t="shared" si="585"/>
        <v>,"RM":"601"</v>
      </c>
      <c r="AR1192" s="5" t="str">
        <f t="shared" si="604"/>
        <v>,"building":"ERC"</v>
      </c>
      <c r="AS1192" s="5" t="str">
        <f t="shared" si="613"/>
        <v>}</v>
      </c>
      <c r="AT1192" s="5" t="str">
        <f t="shared" si="605"/>
        <v>,"fax":"513-556-4162"</v>
      </c>
      <c r="AU1192" s="5" t="str">
        <f t="shared" si="606"/>
        <v>,"website":"http://ceas.uc.edu/bcee/BiomedicalEngineering.html"</v>
      </c>
      <c r="AV1192" s="10" t="str">
        <f t="shared" si="607"/>
        <v/>
      </c>
      <c r="AW1192" s="6" t="str">
        <f t="shared" si="608"/>
        <v>{"name":"Biological Engineering (CEAS) (BCEE)","phone":"513-556-4171","location":{"ML":"12","RM":"601","building":"ERC"},"fax":"513-556-4162","website":"http://ceas.uc.edu/bcee/BiomedicalEngineering.html"}</v>
      </c>
      <c r="AX1192" t="str">
        <f t="shared" si="609"/>
        <v>db.directory.insert({"name":"Biological Engineering (CEAS) (BCEE)","phone":"513-556-4171","location":{"ML":"12","RM":"601","building":"ERC"},"fax":"513-556-4162","website":"http://ceas.uc.edu/bcee/BiomedicalEngineering.html"})</v>
      </c>
      <c r="AY1192">
        <f t="shared" si="612"/>
        <v>1189</v>
      </c>
      <c r="AZ1192" t="str">
        <f t="shared" si="610"/>
        <v>1189 - Biological Engineering (CEAS) (BCEE)</v>
      </c>
      <c r="BA1192" t="str">
        <f t="shared" si="614"/>
        <v>{"name":"Biological Engineering (CEAS) (BCEE)","phone":"513-556-4171","location":{"ML":"12","RM":"601","building":"ERC"},"fax":"513-556-4162","website":"http://ceas.uc.edu/bcee/BiomedicalEngineering.html"},</v>
      </c>
    </row>
    <row r="1193" spans="1:53" x14ac:dyDescent="0.25">
      <c r="A1193" t="s">
        <v>4905</v>
      </c>
      <c r="B1193" t="s">
        <v>4906</v>
      </c>
      <c r="C1193" t="s">
        <v>3648</v>
      </c>
      <c r="D1193">
        <v>12</v>
      </c>
      <c r="E1193">
        <v>601</v>
      </c>
      <c r="F1193" t="s">
        <v>2028</v>
      </c>
      <c r="G1193" t="s">
        <v>3649</v>
      </c>
      <c r="H1193" t="s">
        <v>4904</v>
      </c>
      <c r="K1193" t="s">
        <v>5264</v>
      </c>
      <c r="M1193">
        <f t="shared" si="615"/>
        <v>0</v>
      </c>
      <c r="N1193" t="str">
        <f t="shared" si="587"/>
        <v>Biomedical Engineering (CEAS)(BCEE)</v>
      </c>
      <c r="P1193" t="s">
        <v>5264</v>
      </c>
      <c r="Q1193" t="str">
        <f t="shared" si="588"/>
        <v>513-556-4171</v>
      </c>
      <c r="S1193" s="3">
        <f t="shared" si="586"/>
        <v>12</v>
      </c>
      <c r="T1193" t="b">
        <f t="shared" si="594"/>
        <v>1</v>
      </c>
      <c r="V1193" s="3">
        <f t="shared" si="595"/>
        <v>601</v>
      </c>
      <c r="W1193" t="b">
        <f t="shared" si="589"/>
        <v>1</v>
      </c>
      <c r="Y1193" t="str">
        <f t="shared" si="596"/>
        <v>ERC</v>
      </c>
      <c r="Z1193" t="b">
        <f t="shared" si="590"/>
        <v>1</v>
      </c>
      <c r="AB1193" t="b">
        <f t="shared" si="597"/>
        <v>1</v>
      </c>
      <c r="AD1193" t="str">
        <f t="shared" si="598"/>
        <v>513-556-4162</v>
      </c>
      <c r="AE1193" t="b">
        <f t="shared" si="591"/>
        <v>1</v>
      </c>
      <c r="AG1193" t="str">
        <f t="shared" si="599"/>
        <v>http://ceas.uc.edu/bcee/BiomedicalEngineering.html</v>
      </c>
      <c r="AH1193" t="b">
        <f t="shared" si="592"/>
        <v>1</v>
      </c>
      <c r="AJ1193">
        <f t="shared" si="600"/>
        <v>0</v>
      </c>
      <c r="AK1193" t="b">
        <f t="shared" si="593"/>
        <v>0</v>
      </c>
      <c r="AM1193" s="4" t="str">
        <f t="shared" si="611"/>
        <v>"name":"Biomedical Engineering (CEAS)(BCEE)"</v>
      </c>
      <c r="AN1193" s="5" t="str">
        <f t="shared" si="601"/>
        <v>,"phone":"513-556-4171"</v>
      </c>
      <c r="AO1193" s="5" t="str">
        <f t="shared" si="602"/>
        <v>,"location":{</v>
      </c>
      <c r="AP1193" s="5" t="str">
        <f t="shared" si="603"/>
        <v>"ML":"12"</v>
      </c>
      <c r="AQ1193" s="5" t="str">
        <f t="shared" si="585"/>
        <v>,"RM":"601"</v>
      </c>
      <c r="AR1193" s="5" t="str">
        <f t="shared" si="604"/>
        <v>,"building":"ERC"</v>
      </c>
      <c r="AS1193" s="5" t="str">
        <f t="shared" si="613"/>
        <v>}</v>
      </c>
      <c r="AT1193" s="5" t="str">
        <f t="shared" si="605"/>
        <v>,"fax":"513-556-4162"</v>
      </c>
      <c r="AU1193" s="5" t="str">
        <f t="shared" si="606"/>
        <v>,"website":"http://ceas.uc.edu/bcee/BiomedicalEngineering.html"</v>
      </c>
      <c r="AV1193" s="10" t="str">
        <f t="shared" si="607"/>
        <v/>
      </c>
      <c r="AW1193" s="6" t="str">
        <f t="shared" si="608"/>
        <v>{"name":"Biomedical Engineering (CEAS)(BCEE)","phone":"513-556-4171","location":{"ML":"12","RM":"601","building":"ERC"},"fax":"513-556-4162","website":"http://ceas.uc.edu/bcee/BiomedicalEngineering.html"}</v>
      </c>
      <c r="AX1193" t="str">
        <f t="shared" si="609"/>
        <v>db.directory.insert({"name":"Biomedical Engineering (CEAS)(BCEE)","phone":"513-556-4171","location":{"ML":"12","RM":"601","building":"ERC"},"fax":"513-556-4162","website":"http://ceas.uc.edu/bcee/BiomedicalEngineering.html"})</v>
      </c>
      <c r="AY1193">
        <f t="shared" si="612"/>
        <v>1190</v>
      </c>
      <c r="AZ1193" t="str">
        <f t="shared" si="610"/>
        <v>1190 - Biomedical Engineering (CEAS)(BCEE)</v>
      </c>
      <c r="BA1193" t="str">
        <f t="shared" si="614"/>
        <v>{"name":"Biomedical Engineering (CEAS)(BCEE)","phone":"513-556-4171","location":{"ML":"12","RM":"601","building":"ERC"},"fax":"513-556-4162","website":"http://ceas.uc.edu/bcee/BiomedicalEngineering.html"},</v>
      </c>
    </row>
    <row r="1194" spans="1:53" x14ac:dyDescent="0.25">
      <c r="A1194" t="s">
        <v>4907</v>
      </c>
      <c r="B1194" t="s">
        <v>4908</v>
      </c>
      <c r="C1194" t="s">
        <v>3306</v>
      </c>
      <c r="D1194" t="s">
        <v>4909</v>
      </c>
      <c r="E1194">
        <v>18</v>
      </c>
      <c r="F1194">
        <v>805</v>
      </c>
      <c r="G1194" t="s">
        <v>2028</v>
      </c>
      <c r="H1194" t="s">
        <v>4571</v>
      </c>
      <c r="K1194" t="s">
        <v>5264</v>
      </c>
      <c r="L1194" t="b">
        <v>1</v>
      </c>
      <c r="M1194">
        <f t="shared" si="615"/>
        <v>1</v>
      </c>
      <c r="N1194" t="str">
        <f t="shared" si="587"/>
        <v>CEAS  Business Office</v>
      </c>
      <c r="O1194" t="str">
        <f t="shared" ref="O1194:O1243" si="616">CONCATENATE(B1194," ",C1194)</f>
        <v>CEAS  Business Office</v>
      </c>
      <c r="P1194" t="s">
        <v>5264</v>
      </c>
      <c r="Q1194" t="str">
        <f t="shared" si="588"/>
        <v>513-556-6529</v>
      </c>
      <c r="S1194" s="3">
        <f t="shared" si="586"/>
        <v>18</v>
      </c>
      <c r="T1194" t="b">
        <f t="shared" si="594"/>
        <v>1</v>
      </c>
      <c r="V1194" s="3">
        <f t="shared" si="595"/>
        <v>805</v>
      </c>
      <c r="W1194" t="b">
        <f t="shared" si="589"/>
        <v>1</v>
      </c>
      <c r="Y1194" t="str">
        <f t="shared" si="596"/>
        <v>ERC</v>
      </c>
      <c r="Z1194" t="b">
        <f t="shared" si="590"/>
        <v>1</v>
      </c>
      <c r="AB1194" t="b">
        <f t="shared" si="597"/>
        <v>1</v>
      </c>
      <c r="AD1194" t="str">
        <f t="shared" si="598"/>
        <v>513-556-3626</v>
      </c>
      <c r="AE1194" t="b">
        <f t="shared" si="591"/>
        <v>1</v>
      </c>
      <c r="AG1194">
        <f t="shared" si="599"/>
        <v>0</v>
      </c>
      <c r="AH1194" t="b">
        <f t="shared" si="592"/>
        <v>0</v>
      </c>
      <c r="AJ1194">
        <f t="shared" si="600"/>
        <v>0</v>
      </c>
      <c r="AK1194" t="b">
        <f t="shared" si="593"/>
        <v>0</v>
      </c>
      <c r="AM1194" s="4" t="str">
        <f t="shared" si="611"/>
        <v>"name":"CEAS Business Office"</v>
      </c>
      <c r="AN1194" s="5" t="str">
        <f t="shared" si="601"/>
        <v>,"phone":"513-556-6529"</v>
      </c>
      <c r="AO1194" s="5" t="str">
        <f t="shared" si="602"/>
        <v>,"location":{</v>
      </c>
      <c r="AP1194" s="5" t="str">
        <f t="shared" si="603"/>
        <v>"ML":"18"</v>
      </c>
      <c r="AQ1194" s="5" t="str">
        <f t="shared" si="585"/>
        <v>,"RM":"805"</v>
      </c>
      <c r="AR1194" s="5" t="str">
        <f t="shared" si="604"/>
        <v>,"building":"ERC"</v>
      </c>
      <c r="AS1194" s="5" t="str">
        <f t="shared" si="613"/>
        <v>}</v>
      </c>
      <c r="AT1194" s="5" t="str">
        <f t="shared" si="605"/>
        <v>,"fax":"513-556-3626"</v>
      </c>
      <c r="AU1194" s="5" t="str">
        <f t="shared" si="606"/>
        <v/>
      </c>
      <c r="AV1194" s="10" t="str">
        <f t="shared" si="607"/>
        <v/>
      </c>
      <c r="AW1194" s="6" t="str">
        <f t="shared" si="608"/>
        <v>{"name":"CEAS Business Office","phone":"513-556-6529","location":{"ML":"18","RM":"805","building":"ERC"},"fax":"513-556-3626"}</v>
      </c>
      <c r="AX1194" t="str">
        <f t="shared" si="609"/>
        <v>db.directory.insert({"name":"CEAS Business Office","phone":"513-556-6529","location":{"ML":"18","RM":"805","building":"ERC"},"fax":"513-556-3626"})</v>
      </c>
      <c r="AY1194">
        <f t="shared" si="612"/>
        <v>1191</v>
      </c>
      <c r="AZ1194" t="str">
        <f t="shared" si="610"/>
        <v>1191 - CEAS  Business Office</v>
      </c>
      <c r="BA1194" t="str">
        <f t="shared" si="614"/>
        <v>{"name":"CEAS Business Office","phone":"513-556-6529","location":{"ML":"18","RM":"805","building":"ERC"},"fax":"513-556-3626"},</v>
      </c>
    </row>
    <row r="1195" spans="1:53" x14ac:dyDescent="0.25">
      <c r="A1195" t="s">
        <v>4910</v>
      </c>
      <c r="B1195" t="s">
        <v>4911</v>
      </c>
      <c r="C1195" t="s">
        <v>2973</v>
      </c>
      <c r="D1195">
        <v>70</v>
      </c>
      <c r="E1195" t="s">
        <v>4912</v>
      </c>
      <c r="F1195" t="s">
        <v>1512</v>
      </c>
      <c r="H1195" t="s">
        <v>4913</v>
      </c>
      <c r="I1195" t="s">
        <v>4914</v>
      </c>
      <c r="K1195" t="s">
        <v>5264</v>
      </c>
      <c r="M1195">
        <f t="shared" si="615"/>
        <v>0</v>
      </c>
      <c r="N1195" t="str">
        <f t="shared" si="587"/>
        <v>Center for Intelligent Propulsion (CEAS)</v>
      </c>
      <c r="P1195" t="s">
        <v>5264</v>
      </c>
      <c r="Q1195" t="str">
        <f t="shared" si="588"/>
        <v>513-556-3553</v>
      </c>
      <c r="S1195" s="3">
        <f t="shared" si="586"/>
        <v>70</v>
      </c>
      <c r="T1195" t="b">
        <f t="shared" si="594"/>
        <v>1</v>
      </c>
      <c r="V1195" s="3" t="str">
        <f t="shared" si="595"/>
        <v>745B</v>
      </c>
      <c r="W1195" t="b">
        <f t="shared" si="589"/>
        <v>1</v>
      </c>
      <c r="Y1195" t="str">
        <f t="shared" si="596"/>
        <v>BALDWIN</v>
      </c>
      <c r="Z1195" t="b">
        <f t="shared" si="590"/>
        <v>1</v>
      </c>
      <c r="AB1195" t="b">
        <f t="shared" si="597"/>
        <v>1</v>
      </c>
      <c r="AD1195">
        <f t="shared" si="598"/>
        <v>0</v>
      </c>
      <c r="AE1195" t="b">
        <f t="shared" si="591"/>
        <v>0</v>
      </c>
      <c r="AG1195" t="str">
        <f t="shared" si="599"/>
        <v>http://ceas.uc.edu/CIPALMS.html</v>
      </c>
      <c r="AH1195" t="b">
        <f t="shared" si="592"/>
        <v>1</v>
      </c>
      <c r="AJ1195" t="str">
        <f t="shared" si="600"/>
        <v>a.hamed@uc.edu</v>
      </c>
      <c r="AK1195" t="b">
        <f t="shared" si="593"/>
        <v>1</v>
      </c>
      <c r="AM1195" s="4" t="str">
        <f t="shared" si="611"/>
        <v>"name":"Center for Intelligent Propulsion (CEAS)"</v>
      </c>
      <c r="AN1195" s="5" t="str">
        <f t="shared" si="601"/>
        <v>,"phone":"513-556-3553"</v>
      </c>
      <c r="AO1195" s="5" t="str">
        <f t="shared" si="602"/>
        <v>,"location":{</v>
      </c>
      <c r="AP1195" s="5" t="str">
        <f t="shared" si="603"/>
        <v>"ML":"70"</v>
      </c>
      <c r="AQ1195" s="5" t="str">
        <f t="shared" si="585"/>
        <v>,"RM":"745B"</v>
      </c>
      <c r="AR1195" s="5" t="str">
        <f t="shared" si="604"/>
        <v>,"building":"BALDWIN"</v>
      </c>
      <c r="AS1195" s="5" t="str">
        <f t="shared" si="613"/>
        <v>}</v>
      </c>
      <c r="AT1195" s="5" t="str">
        <f t="shared" si="605"/>
        <v/>
      </c>
      <c r="AU1195" s="5" t="str">
        <f t="shared" si="606"/>
        <v>,"website":"http://ceas.uc.edu/CIPALMS.html"</v>
      </c>
      <c r="AV1195" s="10" t="str">
        <f t="shared" si="607"/>
        <v>,"email":"a.hamed@uc.edu"</v>
      </c>
      <c r="AW1195" s="6" t="str">
        <f t="shared" si="608"/>
        <v>{"name":"Center for Intelligent Propulsion (CEAS)","phone":"513-556-3553","location":{"ML":"70","RM":"745B","building":"BALDWIN"},"website":"http://ceas.uc.edu/CIPALMS.html","email":"a.hamed@uc.edu"}</v>
      </c>
      <c r="AX1195" t="str">
        <f t="shared" si="609"/>
        <v>db.directory.insert({"name":"Center for Intelligent Propulsion (CEAS)","phone":"513-556-3553","location":{"ML":"70","RM":"745B","building":"BALDWIN"},"website":"http://ceas.uc.edu/CIPALMS.html","email":"a.hamed@uc.edu"})</v>
      </c>
      <c r="AY1195">
        <f t="shared" si="612"/>
        <v>1192</v>
      </c>
      <c r="AZ1195" t="str">
        <f t="shared" si="610"/>
        <v>1192 - Center for Intelligent Propulsion (CEAS)</v>
      </c>
      <c r="BA1195" t="str">
        <f t="shared" si="614"/>
        <v>{"name":"Center for Intelligent Propulsion (CEAS)","phone":"513-556-3553","location":{"ML":"70","RM":"745B","building":"BALDWIN"},"website":"http://ceas.uc.edu/CIPALMS.html","email":"a.hamed@uc.edu"},</v>
      </c>
    </row>
    <row r="1196" spans="1:53" x14ac:dyDescent="0.25">
      <c r="A1196" t="s">
        <v>4915</v>
      </c>
      <c r="B1196" t="s">
        <v>4916</v>
      </c>
      <c r="C1196" t="s">
        <v>4917</v>
      </c>
      <c r="D1196">
        <v>72</v>
      </c>
      <c r="E1196">
        <v>490</v>
      </c>
      <c r="F1196" t="s">
        <v>121</v>
      </c>
      <c r="H1196" t="s">
        <v>4918</v>
      </c>
      <c r="K1196" t="s">
        <v>5264</v>
      </c>
      <c r="M1196">
        <f t="shared" si="615"/>
        <v>0</v>
      </c>
      <c r="N1196" t="str">
        <f t="shared" si="587"/>
        <v>Center for Robotics</v>
      </c>
      <c r="P1196" t="s">
        <v>5264</v>
      </c>
      <c r="Q1196" t="str">
        <f t="shared" si="588"/>
        <v>513-556-1695</v>
      </c>
      <c r="S1196" s="3">
        <f t="shared" si="586"/>
        <v>72</v>
      </c>
      <c r="T1196" t="b">
        <f t="shared" si="594"/>
        <v>1</v>
      </c>
      <c r="V1196" s="3">
        <f t="shared" si="595"/>
        <v>490</v>
      </c>
      <c r="W1196" t="b">
        <f t="shared" si="589"/>
        <v>1</v>
      </c>
      <c r="Y1196" t="str">
        <f t="shared" si="596"/>
        <v>RHODES</v>
      </c>
      <c r="Z1196" t="b">
        <f t="shared" si="590"/>
        <v>1</v>
      </c>
      <c r="AB1196" t="b">
        <f t="shared" si="597"/>
        <v>1</v>
      </c>
      <c r="AD1196">
        <f t="shared" si="598"/>
        <v>0</v>
      </c>
      <c r="AE1196" t="b">
        <f t="shared" si="591"/>
        <v>0</v>
      </c>
      <c r="AG1196" t="str">
        <f t="shared" si="599"/>
        <v>http://ceas.uc.edu/robotics.html</v>
      </c>
      <c r="AH1196" t="b">
        <f t="shared" si="592"/>
        <v>1</v>
      </c>
      <c r="AJ1196">
        <f t="shared" si="600"/>
        <v>0</v>
      </c>
      <c r="AK1196" t="b">
        <f t="shared" si="593"/>
        <v>0</v>
      </c>
      <c r="AM1196" s="4" t="str">
        <f t="shared" si="611"/>
        <v>"name":"Center for Robotics"</v>
      </c>
      <c r="AN1196" s="5" t="str">
        <f t="shared" si="601"/>
        <v>,"phone":"513-556-1695"</v>
      </c>
      <c r="AO1196" s="5" t="str">
        <f t="shared" si="602"/>
        <v>,"location":{</v>
      </c>
      <c r="AP1196" s="5" t="str">
        <f t="shared" si="603"/>
        <v>"ML":"72"</v>
      </c>
      <c r="AQ1196" s="5" t="str">
        <f t="shared" si="585"/>
        <v>,"RM":"490"</v>
      </c>
      <c r="AR1196" s="5" t="str">
        <f t="shared" si="604"/>
        <v>,"building":"RHODES"</v>
      </c>
      <c r="AS1196" s="5" t="str">
        <f t="shared" si="613"/>
        <v>}</v>
      </c>
      <c r="AT1196" s="5" t="str">
        <f t="shared" si="605"/>
        <v/>
      </c>
      <c r="AU1196" s="5" t="str">
        <f t="shared" si="606"/>
        <v>,"website":"http://ceas.uc.edu/robotics.html"</v>
      </c>
      <c r="AV1196" s="10" t="str">
        <f t="shared" si="607"/>
        <v/>
      </c>
      <c r="AW1196" s="6" t="str">
        <f t="shared" si="608"/>
        <v>{"name":"Center for Robotics","phone":"513-556-1695","location":{"ML":"72","RM":"490","building":"RHODES"},"website":"http://ceas.uc.edu/robotics.html"}</v>
      </c>
      <c r="AX1196" t="str">
        <f t="shared" si="609"/>
        <v>db.directory.insert({"name":"Center for Robotics","phone":"513-556-1695","location":{"ML":"72","RM":"490","building":"RHODES"},"website":"http://ceas.uc.edu/robotics.html"})</v>
      </c>
      <c r="AY1196">
        <f t="shared" si="612"/>
        <v>1193</v>
      </c>
      <c r="AZ1196" t="str">
        <f t="shared" si="610"/>
        <v>1193 - Center for Robotics</v>
      </c>
      <c r="BA1196" t="str">
        <f t="shared" si="614"/>
        <v>{"name":"Center for Robotics","phone":"513-556-1695","location":{"ML":"72","RM":"490","building":"RHODES"},"website":"http://ceas.uc.edu/robotics.html"},</v>
      </c>
    </row>
    <row r="1197" spans="1:53" x14ac:dyDescent="0.25">
      <c r="A1197" t="s">
        <v>4919</v>
      </c>
      <c r="B1197" t="s">
        <v>4920</v>
      </c>
      <c r="C1197" t="s">
        <v>4921</v>
      </c>
      <c r="E1197" t="s">
        <v>4922</v>
      </c>
      <c r="F1197" t="s">
        <v>4446</v>
      </c>
      <c r="H1197" t="s">
        <v>4923</v>
      </c>
      <c r="K1197" t="s">
        <v>5264</v>
      </c>
      <c r="M1197">
        <f t="shared" si="615"/>
        <v>0</v>
      </c>
      <c r="N1197" t="str">
        <f t="shared" si="587"/>
        <v>Center Medical Device Innovation and Entrepreneurship (CEAS)</v>
      </c>
      <c r="P1197" t="s">
        <v>5264</v>
      </c>
      <c r="Q1197" t="str">
        <f t="shared" si="588"/>
        <v>513-558-0647</v>
      </c>
      <c r="S1197" s="3">
        <f t="shared" si="586"/>
        <v>0</v>
      </c>
      <c r="T1197" t="b">
        <f t="shared" si="594"/>
        <v>0</v>
      </c>
      <c r="V1197" s="3" t="str">
        <f t="shared" si="595"/>
        <v>302-3</v>
      </c>
      <c r="W1197" t="b">
        <f t="shared" si="589"/>
        <v>1</v>
      </c>
      <c r="Y1197" t="str">
        <f t="shared" si="596"/>
        <v>VICTORYPKWY</v>
      </c>
      <c r="Z1197" t="b">
        <f t="shared" si="590"/>
        <v>1</v>
      </c>
      <c r="AB1197" t="b">
        <f t="shared" si="597"/>
        <v>1</v>
      </c>
      <c r="AD1197">
        <f t="shared" si="598"/>
        <v>0</v>
      </c>
      <c r="AE1197" t="b">
        <f t="shared" si="591"/>
        <v>0</v>
      </c>
      <c r="AG1197" t="str">
        <f t="shared" si="599"/>
        <v>http://ceas.uc.edu/mdiep.html</v>
      </c>
      <c r="AH1197" t="b">
        <f t="shared" si="592"/>
        <v>1</v>
      </c>
      <c r="AJ1197">
        <f t="shared" si="600"/>
        <v>0</v>
      </c>
      <c r="AK1197" t="b">
        <f t="shared" si="593"/>
        <v>0</v>
      </c>
      <c r="AM1197" s="4" t="str">
        <f t="shared" si="611"/>
        <v>"name":"Center Medical Device Innovation and Entrepreneurship (CEAS)"</v>
      </c>
      <c r="AN1197" s="5" t="str">
        <f t="shared" si="601"/>
        <v>,"phone":"513-558-0647"</v>
      </c>
      <c r="AO1197" s="5" t="str">
        <f t="shared" si="602"/>
        <v>,"location":{</v>
      </c>
      <c r="AP1197" s="5" t="str">
        <f t="shared" si="603"/>
        <v/>
      </c>
      <c r="AQ1197" s="5" t="str">
        <f t="shared" si="585"/>
        <v/>
      </c>
      <c r="AR1197" s="5" t="str">
        <f t="shared" si="604"/>
        <v>,"building":"VICTORYPKWY"</v>
      </c>
      <c r="AS1197" s="5" t="str">
        <f t="shared" si="613"/>
        <v>}</v>
      </c>
      <c r="AT1197" s="5" t="str">
        <f t="shared" si="605"/>
        <v/>
      </c>
      <c r="AU1197" s="5" t="str">
        <f t="shared" si="606"/>
        <v>,"website":"http://ceas.uc.edu/mdiep.html"</v>
      </c>
      <c r="AV1197" s="10" t="str">
        <f t="shared" si="607"/>
        <v/>
      </c>
      <c r="AW1197" s="6" t="str">
        <f t="shared" si="608"/>
        <v>{"name":"Center Medical Device Innovation and Entrepreneurship (CEAS)","phone":"513-558-0647","location":{,"building":"VICTORYPKWY"},"website":"http://ceas.uc.edu/mdiep.html"}</v>
      </c>
      <c r="AX1197" t="s">
        <v>5335</v>
      </c>
      <c r="AY1197">
        <f t="shared" si="612"/>
        <v>1194</v>
      </c>
      <c r="AZ1197" t="str">
        <f t="shared" si="610"/>
        <v>1194 - Center Medical Device Innovation and Entrepreneurship (CEAS)</v>
      </c>
      <c r="BA1197" t="str">
        <f t="shared" si="614"/>
        <v>{"name":"Center Medical Device Innovation and Entrepreneurship (CEAS)","phone":"513-558-0647","location":{,"building":"VICTORYPKWY"},"website":"http://ceas.uc.edu/mdiep.html"},</v>
      </c>
    </row>
    <row r="1198" spans="1:53" x14ac:dyDescent="0.25">
      <c r="A1198" t="s">
        <v>4924</v>
      </c>
      <c r="B1198" t="s">
        <v>4925</v>
      </c>
      <c r="C1198" t="s">
        <v>4926</v>
      </c>
      <c r="H1198" t="s">
        <v>4927</v>
      </c>
      <c r="I1198" t="s">
        <v>4928</v>
      </c>
      <c r="K1198" t="s">
        <v>5264</v>
      </c>
      <c r="M1198">
        <f t="shared" si="615"/>
        <v>0</v>
      </c>
      <c r="N1198" t="str">
        <f t="shared" si="587"/>
        <v>Certificates and Special Programs (CEAS)</v>
      </c>
      <c r="P1198" t="s">
        <v>5264</v>
      </c>
      <c r="Q1198" t="str">
        <f t="shared" si="588"/>
        <v>513-556-6567</v>
      </c>
      <c r="S1198" s="3">
        <f t="shared" si="586"/>
        <v>0</v>
      </c>
      <c r="T1198" t="b">
        <f t="shared" si="594"/>
        <v>0</v>
      </c>
      <c r="V1198" s="3">
        <f t="shared" si="595"/>
        <v>0</v>
      </c>
      <c r="W1198" t="b">
        <f t="shared" si="589"/>
        <v>0</v>
      </c>
      <c r="Y1198">
        <f t="shared" si="596"/>
        <v>0</v>
      </c>
      <c r="Z1198" t="b">
        <f t="shared" si="590"/>
        <v>0</v>
      </c>
      <c r="AB1198" t="b">
        <f t="shared" si="597"/>
        <v>0</v>
      </c>
      <c r="AD1198">
        <f t="shared" si="598"/>
        <v>0</v>
      </c>
      <c r="AE1198" t="b">
        <f t="shared" si="591"/>
        <v>0</v>
      </c>
      <c r="AG1198" t="str">
        <f t="shared" si="599"/>
        <v>http://ceas.uc.edu/special_programs.html</v>
      </c>
      <c r="AH1198" t="b">
        <f t="shared" si="592"/>
        <v>1</v>
      </c>
      <c r="AJ1198" t="str">
        <f t="shared" si="600"/>
        <v>minnie.easley@uc.edu</v>
      </c>
      <c r="AK1198" t="b">
        <f t="shared" si="593"/>
        <v>1</v>
      </c>
      <c r="AM1198" s="4" t="str">
        <f t="shared" si="611"/>
        <v>"name":"Certificates and Special Programs (CEAS)"</v>
      </c>
      <c r="AN1198" s="5" t="str">
        <f t="shared" si="601"/>
        <v>,"phone":"513-556-6567"</v>
      </c>
      <c r="AO1198" s="5" t="str">
        <f t="shared" si="602"/>
        <v/>
      </c>
      <c r="AP1198" s="5" t="str">
        <f t="shared" si="603"/>
        <v/>
      </c>
      <c r="AQ1198" s="5" t="str">
        <f t="shared" si="585"/>
        <v>"RM":"0"</v>
      </c>
      <c r="AR1198" s="5" t="str">
        <f t="shared" si="604"/>
        <v/>
      </c>
      <c r="AS1198" s="5" t="str">
        <f t="shared" si="613"/>
        <v/>
      </c>
      <c r="AT1198" s="5" t="str">
        <f t="shared" si="605"/>
        <v/>
      </c>
      <c r="AU1198" s="5" t="str">
        <f t="shared" si="606"/>
        <v>,"website":"http://ceas.uc.edu/special_programs.html"</v>
      </c>
      <c r="AV1198" s="10" t="str">
        <f t="shared" si="607"/>
        <v>,"email":"minnie.easley@uc.edu"</v>
      </c>
      <c r="AW1198" s="6" t="str">
        <f t="shared" si="608"/>
        <v>{"name":"Certificates and Special Programs (CEAS)","phone":"513-556-6567""RM":"0","website":"http://ceas.uc.edu/special_programs.html","email":"minnie.easley@uc.edu"}</v>
      </c>
      <c r="AX1198" t="s">
        <v>5336</v>
      </c>
      <c r="AY1198">
        <f t="shared" si="612"/>
        <v>1195</v>
      </c>
      <c r="AZ1198" t="str">
        <f t="shared" si="610"/>
        <v>1195 - Certificates and Special Programs (CEAS)</v>
      </c>
      <c r="BA1198" t="str">
        <f t="shared" si="614"/>
        <v>{"name":"Certificates and Special Programs (CEAS)","phone":"513-556-6567""RM":"0","website":"http://ceas.uc.edu/special_programs.html","email":"minnie.easley@uc.edu"},</v>
      </c>
    </row>
    <row r="1199" spans="1:53" x14ac:dyDescent="0.25">
      <c r="A1199" t="s">
        <v>4929</v>
      </c>
      <c r="B1199" t="s">
        <v>4930</v>
      </c>
      <c r="C1199" t="s">
        <v>3648</v>
      </c>
      <c r="D1199">
        <v>12</v>
      </c>
      <c r="E1199">
        <v>601</v>
      </c>
      <c r="F1199" t="s">
        <v>2028</v>
      </c>
      <c r="G1199" t="s">
        <v>3649</v>
      </c>
      <c r="H1199" t="s">
        <v>4931</v>
      </c>
      <c r="K1199" t="s">
        <v>5264</v>
      </c>
      <c r="M1199">
        <f t="shared" si="615"/>
        <v>0</v>
      </c>
      <c r="N1199" t="str">
        <f t="shared" si="587"/>
        <v>Chemical Engineering (CEAS)(BCEE)</v>
      </c>
      <c r="P1199" t="s">
        <v>5264</v>
      </c>
      <c r="Q1199" t="str">
        <f t="shared" si="588"/>
        <v>513-556-4171</v>
      </c>
      <c r="S1199" s="3">
        <f t="shared" si="586"/>
        <v>12</v>
      </c>
      <c r="T1199" t="b">
        <f t="shared" si="594"/>
        <v>1</v>
      </c>
      <c r="V1199" s="3">
        <f t="shared" si="595"/>
        <v>601</v>
      </c>
      <c r="W1199" t="b">
        <f t="shared" si="589"/>
        <v>1</v>
      </c>
      <c r="Y1199" t="str">
        <f t="shared" si="596"/>
        <v>ERC</v>
      </c>
      <c r="Z1199" t="b">
        <f t="shared" si="590"/>
        <v>1</v>
      </c>
      <c r="AB1199" t="b">
        <f t="shared" si="597"/>
        <v>1</v>
      </c>
      <c r="AD1199" t="str">
        <f t="shared" si="598"/>
        <v>513-556-4162</v>
      </c>
      <c r="AE1199" t="b">
        <f t="shared" si="591"/>
        <v>1</v>
      </c>
      <c r="AG1199" t="str">
        <f t="shared" si="599"/>
        <v>http://ceas.uc.edu/bcee/ChemicalEngineering.html</v>
      </c>
      <c r="AH1199" t="b">
        <f t="shared" si="592"/>
        <v>1</v>
      </c>
      <c r="AJ1199">
        <f t="shared" si="600"/>
        <v>0</v>
      </c>
      <c r="AK1199" t="b">
        <f t="shared" si="593"/>
        <v>0</v>
      </c>
      <c r="AM1199" s="4" t="str">
        <f t="shared" si="611"/>
        <v>"name":"Chemical Engineering (CEAS)(BCEE)"</v>
      </c>
      <c r="AN1199" s="5" t="str">
        <f t="shared" si="601"/>
        <v>,"phone":"513-556-4171"</v>
      </c>
      <c r="AO1199" s="5" t="str">
        <f t="shared" si="602"/>
        <v>,"location":{</v>
      </c>
      <c r="AP1199" s="5" t="str">
        <f t="shared" si="603"/>
        <v>"ML":"12"</v>
      </c>
      <c r="AQ1199" s="5" t="str">
        <f t="shared" si="585"/>
        <v>,"RM":"601"</v>
      </c>
      <c r="AR1199" s="5" t="str">
        <f t="shared" si="604"/>
        <v>,"building":"ERC"</v>
      </c>
      <c r="AS1199" s="5" t="str">
        <f t="shared" si="613"/>
        <v>}</v>
      </c>
      <c r="AT1199" s="5" t="str">
        <f t="shared" si="605"/>
        <v>,"fax":"513-556-4162"</v>
      </c>
      <c r="AU1199" s="5" t="str">
        <f t="shared" si="606"/>
        <v>,"website":"http://ceas.uc.edu/bcee/ChemicalEngineering.html"</v>
      </c>
      <c r="AV1199" s="10" t="str">
        <f t="shared" si="607"/>
        <v/>
      </c>
      <c r="AW1199" s="6" t="str">
        <f t="shared" si="608"/>
        <v>{"name":"Chemical Engineering (CEAS)(BCEE)","phone":"513-556-4171","location":{"ML":"12","RM":"601","building":"ERC"},"fax":"513-556-4162","website":"http://ceas.uc.edu/bcee/ChemicalEngineering.html"}</v>
      </c>
      <c r="AX1199" t="str">
        <f t="shared" si="609"/>
        <v>db.directory.insert({"name":"Chemical Engineering (CEAS)(BCEE)","phone":"513-556-4171","location":{"ML":"12","RM":"601","building":"ERC"},"fax":"513-556-4162","website":"http://ceas.uc.edu/bcee/ChemicalEngineering.html"})</v>
      </c>
      <c r="AY1199">
        <f t="shared" si="612"/>
        <v>1196</v>
      </c>
      <c r="AZ1199" t="str">
        <f t="shared" si="610"/>
        <v>1196 - Chemical Engineering (CEAS)(BCEE)</v>
      </c>
      <c r="BA1199" t="str">
        <f t="shared" si="614"/>
        <v>{"name":"Chemical Engineering (CEAS)(BCEE)","phone":"513-556-4171","location":{"ML":"12","RM":"601","building":"ERC"},"fax":"513-556-4162","website":"http://ceas.uc.edu/bcee/ChemicalEngineering.html"},</v>
      </c>
    </row>
    <row r="1200" spans="1:53" x14ac:dyDescent="0.25">
      <c r="A1200" t="s">
        <v>4932</v>
      </c>
      <c r="B1200" t="s">
        <v>4933</v>
      </c>
      <c r="C1200" t="s">
        <v>4794</v>
      </c>
      <c r="D1200">
        <v>71</v>
      </c>
      <c r="E1200">
        <v>765</v>
      </c>
      <c r="F1200" t="s">
        <v>1512</v>
      </c>
      <c r="G1200" t="s">
        <v>4795</v>
      </c>
      <c r="H1200" t="s">
        <v>4934</v>
      </c>
      <c r="K1200" t="s">
        <v>5264</v>
      </c>
      <c r="M1200">
        <f t="shared" si="615"/>
        <v>0</v>
      </c>
      <c r="N1200" t="str">
        <f t="shared" si="587"/>
        <v>Civil Engineering (CEAS)</v>
      </c>
      <c r="P1200" t="s">
        <v>5264</v>
      </c>
      <c r="Q1200" t="str">
        <f t="shared" si="588"/>
        <v>513-556-3648</v>
      </c>
      <c r="S1200" s="3">
        <f t="shared" si="586"/>
        <v>71</v>
      </c>
      <c r="T1200" t="b">
        <f t="shared" si="594"/>
        <v>1</v>
      </c>
      <c r="V1200" s="3">
        <f t="shared" si="595"/>
        <v>765</v>
      </c>
      <c r="W1200" t="b">
        <f t="shared" si="589"/>
        <v>1</v>
      </c>
      <c r="Y1200" t="str">
        <f t="shared" si="596"/>
        <v>BALDWIN</v>
      </c>
      <c r="Z1200" t="b">
        <f t="shared" si="590"/>
        <v>1</v>
      </c>
      <c r="AB1200" t="b">
        <f t="shared" si="597"/>
        <v>1</v>
      </c>
      <c r="AD1200" t="str">
        <f t="shared" si="598"/>
        <v>513-556-2599</v>
      </c>
      <c r="AE1200" t="b">
        <f t="shared" si="591"/>
        <v>1</v>
      </c>
      <c r="AG1200" t="str">
        <f t="shared" si="599"/>
        <v>http://ceas.uc.edu/caecm/undergraduate/civil_engineering.html</v>
      </c>
      <c r="AH1200" t="b">
        <f t="shared" si="592"/>
        <v>1</v>
      </c>
      <c r="AJ1200">
        <f t="shared" si="600"/>
        <v>0</v>
      </c>
      <c r="AK1200" t="b">
        <f t="shared" si="593"/>
        <v>0</v>
      </c>
      <c r="AM1200" s="4" t="str">
        <f t="shared" si="611"/>
        <v>"name":"Civil Engineering (CEAS)"</v>
      </c>
      <c r="AN1200" s="5" t="str">
        <f t="shared" si="601"/>
        <v>,"phone":"513-556-3648"</v>
      </c>
      <c r="AO1200" s="5" t="str">
        <f t="shared" si="602"/>
        <v>,"location":{</v>
      </c>
      <c r="AP1200" s="5" t="str">
        <f t="shared" si="603"/>
        <v>"ML":"71"</v>
      </c>
      <c r="AQ1200" s="5" t="str">
        <f t="shared" si="585"/>
        <v>,"RM":"765"</v>
      </c>
      <c r="AR1200" s="5" t="str">
        <f t="shared" si="604"/>
        <v>,"building":"BALDWIN"</v>
      </c>
      <c r="AS1200" s="5" t="str">
        <f t="shared" si="613"/>
        <v>}</v>
      </c>
      <c r="AT1200" s="5" t="str">
        <f t="shared" si="605"/>
        <v>,"fax":"513-556-2599"</v>
      </c>
      <c r="AU1200" s="5" t="str">
        <f t="shared" si="606"/>
        <v>,"website":"http://ceas.uc.edu/caecm/undergraduate/civil_engineering.html"</v>
      </c>
      <c r="AV1200" s="10" t="str">
        <f t="shared" si="607"/>
        <v/>
      </c>
      <c r="AW1200" s="6" t="str">
        <f t="shared" si="608"/>
        <v>{"name":"Civil Engineering (CEAS)","phone":"513-556-3648","location":{"ML":"71","RM":"765","building":"BALDWIN"},"fax":"513-556-2599","website":"http://ceas.uc.edu/caecm/undergraduate/civil_engineering.html"}</v>
      </c>
      <c r="AX1200" t="str">
        <f t="shared" si="609"/>
        <v>db.directory.insert({"name":"Civil Engineering (CEAS)","phone":"513-556-3648","location":{"ML":"71","RM":"765","building":"BALDWIN"},"fax":"513-556-2599","website":"http://ceas.uc.edu/caecm/undergraduate/civil_engineering.html"})</v>
      </c>
      <c r="AY1200">
        <f t="shared" si="612"/>
        <v>1197</v>
      </c>
      <c r="AZ1200" t="str">
        <f t="shared" si="610"/>
        <v>1197 - Civil Engineering (CEAS)</v>
      </c>
      <c r="BA1200" t="str">
        <f t="shared" si="614"/>
        <v>{"name":"Civil Engineering (CEAS)","phone":"513-556-3648","location":{"ML":"71","RM":"765","building":"BALDWIN"},"fax":"513-556-2599","website":"http://ceas.uc.edu/caecm/undergraduate/civil_engineering.html"},</v>
      </c>
    </row>
    <row r="1201" spans="1:53" x14ac:dyDescent="0.25">
      <c r="A1201" t="s">
        <v>4935</v>
      </c>
      <c r="B1201" t="s">
        <v>4936</v>
      </c>
      <c r="C1201" t="s">
        <v>2644</v>
      </c>
      <c r="D1201">
        <v>115</v>
      </c>
      <c r="E1201">
        <v>830</v>
      </c>
      <c r="F1201" t="s">
        <v>110</v>
      </c>
      <c r="G1201" t="s">
        <v>1845</v>
      </c>
      <c r="H1201" t="s">
        <v>4937</v>
      </c>
      <c r="I1201" t="s">
        <v>4938</v>
      </c>
      <c r="K1201" t="s">
        <v>5264</v>
      </c>
      <c r="M1201">
        <f t="shared" si="615"/>
        <v>0</v>
      </c>
      <c r="N1201" t="str">
        <f t="shared" si="587"/>
        <v>Co-op Program (CEAS)</v>
      </c>
      <c r="P1201" t="s">
        <v>5264</v>
      </c>
      <c r="Q1201" t="str">
        <f t="shared" si="588"/>
        <v>513-556-2667</v>
      </c>
      <c r="S1201" s="3">
        <f t="shared" si="586"/>
        <v>115</v>
      </c>
      <c r="T1201" t="b">
        <f t="shared" si="594"/>
        <v>1</v>
      </c>
      <c r="V1201" s="3">
        <f t="shared" si="595"/>
        <v>830</v>
      </c>
      <c r="W1201" t="b">
        <f t="shared" si="589"/>
        <v>1</v>
      </c>
      <c r="Y1201" t="str">
        <f t="shared" si="596"/>
        <v>STEGER</v>
      </c>
      <c r="Z1201" t="b">
        <f t="shared" si="590"/>
        <v>1</v>
      </c>
      <c r="AB1201" t="b">
        <f t="shared" si="597"/>
        <v>1</v>
      </c>
      <c r="AD1201" t="str">
        <f t="shared" si="598"/>
        <v>513-556-5061</v>
      </c>
      <c r="AE1201" t="b">
        <f t="shared" si="591"/>
        <v>1</v>
      </c>
      <c r="AG1201" t="str">
        <f t="shared" si="599"/>
        <v>http://www.ceas.uc.edu/future_students/Coop.html</v>
      </c>
      <c r="AH1201" t="b">
        <f t="shared" si="592"/>
        <v>1</v>
      </c>
      <c r="AJ1201" t="str">
        <f t="shared" si="600"/>
        <v>coop@uc.edu</v>
      </c>
      <c r="AK1201" t="b">
        <f t="shared" si="593"/>
        <v>1</v>
      </c>
      <c r="AM1201" s="4" t="str">
        <f t="shared" si="611"/>
        <v>"name":"Co-op Program (CEAS)"</v>
      </c>
      <c r="AN1201" s="5" t="str">
        <f t="shared" si="601"/>
        <v>,"phone":"513-556-2667"</v>
      </c>
      <c r="AO1201" s="5" t="str">
        <f t="shared" si="602"/>
        <v>,"location":{</v>
      </c>
      <c r="AP1201" s="5" t="str">
        <f t="shared" si="603"/>
        <v>"ML":"115"</v>
      </c>
      <c r="AQ1201" s="5" t="str">
        <f t="shared" ref="AQ1201:AQ1264" si="617">IF(AND(W1201=TRUE,T1201=TRUE),CONCATENATE(",""RM"":""",TRIM(V1201),""""),IF(AND(W1201=FALSE, T1201=FALSE),CONCATENATE("""RM"":""",TRIM(V1201),""""),""))</f>
        <v>,"RM":"830"</v>
      </c>
      <c r="AR1201" s="5" t="str">
        <f t="shared" si="604"/>
        <v>,"building":"STEGER"</v>
      </c>
      <c r="AS1201" s="5" t="str">
        <f t="shared" si="613"/>
        <v>}</v>
      </c>
      <c r="AT1201" s="5" t="str">
        <f t="shared" si="605"/>
        <v>,"fax":"513-556-5061"</v>
      </c>
      <c r="AU1201" s="5" t="str">
        <f t="shared" si="606"/>
        <v>,"website":"http://www.ceas.uc.edu/future_students/Coop.html"</v>
      </c>
      <c r="AV1201" s="10" t="str">
        <f t="shared" si="607"/>
        <v>,"email":"coop@uc.edu"</v>
      </c>
      <c r="AW1201" s="6" t="str">
        <f t="shared" si="608"/>
        <v>{"name":"Co-op Program (CEAS)","phone":"513-556-2667","location":{"ML":"115","RM":"830","building":"STEGER"},"fax":"513-556-5061","website":"http://www.ceas.uc.edu/future_students/Coop.html","email":"coop@uc.edu"}</v>
      </c>
      <c r="AX1201" t="str">
        <f t="shared" si="609"/>
        <v>db.directory.insert({"name":"Co-op Program (CEAS)","phone":"513-556-2667","location":{"ML":"115","RM":"830","building":"STEGER"},"fax":"513-556-5061","website":"http://www.ceas.uc.edu/future_students/Coop.html","email":"coop@uc.edu"})</v>
      </c>
      <c r="AY1201">
        <f t="shared" si="612"/>
        <v>1198</v>
      </c>
      <c r="AZ1201" t="str">
        <f t="shared" si="610"/>
        <v>1198 - Co-op Program (CEAS)</v>
      </c>
      <c r="BA1201" t="str">
        <f t="shared" si="614"/>
        <v>{"name":"Co-op Program (CEAS)","phone":"513-556-2667","location":{"ML":"115","RM":"830","building":"STEGER"},"fax":"513-556-5061","website":"http://www.ceas.uc.edu/future_students/Coop.html","email":"coop@uc.edu"},</v>
      </c>
    </row>
    <row r="1202" spans="1:53" x14ac:dyDescent="0.25">
      <c r="A1202" t="s">
        <v>4939</v>
      </c>
      <c r="B1202" t="s">
        <v>4940</v>
      </c>
      <c r="C1202" t="s">
        <v>4941</v>
      </c>
      <c r="D1202">
        <v>70</v>
      </c>
      <c r="F1202" t="s">
        <v>4284</v>
      </c>
      <c r="H1202" t="s">
        <v>4942</v>
      </c>
      <c r="K1202" t="s">
        <v>5264</v>
      </c>
      <c r="M1202">
        <f t="shared" si="615"/>
        <v>0</v>
      </c>
      <c r="N1202" t="str">
        <f t="shared" si="587"/>
        <v>Combustion Research Laboratory (CEAS)</v>
      </c>
      <c r="P1202" t="s">
        <v>5264</v>
      </c>
      <c r="Q1202" t="str">
        <f t="shared" si="588"/>
        <v>513-641-3041</v>
      </c>
      <c r="S1202" s="3">
        <f t="shared" si="586"/>
        <v>70</v>
      </c>
      <c r="T1202" t="b">
        <f t="shared" si="594"/>
        <v>1</v>
      </c>
      <c r="V1202" s="3">
        <f t="shared" si="595"/>
        <v>0</v>
      </c>
      <c r="W1202" t="b">
        <f t="shared" si="589"/>
        <v>0</v>
      </c>
      <c r="Y1202" t="str">
        <f t="shared" si="596"/>
        <v>CENTHILL-A</v>
      </c>
      <c r="Z1202" t="b">
        <f t="shared" si="590"/>
        <v>1</v>
      </c>
      <c r="AB1202" t="b">
        <f t="shared" si="597"/>
        <v>1</v>
      </c>
      <c r="AD1202">
        <f t="shared" si="598"/>
        <v>0</v>
      </c>
      <c r="AE1202" t="b">
        <f t="shared" si="591"/>
        <v>0</v>
      </c>
      <c r="AG1202" t="str">
        <f t="shared" si="599"/>
        <v>http://www.ase.uc.edu/~firetest/crl/</v>
      </c>
      <c r="AH1202" t="b">
        <f t="shared" si="592"/>
        <v>1</v>
      </c>
      <c r="AJ1202">
        <f t="shared" si="600"/>
        <v>0</v>
      </c>
      <c r="AK1202" t="b">
        <f t="shared" si="593"/>
        <v>0</v>
      </c>
      <c r="AM1202" s="4" t="str">
        <f t="shared" si="611"/>
        <v>"name":"Combustion Research Laboratory (CEAS)"</v>
      </c>
      <c r="AN1202" s="5" t="str">
        <f t="shared" si="601"/>
        <v>,"phone":"513-641-3041"</v>
      </c>
      <c r="AO1202" s="5" t="str">
        <f t="shared" si="602"/>
        <v>,"location":{</v>
      </c>
      <c r="AP1202" s="5" t="str">
        <f t="shared" si="603"/>
        <v>"ML":"70"</v>
      </c>
      <c r="AQ1202" s="5" t="str">
        <f t="shared" si="617"/>
        <v/>
      </c>
      <c r="AR1202" s="5" t="str">
        <f t="shared" si="604"/>
        <v>,"building":"CENTHILL-A"</v>
      </c>
      <c r="AS1202" s="5" t="str">
        <f t="shared" si="613"/>
        <v>}</v>
      </c>
      <c r="AT1202" s="5" t="str">
        <f t="shared" si="605"/>
        <v/>
      </c>
      <c r="AU1202" s="5" t="str">
        <f t="shared" si="606"/>
        <v>,"website":"http://www.ase.uc.edu/~firetest/crl/"</v>
      </c>
      <c r="AV1202" s="10" t="str">
        <f t="shared" si="607"/>
        <v/>
      </c>
      <c r="AW1202" s="6" t="str">
        <f t="shared" si="608"/>
        <v>{"name":"Combustion Research Laboratory (CEAS)","phone":"513-641-3041","location":{"ML":"70","building":"CENTHILL-A"},"website":"http://www.ase.uc.edu/~firetest/crl/"}</v>
      </c>
      <c r="AX1202" t="str">
        <f t="shared" si="609"/>
        <v>db.directory.insert({"name":"Combustion Research Laboratory (CEAS)","phone":"513-641-3041","location":{"ML":"70","building":"CENTHILL-A"},"website":"http://www.ase.uc.edu/~firetest/crl/"})</v>
      </c>
      <c r="AY1202">
        <f t="shared" si="612"/>
        <v>1199</v>
      </c>
      <c r="AZ1202" t="str">
        <f t="shared" si="610"/>
        <v>1199 - Combustion Research Laboratory (CEAS)</v>
      </c>
      <c r="BA1202" t="str">
        <f t="shared" si="614"/>
        <v>{"name":"Combustion Research Laboratory (CEAS)","phone":"513-641-3041","location":{"ML":"70","building":"CENTHILL-A"},"website":"http://www.ase.uc.edu/~firetest/crl/"},</v>
      </c>
    </row>
    <row r="1203" spans="1:53" x14ac:dyDescent="0.25">
      <c r="A1203" t="s">
        <v>4943</v>
      </c>
      <c r="B1203" t="s">
        <v>4944</v>
      </c>
      <c r="C1203" t="s">
        <v>150</v>
      </c>
      <c r="H1203" t="s">
        <v>151</v>
      </c>
      <c r="I1203" t="s">
        <v>152</v>
      </c>
      <c r="K1203" t="s">
        <v>5264</v>
      </c>
      <c r="M1203">
        <f t="shared" si="615"/>
        <v>0</v>
      </c>
      <c r="N1203" t="str">
        <f t="shared" si="587"/>
        <v>Computer Science Summer Camp (CEAS)</v>
      </c>
      <c r="P1203" t="s">
        <v>5264</v>
      </c>
      <c r="Q1203" t="str">
        <f t="shared" si="588"/>
        <v>513-556-5417</v>
      </c>
      <c r="S1203" s="3">
        <f t="shared" si="586"/>
        <v>0</v>
      </c>
      <c r="T1203" t="b">
        <f t="shared" si="594"/>
        <v>0</v>
      </c>
      <c r="V1203" s="3">
        <f t="shared" si="595"/>
        <v>0</v>
      </c>
      <c r="W1203" t="b">
        <f t="shared" si="589"/>
        <v>0</v>
      </c>
      <c r="Y1203">
        <f t="shared" si="596"/>
        <v>0</v>
      </c>
      <c r="Z1203" t="b">
        <f t="shared" si="590"/>
        <v>0</v>
      </c>
      <c r="AB1203" t="b">
        <f t="shared" si="597"/>
        <v>0</v>
      </c>
      <c r="AD1203">
        <f t="shared" si="598"/>
        <v>0</v>
      </c>
      <c r="AE1203" t="b">
        <f t="shared" si="591"/>
        <v>0</v>
      </c>
      <c r="AG1203" t="str">
        <f t="shared" si="599"/>
        <v>http://ceas.uc.edu/future_students/Activities/Summer_Camps.html</v>
      </c>
      <c r="AH1203" t="b">
        <f t="shared" si="592"/>
        <v>1</v>
      </c>
      <c r="AJ1203" t="str">
        <f t="shared" si="600"/>
        <v>ceas.ug@uc.edu</v>
      </c>
      <c r="AK1203" t="b">
        <f t="shared" si="593"/>
        <v>1</v>
      </c>
      <c r="AM1203" s="4" t="str">
        <f t="shared" si="611"/>
        <v>"name":"Computer Science Summer Camp (CEAS)"</v>
      </c>
      <c r="AN1203" s="5" t="str">
        <f t="shared" si="601"/>
        <v>,"phone":"513-556-5417"</v>
      </c>
      <c r="AO1203" s="5" t="str">
        <f t="shared" si="602"/>
        <v/>
      </c>
      <c r="AP1203" s="5" t="str">
        <f t="shared" si="603"/>
        <v/>
      </c>
      <c r="AQ1203" s="5" t="str">
        <f t="shared" si="617"/>
        <v>"RM":"0"</v>
      </c>
      <c r="AR1203" s="5" t="str">
        <f t="shared" si="604"/>
        <v/>
      </c>
      <c r="AS1203" s="5" t="str">
        <f t="shared" si="613"/>
        <v/>
      </c>
      <c r="AT1203" s="5" t="str">
        <f t="shared" si="605"/>
        <v/>
      </c>
      <c r="AU1203" s="5" t="str">
        <f t="shared" si="606"/>
        <v>,"website":"http://ceas.uc.edu/future_students/Activities/Summer_Camps.html"</v>
      </c>
      <c r="AV1203" s="10" t="str">
        <f t="shared" si="607"/>
        <v>,"email":"ceas.ug@uc.edu"</v>
      </c>
      <c r="AW1203" s="6" t="str">
        <f t="shared" si="608"/>
        <v>{"name":"Computer Science Summer Camp (CEAS)","phone":"513-556-5417""RM":"0","website":"http://ceas.uc.edu/future_students/Activities/Summer_Camps.html","email":"ceas.ug@uc.edu"}</v>
      </c>
      <c r="AX1203" t="s">
        <v>5337</v>
      </c>
      <c r="AY1203">
        <f t="shared" si="612"/>
        <v>1200</v>
      </c>
      <c r="AZ1203" t="str">
        <f t="shared" si="610"/>
        <v>1200 - Computer Science Summer Camp (CEAS)</v>
      </c>
      <c r="BA1203" t="str">
        <f t="shared" si="614"/>
        <v>{"name":"Computer Science Summer Camp (CEAS)","phone":"513-556-5417""RM":"0","website":"http://ceas.uc.edu/future_students/Activities/Summer_Camps.html","email":"ceas.ug@uc.edu"},</v>
      </c>
    </row>
    <row r="1204" spans="1:53" x14ac:dyDescent="0.25">
      <c r="A1204" t="s">
        <v>4945</v>
      </c>
      <c r="B1204" t="s">
        <v>4946</v>
      </c>
      <c r="C1204" t="s">
        <v>4947</v>
      </c>
      <c r="D1204">
        <v>18</v>
      </c>
      <c r="E1204">
        <v>636</v>
      </c>
      <c r="F1204" t="s">
        <v>2028</v>
      </c>
      <c r="G1204" t="s">
        <v>4892</v>
      </c>
      <c r="H1204" t="s">
        <v>4948</v>
      </c>
      <c r="I1204" t="s">
        <v>4949</v>
      </c>
      <c r="K1204" t="s">
        <v>5264</v>
      </c>
      <c r="M1204">
        <f t="shared" si="615"/>
        <v>0</v>
      </c>
      <c r="N1204" t="str">
        <f t="shared" si="587"/>
        <v>Computing Office (CEAS)</v>
      </c>
      <c r="P1204" t="s">
        <v>5264</v>
      </c>
      <c r="Q1204" t="str">
        <f t="shared" si="588"/>
        <v>513-556-9117</v>
      </c>
      <c r="S1204" s="3">
        <f t="shared" si="586"/>
        <v>18</v>
      </c>
      <c r="T1204" t="b">
        <f t="shared" si="594"/>
        <v>1</v>
      </c>
      <c r="V1204" s="3">
        <f t="shared" si="595"/>
        <v>636</v>
      </c>
      <c r="W1204" t="b">
        <f t="shared" si="589"/>
        <v>1</v>
      </c>
      <c r="Y1204" t="str">
        <f t="shared" si="596"/>
        <v>ERC</v>
      </c>
      <c r="Z1204" t="b">
        <f t="shared" si="590"/>
        <v>1</v>
      </c>
      <c r="AB1204" t="b">
        <f t="shared" si="597"/>
        <v>1</v>
      </c>
      <c r="AD1204" t="str">
        <f t="shared" si="598"/>
        <v>513-556-6741</v>
      </c>
      <c r="AE1204" t="b">
        <f t="shared" si="591"/>
        <v>1</v>
      </c>
      <c r="AG1204" t="str">
        <f t="shared" si="599"/>
        <v>http://ceas.uc.edu/about/CollegeComputing.html</v>
      </c>
      <c r="AH1204" t="b">
        <f t="shared" si="592"/>
        <v>1</v>
      </c>
      <c r="AJ1204" t="str">
        <f t="shared" si="600"/>
        <v>CEAS-USERHELP@listserv.uc.edu</v>
      </c>
      <c r="AK1204" t="b">
        <f t="shared" si="593"/>
        <v>1</v>
      </c>
      <c r="AM1204" s="4" t="str">
        <f t="shared" si="611"/>
        <v>"name":"Computing Office (CEAS)"</v>
      </c>
      <c r="AN1204" s="5" t="str">
        <f t="shared" si="601"/>
        <v>,"phone":"513-556-9117"</v>
      </c>
      <c r="AO1204" s="5" t="str">
        <f t="shared" si="602"/>
        <v>,"location":{</v>
      </c>
      <c r="AP1204" s="5" t="str">
        <f t="shared" si="603"/>
        <v>"ML":"18"</v>
      </c>
      <c r="AQ1204" s="5" t="str">
        <f t="shared" si="617"/>
        <v>,"RM":"636"</v>
      </c>
      <c r="AR1204" s="5" t="str">
        <f t="shared" si="604"/>
        <v>,"building":"ERC"</v>
      </c>
      <c r="AS1204" s="5" t="str">
        <f t="shared" si="613"/>
        <v>}</v>
      </c>
      <c r="AT1204" s="5" t="str">
        <f t="shared" si="605"/>
        <v>,"fax":"513-556-6741"</v>
      </c>
      <c r="AU1204" s="5" t="str">
        <f t="shared" si="606"/>
        <v>,"website":"http://ceas.uc.edu/about/CollegeComputing.html"</v>
      </c>
      <c r="AV1204" s="10" t="str">
        <f t="shared" si="607"/>
        <v>,"email":"CEAS-USERHELP@listserv.uc.edu"</v>
      </c>
      <c r="AW1204" s="6" t="str">
        <f t="shared" si="608"/>
        <v>{"name":"Computing Office (CEAS)","phone":"513-556-9117","location":{"ML":"18","RM":"636","building":"ERC"},"fax":"513-556-6741","website":"http://ceas.uc.edu/about/CollegeComputing.html","email":"CEAS-USERHELP@listserv.uc.edu"}</v>
      </c>
      <c r="AX1204" t="str">
        <f t="shared" si="609"/>
        <v>db.directory.insert({"name":"Computing Office (CEAS)","phone":"513-556-9117","location":{"ML":"18","RM":"636","building":"ERC"},"fax":"513-556-6741","website":"http://ceas.uc.edu/about/CollegeComputing.html","email":"CEAS-USERHELP@listserv.uc.edu"})</v>
      </c>
      <c r="AY1204">
        <f t="shared" si="612"/>
        <v>1201</v>
      </c>
      <c r="AZ1204" t="str">
        <f t="shared" si="610"/>
        <v>1201 - Computing Office (CEAS)</v>
      </c>
      <c r="BA1204" t="str">
        <f t="shared" si="614"/>
        <v>{"name":"Computing Office (CEAS)","phone":"513-556-9117","location":{"ML":"18","RM":"636","building":"ERC"},"fax":"513-556-6741","website":"http://ceas.uc.edu/about/CollegeComputing.html","email":"CEAS-USERHELP@listserv.uc.edu"},</v>
      </c>
    </row>
    <row r="1205" spans="1:53" x14ac:dyDescent="0.25">
      <c r="A1205" t="s">
        <v>4950</v>
      </c>
      <c r="B1205" t="s">
        <v>4951</v>
      </c>
      <c r="C1205" t="s">
        <v>4794</v>
      </c>
      <c r="D1205">
        <v>71</v>
      </c>
      <c r="E1205">
        <v>765</v>
      </c>
      <c r="F1205" t="s">
        <v>1512</v>
      </c>
      <c r="G1205" t="s">
        <v>4795</v>
      </c>
      <c r="H1205" t="s">
        <v>4952</v>
      </c>
      <c r="K1205" t="s">
        <v>5264</v>
      </c>
      <c r="M1205">
        <f t="shared" si="615"/>
        <v>0</v>
      </c>
      <c r="N1205" t="str">
        <f t="shared" si="587"/>
        <v>Construction Management (CEAS)</v>
      </c>
      <c r="P1205" t="s">
        <v>5264</v>
      </c>
      <c r="Q1205" t="str">
        <f t="shared" si="588"/>
        <v>513-556-3648</v>
      </c>
      <c r="S1205" s="3">
        <f t="shared" si="586"/>
        <v>71</v>
      </c>
      <c r="T1205" t="b">
        <f t="shared" si="594"/>
        <v>1</v>
      </c>
      <c r="V1205" s="3">
        <f t="shared" si="595"/>
        <v>765</v>
      </c>
      <c r="W1205" t="b">
        <f t="shared" si="589"/>
        <v>1</v>
      </c>
      <c r="Y1205" t="str">
        <f t="shared" si="596"/>
        <v>BALDWIN</v>
      </c>
      <c r="Z1205" t="b">
        <f t="shared" si="590"/>
        <v>1</v>
      </c>
      <c r="AB1205" t="b">
        <f t="shared" si="597"/>
        <v>1</v>
      </c>
      <c r="AD1205" t="str">
        <f t="shared" si="598"/>
        <v>513-556-2599</v>
      </c>
      <c r="AE1205" t="b">
        <f t="shared" si="591"/>
        <v>1</v>
      </c>
      <c r="AG1205" t="str">
        <f t="shared" si="599"/>
        <v>http://ceas.uc.edu/caecm/undergraduate/construction_management.html</v>
      </c>
      <c r="AH1205" t="b">
        <f t="shared" si="592"/>
        <v>1</v>
      </c>
      <c r="AJ1205">
        <f t="shared" si="600"/>
        <v>0</v>
      </c>
      <c r="AK1205" t="b">
        <f t="shared" si="593"/>
        <v>0</v>
      </c>
      <c r="AM1205" s="4" t="str">
        <f t="shared" si="611"/>
        <v>"name":"Construction Management (CEAS)"</v>
      </c>
      <c r="AN1205" s="5" t="str">
        <f t="shared" si="601"/>
        <v>,"phone":"513-556-3648"</v>
      </c>
      <c r="AO1205" s="5" t="str">
        <f t="shared" si="602"/>
        <v>,"location":{</v>
      </c>
      <c r="AP1205" s="5" t="str">
        <f t="shared" si="603"/>
        <v>"ML":"71"</v>
      </c>
      <c r="AQ1205" s="5" t="str">
        <f t="shared" si="617"/>
        <v>,"RM":"765"</v>
      </c>
      <c r="AR1205" s="5" t="str">
        <f t="shared" si="604"/>
        <v>,"building":"BALDWIN"</v>
      </c>
      <c r="AS1205" s="5" t="str">
        <f t="shared" si="613"/>
        <v>}</v>
      </c>
      <c r="AT1205" s="5" t="str">
        <f t="shared" si="605"/>
        <v>,"fax":"513-556-2599"</v>
      </c>
      <c r="AU1205" s="5" t="str">
        <f t="shared" si="606"/>
        <v>,"website":"http://ceas.uc.edu/caecm/undergraduate/construction_management.html"</v>
      </c>
      <c r="AV1205" s="10" t="str">
        <f t="shared" si="607"/>
        <v/>
      </c>
      <c r="AW1205" s="6" t="str">
        <f t="shared" si="608"/>
        <v>{"name":"Construction Management (CEAS)","phone":"513-556-3648","location":{"ML":"71","RM":"765","building":"BALDWIN"},"fax":"513-556-2599","website":"http://ceas.uc.edu/caecm/undergraduate/construction_management.html"}</v>
      </c>
      <c r="AX1205" t="str">
        <f t="shared" si="609"/>
        <v>db.directory.insert({"name":"Construction Management (CEAS)","phone":"513-556-3648","location":{"ML":"71","RM":"765","building":"BALDWIN"},"fax":"513-556-2599","website":"http://ceas.uc.edu/caecm/undergraduate/construction_management.html"})</v>
      </c>
      <c r="AY1205">
        <f t="shared" si="612"/>
        <v>1202</v>
      </c>
      <c r="AZ1205" t="str">
        <f t="shared" si="610"/>
        <v>1202 - Construction Management (CEAS)</v>
      </c>
      <c r="BA1205" t="str">
        <f t="shared" si="614"/>
        <v>{"name":"Construction Management (CEAS)","phone":"513-556-3648","location":{"ML":"71","RM":"765","building":"BALDWIN"},"fax":"513-556-2599","website":"http://ceas.uc.edu/caecm/undergraduate/construction_management.html"},</v>
      </c>
    </row>
    <row r="1206" spans="1:53" x14ac:dyDescent="0.25">
      <c r="A1206" t="s">
        <v>4953</v>
      </c>
      <c r="B1206" t="s">
        <v>4954</v>
      </c>
      <c r="C1206" t="s">
        <v>5261</v>
      </c>
      <c r="D1206" t="s">
        <v>150</v>
      </c>
      <c r="E1206">
        <v>18</v>
      </c>
      <c r="G1206" t="s">
        <v>2028</v>
      </c>
      <c r="I1206" t="s">
        <v>4955</v>
      </c>
      <c r="J1206" t="s">
        <v>4716</v>
      </c>
      <c r="K1206" t="s">
        <v>5264</v>
      </c>
      <c r="L1206" t="b">
        <v>1</v>
      </c>
      <c r="M1206">
        <f t="shared" si="615"/>
        <v>1</v>
      </c>
      <c r="N1206" t="str">
        <f t="shared" si="587"/>
        <v>College of  Engineering and Applied Science - COLLEGE</v>
      </c>
      <c r="O1206" t="str">
        <f>CONCATENATE(C1206," ",B1206)</f>
        <v>College of  Engineering and Applied Science - COLLEGE</v>
      </c>
      <c r="P1206" t="s">
        <v>5264</v>
      </c>
      <c r="Q1206" t="str">
        <f t="shared" si="588"/>
        <v>513-556-5417</v>
      </c>
      <c r="S1206" s="3">
        <f t="shared" si="586"/>
        <v>18</v>
      </c>
      <c r="T1206" t="b">
        <f t="shared" si="594"/>
        <v>1</v>
      </c>
      <c r="V1206" s="3">
        <f t="shared" si="595"/>
        <v>0</v>
      </c>
      <c r="W1206" t="b">
        <f t="shared" si="589"/>
        <v>0</v>
      </c>
      <c r="Y1206" t="str">
        <f t="shared" si="596"/>
        <v>ERC</v>
      </c>
      <c r="Z1206" t="b">
        <f t="shared" si="590"/>
        <v>1</v>
      </c>
      <c r="AB1206" t="b">
        <f t="shared" si="597"/>
        <v>1</v>
      </c>
      <c r="AD1206">
        <f t="shared" si="598"/>
        <v>0</v>
      </c>
      <c r="AE1206" t="b">
        <f t="shared" si="591"/>
        <v>0</v>
      </c>
      <c r="AG1206" t="str">
        <f t="shared" si="599"/>
        <v>http://www.ceas.uc.edu</v>
      </c>
      <c r="AH1206" t="b">
        <f t="shared" si="592"/>
        <v>1</v>
      </c>
      <c r="AJ1206" t="str">
        <f t="shared" si="600"/>
        <v>ceasdean@ucmail.uc.edu</v>
      </c>
      <c r="AK1206" t="b">
        <f t="shared" si="593"/>
        <v>1</v>
      </c>
      <c r="AM1206" s="4" t="str">
        <f t="shared" si="611"/>
        <v>"name":"College of Engineering and Applied Science - COLLEGE"</v>
      </c>
      <c r="AN1206" s="5" t="str">
        <f t="shared" si="601"/>
        <v>,"phone":"513-556-5417"</v>
      </c>
      <c r="AO1206" s="5" t="str">
        <f t="shared" si="602"/>
        <v>,"location":{</v>
      </c>
      <c r="AP1206" s="5" t="str">
        <f t="shared" si="603"/>
        <v>"ML":"18"</v>
      </c>
      <c r="AQ1206" s="5" t="str">
        <f t="shared" si="617"/>
        <v/>
      </c>
      <c r="AR1206" s="5" t="str">
        <f t="shared" si="604"/>
        <v>,"building":"ERC"</v>
      </c>
      <c r="AS1206" s="5" t="str">
        <f t="shared" si="613"/>
        <v>}</v>
      </c>
      <c r="AT1206" s="5" t="str">
        <f t="shared" si="605"/>
        <v/>
      </c>
      <c r="AU1206" s="5" t="str">
        <f t="shared" si="606"/>
        <v>,"website":"http://www.ceas.uc.edu"</v>
      </c>
      <c r="AV1206" s="10" t="str">
        <f t="shared" si="607"/>
        <v>,"email":"ceasdean@ucmail.uc.edu"</v>
      </c>
      <c r="AW1206" s="6" t="str">
        <f t="shared" si="608"/>
        <v>{"name":"College of Engineering and Applied Science - COLLEGE","phone":"513-556-5417","location":{"ML":"18","building":"ERC"},"website":"http://www.ceas.uc.edu","email":"ceasdean@ucmail.uc.edu"}</v>
      </c>
      <c r="AX1206" t="str">
        <f t="shared" si="609"/>
        <v>db.directory.insert({"name":"College of Engineering and Applied Science - COLLEGE","phone":"513-556-5417","location":{"ML":"18","building":"ERC"},"website":"http://www.ceas.uc.edu","email":"ceasdean@ucmail.uc.edu"})</v>
      </c>
      <c r="AY1206">
        <f t="shared" si="612"/>
        <v>1203</v>
      </c>
      <c r="AZ1206" t="str">
        <f t="shared" si="610"/>
        <v>1203 - College of  Engineering and Applied Science - COLLEGE</v>
      </c>
      <c r="BA1206" t="str">
        <f t="shared" si="614"/>
        <v>{"name":"College of Engineering and Applied Science - COLLEGE","phone":"513-556-5417","location":{"ML":"18","building":"ERC"},"website":"http://www.ceas.uc.edu","email":"ceasdean@ucmail.uc.edu"},</v>
      </c>
    </row>
    <row r="1207" spans="1:53" x14ac:dyDescent="0.25">
      <c r="A1207" t="s">
        <v>4956</v>
      </c>
      <c r="B1207" t="s">
        <v>4957</v>
      </c>
      <c r="C1207" t="s">
        <v>4958</v>
      </c>
      <c r="D1207">
        <v>49</v>
      </c>
      <c r="E1207">
        <v>630</v>
      </c>
      <c r="F1207" t="s">
        <v>1232</v>
      </c>
      <c r="H1207" t="s">
        <v>4959</v>
      </c>
      <c r="K1207" t="s">
        <v>5264</v>
      </c>
      <c r="M1207">
        <f t="shared" si="615"/>
        <v>0</v>
      </c>
      <c r="N1207" t="str">
        <f t="shared" si="587"/>
        <v>Action Research (CECH)</v>
      </c>
      <c r="P1207" t="s">
        <v>5264</v>
      </c>
      <c r="Q1207" t="str">
        <f t="shared" si="588"/>
        <v>513-556-5108</v>
      </c>
      <c r="S1207" s="3">
        <f t="shared" si="586"/>
        <v>49</v>
      </c>
      <c r="T1207" t="b">
        <f t="shared" si="594"/>
        <v>1</v>
      </c>
      <c r="V1207" s="3">
        <f t="shared" si="595"/>
        <v>630</v>
      </c>
      <c r="W1207" t="b">
        <f t="shared" si="589"/>
        <v>1</v>
      </c>
      <c r="Y1207" t="str">
        <f t="shared" si="596"/>
        <v>TEACHERS</v>
      </c>
      <c r="Z1207" t="b">
        <f t="shared" si="590"/>
        <v>1</v>
      </c>
      <c r="AB1207" t="b">
        <f t="shared" si="597"/>
        <v>1</v>
      </c>
      <c r="AD1207">
        <f t="shared" si="598"/>
        <v>0</v>
      </c>
      <c r="AE1207" t="b">
        <f t="shared" si="591"/>
        <v>0</v>
      </c>
      <c r="AG1207" t="str">
        <f t="shared" si="599"/>
        <v>http://cech.uc.edu/centers/arc.html</v>
      </c>
      <c r="AH1207" t="b">
        <f t="shared" si="592"/>
        <v>1</v>
      </c>
      <c r="AJ1207">
        <f t="shared" si="600"/>
        <v>0</v>
      </c>
      <c r="AK1207" t="b">
        <f t="shared" si="593"/>
        <v>0</v>
      </c>
      <c r="AM1207" s="4" t="str">
        <f t="shared" si="611"/>
        <v>"name":"Action Research (CECH)"</v>
      </c>
      <c r="AN1207" s="5" t="str">
        <f t="shared" si="601"/>
        <v>,"phone":"513-556-5108"</v>
      </c>
      <c r="AO1207" s="5" t="str">
        <f t="shared" si="602"/>
        <v>,"location":{</v>
      </c>
      <c r="AP1207" s="5" t="str">
        <f t="shared" si="603"/>
        <v>"ML":"49"</v>
      </c>
      <c r="AQ1207" s="5" t="str">
        <f t="shared" si="617"/>
        <v>,"RM":"630"</v>
      </c>
      <c r="AR1207" s="5" t="str">
        <f t="shared" si="604"/>
        <v>,"building":"TEACHERS"</v>
      </c>
      <c r="AS1207" s="5" t="str">
        <f t="shared" si="613"/>
        <v>}</v>
      </c>
      <c r="AT1207" s="5" t="str">
        <f t="shared" si="605"/>
        <v/>
      </c>
      <c r="AU1207" s="5" t="str">
        <f t="shared" si="606"/>
        <v>,"website":"http://cech.uc.edu/centers/arc.html"</v>
      </c>
      <c r="AV1207" s="10" t="str">
        <f t="shared" si="607"/>
        <v/>
      </c>
      <c r="AW1207" s="6" t="str">
        <f t="shared" si="608"/>
        <v>{"name":"Action Research (CECH)","phone":"513-556-5108","location":{"ML":"49","RM":"630","building":"TEACHERS"},"website":"http://cech.uc.edu/centers/arc.html"}</v>
      </c>
      <c r="AX1207" t="str">
        <f t="shared" si="609"/>
        <v>db.directory.insert({"name":"Action Research (CECH)","phone":"513-556-5108","location":{"ML":"49","RM":"630","building":"TEACHERS"},"website":"http://cech.uc.edu/centers/arc.html"})</v>
      </c>
      <c r="AY1207">
        <f t="shared" si="612"/>
        <v>1204</v>
      </c>
      <c r="AZ1207" t="str">
        <f t="shared" si="610"/>
        <v>1204 - Action Research (CECH)</v>
      </c>
      <c r="BA1207" t="str">
        <f t="shared" si="614"/>
        <v>{"name":"Action Research (CECH)","phone":"513-556-5108","location":{"ML":"49","RM":"630","building":"TEACHERS"},"website":"http://cech.uc.edu/centers/arc.html"},</v>
      </c>
    </row>
    <row r="1208" spans="1:53" x14ac:dyDescent="0.25">
      <c r="A1208" t="s">
        <v>4960</v>
      </c>
      <c r="B1208" t="s">
        <v>4961</v>
      </c>
      <c r="C1208" t="s">
        <v>4962</v>
      </c>
      <c r="D1208">
        <v>2</v>
      </c>
      <c r="E1208">
        <v>432</v>
      </c>
      <c r="F1208" t="s">
        <v>1232</v>
      </c>
      <c r="G1208" t="s">
        <v>1808</v>
      </c>
      <c r="H1208" t="s">
        <v>1330</v>
      </c>
      <c r="K1208" t="s">
        <v>5264</v>
      </c>
      <c r="M1208">
        <f t="shared" si="615"/>
        <v>0</v>
      </c>
      <c r="N1208" t="str">
        <f t="shared" si="587"/>
        <v>Administrative Services (CECH)</v>
      </c>
      <c r="P1208" t="s">
        <v>5264</v>
      </c>
      <c r="Q1208" t="str">
        <f t="shared" si="588"/>
        <v>513-556-0802</v>
      </c>
      <c r="S1208" s="3">
        <f t="shared" si="586"/>
        <v>2</v>
      </c>
      <c r="T1208" t="b">
        <f t="shared" si="594"/>
        <v>1</v>
      </c>
      <c r="V1208" s="3">
        <f t="shared" si="595"/>
        <v>432</v>
      </c>
      <c r="W1208" t="b">
        <f t="shared" si="589"/>
        <v>1</v>
      </c>
      <c r="Y1208" t="str">
        <f t="shared" si="596"/>
        <v>TEACHERS</v>
      </c>
      <c r="Z1208" t="b">
        <f t="shared" si="590"/>
        <v>1</v>
      </c>
      <c r="AB1208" t="b">
        <f t="shared" si="597"/>
        <v>1</v>
      </c>
      <c r="AD1208" t="str">
        <f t="shared" si="598"/>
        <v>513-556-9311</v>
      </c>
      <c r="AE1208" t="b">
        <f t="shared" si="591"/>
        <v>1</v>
      </c>
      <c r="AG1208" t="str">
        <f t="shared" si="599"/>
        <v>http://cech.uc.edu/</v>
      </c>
      <c r="AH1208" t="b">
        <f t="shared" si="592"/>
        <v>1</v>
      </c>
      <c r="AJ1208">
        <f t="shared" si="600"/>
        <v>0</v>
      </c>
      <c r="AK1208" t="b">
        <f t="shared" si="593"/>
        <v>0</v>
      </c>
      <c r="AM1208" s="4" t="str">
        <f t="shared" si="611"/>
        <v>"name":"Administrative Services (CECH)"</v>
      </c>
      <c r="AN1208" s="5" t="str">
        <f t="shared" si="601"/>
        <v>,"phone":"513-556-0802"</v>
      </c>
      <c r="AO1208" s="5" t="str">
        <f t="shared" si="602"/>
        <v>,"location":{</v>
      </c>
      <c r="AP1208" s="5" t="str">
        <f t="shared" si="603"/>
        <v>"ML":"2"</v>
      </c>
      <c r="AQ1208" s="5" t="str">
        <f t="shared" si="617"/>
        <v>,"RM":"432"</v>
      </c>
      <c r="AR1208" s="5" t="str">
        <f t="shared" si="604"/>
        <v>,"building":"TEACHERS"</v>
      </c>
      <c r="AS1208" s="5" t="str">
        <f t="shared" si="613"/>
        <v>}</v>
      </c>
      <c r="AT1208" s="5" t="str">
        <f t="shared" si="605"/>
        <v>,"fax":"513-556-9311"</v>
      </c>
      <c r="AU1208" s="5" t="str">
        <f t="shared" si="606"/>
        <v>,"website":"http://cech.uc.edu/"</v>
      </c>
      <c r="AV1208" s="10" t="str">
        <f t="shared" si="607"/>
        <v/>
      </c>
      <c r="AW1208" s="6" t="str">
        <f t="shared" si="608"/>
        <v>{"name":"Administrative Services (CECH)","phone":"513-556-0802","location":{"ML":"2","RM":"432","building":"TEACHERS"},"fax":"513-556-9311","website":"http://cech.uc.edu/"}</v>
      </c>
      <c r="AX1208" t="str">
        <f t="shared" si="609"/>
        <v>db.directory.insert({"name":"Administrative Services (CECH)","phone":"513-556-0802","location":{"ML":"2","RM":"432","building":"TEACHERS"},"fax":"513-556-9311","website":"http://cech.uc.edu/"})</v>
      </c>
      <c r="AY1208">
        <f t="shared" si="612"/>
        <v>1205</v>
      </c>
      <c r="AZ1208" t="str">
        <f t="shared" si="610"/>
        <v>1205 - Administrative Services (CECH)</v>
      </c>
      <c r="BA1208" t="str">
        <f t="shared" si="614"/>
        <v>{"name":"Administrative Services (CECH)","phone":"513-556-0802","location":{"ML":"2","RM":"432","building":"TEACHERS"},"fax":"513-556-9311","website":"http://cech.uc.edu/"},</v>
      </c>
    </row>
    <row r="1209" spans="1:53" x14ac:dyDescent="0.25">
      <c r="A1209" t="s">
        <v>4963</v>
      </c>
      <c r="B1209" t="s">
        <v>4964</v>
      </c>
      <c r="C1209" t="s">
        <v>1776</v>
      </c>
      <c r="D1209">
        <v>2</v>
      </c>
      <c r="E1209">
        <v>361</v>
      </c>
      <c r="F1209" t="s">
        <v>1232</v>
      </c>
      <c r="G1209" t="s">
        <v>2167</v>
      </c>
      <c r="H1209" t="s">
        <v>2168</v>
      </c>
      <c r="K1209" t="s">
        <v>5264</v>
      </c>
      <c r="M1209">
        <f t="shared" si="615"/>
        <v>0</v>
      </c>
      <c r="N1209" t="str">
        <f t="shared" si="587"/>
        <v>Advising (CECH)</v>
      </c>
      <c r="P1209" t="s">
        <v>5264</v>
      </c>
      <c r="Q1209" t="str">
        <f t="shared" si="588"/>
        <v>513-556-2336</v>
      </c>
      <c r="S1209" s="3">
        <f t="shared" si="586"/>
        <v>2</v>
      </c>
      <c r="T1209" t="b">
        <f t="shared" si="594"/>
        <v>1</v>
      </c>
      <c r="V1209" s="3">
        <f t="shared" si="595"/>
        <v>361</v>
      </c>
      <c r="W1209" t="b">
        <f t="shared" si="589"/>
        <v>1</v>
      </c>
      <c r="Y1209" t="str">
        <f t="shared" si="596"/>
        <v>TEACHERS</v>
      </c>
      <c r="Z1209" t="b">
        <f t="shared" si="590"/>
        <v>1</v>
      </c>
      <c r="AB1209" t="b">
        <f t="shared" si="597"/>
        <v>1</v>
      </c>
      <c r="AD1209" t="str">
        <f t="shared" si="598"/>
        <v>513-556-3020</v>
      </c>
      <c r="AE1209" t="b">
        <f t="shared" si="591"/>
        <v>1</v>
      </c>
      <c r="AG1209" t="str">
        <f t="shared" si="599"/>
        <v>http://cech.uc.edu/student_services_center.html</v>
      </c>
      <c r="AH1209" t="b">
        <f t="shared" si="592"/>
        <v>1</v>
      </c>
      <c r="AJ1209">
        <f t="shared" si="600"/>
        <v>0</v>
      </c>
      <c r="AK1209" t="b">
        <f t="shared" si="593"/>
        <v>0</v>
      </c>
      <c r="AM1209" s="4" t="str">
        <f t="shared" si="611"/>
        <v>"name":"Advising (CECH)"</v>
      </c>
      <c r="AN1209" s="5" t="str">
        <f t="shared" si="601"/>
        <v>,"phone":"513-556-2336"</v>
      </c>
      <c r="AO1209" s="5" t="str">
        <f t="shared" si="602"/>
        <v>,"location":{</v>
      </c>
      <c r="AP1209" s="5" t="str">
        <f t="shared" si="603"/>
        <v>"ML":"2"</v>
      </c>
      <c r="AQ1209" s="5" t="str">
        <f t="shared" si="617"/>
        <v>,"RM":"361"</v>
      </c>
      <c r="AR1209" s="5" t="str">
        <f t="shared" si="604"/>
        <v>,"building":"TEACHERS"</v>
      </c>
      <c r="AS1209" s="5" t="str">
        <f t="shared" si="613"/>
        <v>}</v>
      </c>
      <c r="AT1209" s="5" t="str">
        <f t="shared" si="605"/>
        <v>,"fax":"513-556-3020"</v>
      </c>
      <c r="AU1209" s="5" t="str">
        <f t="shared" si="606"/>
        <v>,"website":"http://cech.uc.edu/student_services_center.html"</v>
      </c>
      <c r="AV1209" s="10" t="str">
        <f t="shared" si="607"/>
        <v/>
      </c>
      <c r="AW1209" s="6" t="str">
        <f t="shared" si="608"/>
        <v>{"name":"Advising (CECH)","phone":"513-556-2336","location":{"ML":"2","RM":"361","building":"TEACHERS"},"fax":"513-556-3020","website":"http://cech.uc.edu/student_services_center.html"}</v>
      </c>
      <c r="AX1209" t="str">
        <f t="shared" si="609"/>
        <v>db.directory.insert({"name":"Advising (CECH)","phone":"513-556-2336","location":{"ML":"2","RM":"361","building":"TEACHERS"},"fax":"513-556-3020","website":"http://cech.uc.edu/student_services_center.html"})</v>
      </c>
      <c r="AY1209">
        <f t="shared" si="612"/>
        <v>1206</v>
      </c>
      <c r="AZ1209" t="str">
        <f t="shared" si="610"/>
        <v>1206 - Advising (CECH)</v>
      </c>
      <c r="BA1209" t="str">
        <f t="shared" si="614"/>
        <v>{"name":"Advising (CECH)","phone":"513-556-2336","location":{"ML":"2","RM":"361","building":"TEACHERS"},"fax":"513-556-3020","website":"http://cech.uc.edu/student_services_center.html"},</v>
      </c>
    </row>
    <row r="1210" spans="1:53" x14ac:dyDescent="0.25">
      <c r="A1210" t="s">
        <v>4965</v>
      </c>
      <c r="B1210" t="s">
        <v>4966</v>
      </c>
      <c r="C1210" t="s">
        <v>4719</v>
      </c>
      <c r="E1210">
        <v>407</v>
      </c>
      <c r="F1210" t="s">
        <v>1232</v>
      </c>
      <c r="H1210" t="s">
        <v>4967</v>
      </c>
      <c r="K1210" t="s">
        <v>5264</v>
      </c>
      <c r="M1210">
        <f t="shared" si="615"/>
        <v>0</v>
      </c>
      <c r="N1210" t="str">
        <f t="shared" si="587"/>
        <v>Annie Laws (CECH)</v>
      </c>
      <c r="P1210" t="s">
        <v>5264</v>
      </c>
      <c r="Q1210" t="str">
        <f t="shared" si="588"/>
        <v>513-556-2321</v>
      </c>
      <c r="S1210" s="3">
        <f t="shared" si="586"/>
        <v>0</v>
      </c>
      <c r="T1210" t="b">
        <f t="shared" si="594"/>
        <v>0</v>
      </c>
      <c r="V1210" s="3">
        <f t="shared" si="595"/>
        <v>407</v>
      </c>
      <c r="W1210" t="b">
        <f t="shared" si="589"/>
        <v>1</v>
      </c>
      <c r="Y1210" t="str">
        <f t="shared" si="596"/>
        <v>TEACHERS</v>
      </c>
      <c r="Z1210" t="b">
        <f t="shared" si="590"/>
        <v>1</v>
      </c>
      <c r="AB1210" t="b">
        <f t="shared" si="597"/>
        <v>1</v>
      </c>
      <c r="AD1210">
        <f t="shared" si="598"/>
        <v>0</v>
      </c>
      <c r="AE1210" t="b">
        <f t="shared" si="591"/>
        <v>0</v>
      </c>
      <c r="AG1210" t="str">
        <f t="shared" si="599"/>
        <v>http://cech.uc.edu/itservices/schedules/conference-rooms/407-TC.html</v>
      </c>
      <c r="AH1210" t="b">
        <f t="shared" si="592"/>
        <v>1</v>
      </c>
      <c r="AJ1210">
        <f t="shared" si="600"/>
        <v>0</v>
      </c>
      <c r="AK1210" t="b">
        <f t="shared" si="593"/>
        <v>0</v>
      </c>
      <c r="AM1210" s="4" t="str">
        <f t="shared" si="611"/>
        <v>"name":"Annie Laws (CECH)"</v>
      </c>
      <c r="AN1210" s="5" t="str">
        <f t="shared" si="601"/>
        <v>,"phone":"513-556-2321"</v>
      </c>
      <c r="AO1210" s="5" t="str">
        <f t="shared" si="602"/>
        <v>,"location":{</v>
      </c>
      <c r="AP1210" s="5" t="str">
        <f t="shared" si="603"/>
        <v/>
      </c>
      <c r="AQ1210" s="5" t="str">
        <f t="shared" si="617"/>
        <v/>
      </c>
      <c r="AR1210" s="5" t="str">
        <f t="shared" si="604"/>
        <v>,"building":"TEACHERS"</v>
      </c>
      <c r="AS1210" s="5" t="str">
        <f t="shared" si="613"/>
        <v>}</v>
      </c>
      <c r="AT1210" s="5" t="str">
        <f t="shared" si="605"/>
        <v/>
      </c>
      <c r="AU1210" s="5" t="str">
        <f t="shared" si="606"/>
        <v>,"website":"http://cech.uc.edu/itservices/schedules/conference-rooms/407-TC.html"</v>
      </c>
      <c r="AV1210" s="10" t="str">
        <f t="shared" si="607"/>
        <v/>
      </c>
      <c r="AW1210" s="6" t="str">
        <f t="shared" si="608"/>
        <v>{"name":"Annie Laws (CECH)","phone":"513-556-2321","location":{,"building":"TEACHERS"},"website":"http://cech.uc.edu/itservices/schedules/conference-rooms/407-TC.html"}</v>
      </c>
      <c r="AX1210" t="s">
        <v>5338</v>
      </c>
      <c r="AY1210">
        <f t="shared" si="612"/>
        <v>1207</v>
      </c>
      <c r="AZ1210" t="str">
        <f t="shared" si="610"/>
        <v>1207 - Annie Laws (CECH)</v>
      </c>
      <c r="BA1210" t="str">
        <f t="shared" si="614"/>
        <v>{"name":"Annie Laws (CECH)","phone":"513-556-2321","location":{,"building":"TEACHERS"},"website":"http://cech.uc.edu/itservices/schedules/conference-rooms/407-TC.html"},</v>
      </c>
    </row>
    <row r="1211" spans="1:53" x14ac:dyDescent="0.25">
      <c r="A1211" t="s">
        <v>4968</v>
      </c>
      <c r="B1211" t="s">
        <v>4969</v>
      </c>
      <c r="C1211" t="s">
        <v>4970</v>
      </c>
      <c r="D1211">
        <v>105</v>
      </c>
      <c r="E1211">
        <v>1101</v>
      </c>
      <c r="F1211" t="s">
        <v>498</v>
      </c>
      <c r="G1211" t="s">
        <v>4639</v>
      </c>
      <c r="H1211" t="s">
        <v>4971</v>
      </c>
      <c r="K1211" t="s">
        <v>5264</v>
      </c>
      <c r="M1211">
        <f t="shared" si="615"/>
        <v>0</v>
      </c>
      <c r="N1211" t="str">
        <f t="shared" si="587"/>
        <v>Arlitt Child Development Center (CECH)</v>
      </c>
      <c r="P1211" t="s">
        <v>5264</v>
      </c>
      <c r="Q1211" t="str">
        <f t="shared" si="588"/>
        <v>513-556-3802</v>
      </c>
      <c r="S1211" s="3">
        <f t="shared" si="586"/>
        <v>105</v>
      </c>
      <c r="T1211" t="b">
        <f t="shared" si="594"/>
        <v>1</v>
      </c>
      <c r="V1211" s="3">
        <f t="shared" si="595"/>
        <v>1101</v>
      </c>
      <c r="W1211" t="b">
        <f t="shared" si="589"/>
        <v>1</v>
      </c>
      <c r="Y1211" t="str">
        <f t="shared" si="596"/>
        <v>EDWARDS1</v>
      </c>
      <c r="Z1211" t="b">
        <f t="shared" si="590"/>
        <v>1</v>
      </c>
      <c r="AB1211" t="b">
        <f t="shared" si="597"/>
        <v>1</v>
      </c>
      <c r="AD1211" t="str">
        <f t="shared" si="598"/>
        <v>513-556-3764</v>
      </c>
      <c r="AE1211" t="b">
        <f t="shared" si="591"/>
        <v>1</v>
      </c>
      <c r="AG1211" t="str">
        <f t="shared" si="599"/>
        <v>http://cech.uc.edu/centers/arlitt.html</v>
      </c>
      <c r="AH1211" t="b">
        <f t="shared" si="592"/>
        <v>1</v>
      </c>
      <c r="AJ1211">
        <f t="shared" si="600"/>
        <v>0</v>
      </c>
      <c r="AK1211" t="b">
        <f t="shared" si="593"/>
        <v>0</v>
      </c>
      <c r="AM1211" s="4" t="str">
        <f t="shared" si="611"/>
        <v>"name":"Arlitt Child Development Center (CECH)"</v>
      </c>
      <c r="AN1211" s="5" t="str">
        <f t="shared" si="601"/>
        <v>,"phone":"513-556-3802"</v>
      </c>
      <c r="AO1211" s="5" t="str">
        <f t="shared" si="602"/>
        <v>,"location":{</v>
      </c>
      <c r="AP1211" s="5" t="str">
        <f t="shared" si="603"/>
        <v>"ML":"105"</v>
      </c>
      <c r="AQ1211" s="5" t="str">
        <f t="shared" si="617"/>
        <v>,"RM":"1101"</v>
      </c>
      <c r="AR1211" s="5" t="str">
        <f t="shared" si="604"/>
        <v>,"building":"EDWARDS1"</v>
      </c>
      <c r="AS1211" s="5" t="str">
        <f t="shared" si="613"/>
        <v>}</v>
      </c>
      <c r="AT1211" s="5" t="str">
        <f t="shared" si="605"/>
        <v>,"fax":"513-556-3764"</v>
      </c>
      <c r="AU1211" s="5" t="str">
        <f t="shared" si="606"/>
        <v>,"website":"http://cech.uc.edu/centers/arlitt.html"</v>
      </c>
      <c r="AV1211" s="10" t="str">
        <f t="shared" si="607"/>
        <v/>
      </c>
      <c r="AW1211" s="6" t="str">
        <f t="shared" si="608"/>
        <v>{"name":"Arlitt Child Development Center (CECH)","phone":"513-556-3802","location":{"ML":"105","RM":"1101","building":"EDWARDS1"},"fax":"513-556-3764","website":"http://cech.uc.edu/centers/arlitt.html"}</v>
      </c>
      <c r="AX1211" t="str">
        <f t="shared" si="609"/>
        <v>db.directory.insert({"name":"Arlitt Child Development Center (CECH)","phone":"513-556-3802","location":{"ML":"105","RM":"1101","building":"EDWARDS1"},"fax":"513-556-3764","website":"http://cech.uc.edu/centers/arlitt.html"})</v>
      </c>
      <c r="AY1211">
        <f t="shared" si="612"/>
        <v>1208</v>
      </c>
      <c r="AZ1211" t="str">
        <f t="shared" si="610"/>
        <v>1208 - Arlitt Child Development Center (CECH)</v>
      </c>
      <c r="BA1211" t="str">
        <f t="shared" si="614"/>
        <v>{"name":"Arlitt Child Development Center (CECH)","phone":"513-556-3802","location":{"ML":"105","RM":"1101","building":"EDWARDS1"},"fax":"513-556-3764","website":"http://cech.uc.edu/centers/arlitt.html"},</v>
      </c>
    </row>
    <row r="1212" spans="1:53" x14ac:dyDescent="0.25">
      <c r="A1212" t="s">
        <v>4972</v>
      </c>
      <c r="B1212" t="s">
        <v>4973</v>
      </c>
      <c r="C1212" t="s">
        <v>1797</v>
      </c>
      <c r="D1212">
        <v>68</v>
      </c>
      <c r="E1212">
        <v>526</v>
      </c>
      <c r="F1212" t="s">
        <v>1232</v>
      </c>
      <c r="G1212" t="s">
        <v>1798</v>
      </c>
      <c r="H1212" t="s">
        <v>4974</v>
      </c>
      <c r="K1212" t="s">
        <v>5264</v>
      </c>
      <c r="M1212">
        <f t="shared" si="615"/>
        <v>0</v>
      </c>
      <c r="N1212" t="str">
        <f t="shared" si="587"/>
        <v>Athletic Training Education (CECH)</v>
      </c>
      <c r="P1212" t="s">
        <v>5264</v>
      </c>
      <c r="Q1212" t="str">
        <f t="shared" si="588"/>
        <v>513-556-3335</v>
      </c>
      <c r="S1212" s="3">
        <f t="shared" si="586"/>
        <v>68</v>
      </c>
      <c r="T1212" t="b">
        <f t="shared" si="594"/>
        <v>1</v>
      </c>
      <c r="V1212" s="3">
        <f t="shared" si="595"/>
        <v>526</v>
      </c>
      <c r="W1212" t="b">
        <f t="shared" si="589"/>
        <v>1</v>
      </c>
      <c r="Y1212" t="str">
        <f t="shared" si="596"/>
        <v>TEACHERS</v>
      </c>
      <c r="Z1212" t="b">
        <f t="shared" si="590"/>
        <v>1</v>
      </c>
      <c r="AB1212" t="b">
        <f t="shared" si="597"/>
        <v>1</v>
      </c>
      <c r="AD1212" t="str">
        <f t="shared" si="598"/>
        <v>513-556-3898</v>
      </c>
      <c r="AE1212" t="b">
        <f t="shared" si="591"/>
        <v>1</v>
      </c>
      <c r="AG1212" t="str">
        <f t="shared" si="599"/>
        <v>http://cech.uc.edu/programs/athletic_training.html</v>
      </c>
      <c r="AH1212" t="b">
        <f t="shared" si="592"/>
        <v>1</v>
      </c>
      <c r="AJ1212">
        <f t="shared" si="600"/>
        <v>0</v>
      </c>
      <c r="AK1212" t="b">
        <f t="shared" si="593"/>
        <v>0</v>
      </c>
      <c r="AM1212" s="4" t="str">
        <f t="shared" si="611"/>
        <v>"name":"Athletic Training Education (CECH)"</v>
      </c>
      <c r="AN1212" s="5" t="str">
        <f t="shared" si="601"/>
        <v>,"phone":"513-556-3335"</v>
      </c>
      <c r="AO1212" s="5" t="str">
        <f t="shared" si="602"/>
        <v>,"location":{</v>
      </c>
      <c r="AP1212" s="5" t="str">
        <f t="shared" si="603"/>
        <v>"ML":"68"</v>
      </c>
      <c r="AQ1212" s="5" t="str">
        <f t="shared" si="617"/>
        <v>,"RM":"526"</v>
      </c>
      <c r="AR1212" s="5" t="str">
        <f t="shared" si="604"/>
        <v>,"building":"TEACHERS"</v>
      </c>
      <c r="AS1212" s="5" t="str">
        <f t="shared" si="613"/>
        <v>}</v>
      </c>
      <c r="AT1212" s="5" t="str">
        <f t="shared" si="605"/>
        <v>,"fax":"513-556-3898"</v>
      </c>
      <c r="AU1212" s="5" t="str">
        <f t="shared" si="606"/>
        <v>,"website":"http://cech.uc.edu/programs/athletic_training.html"</v>
      </c>
      <c r="AV1212" s="10" t="str">
        <f t="shared" si="607"/>
        <v/>
      </c>
      <c r="AW1212" s="6" t="str">
        <f t="shared" si="608"/>
        <v>{"name":"Athletic Training Education (CECH)","phone":"513-556-3335","location":{"ML":"68","RM":"526","building":"TEACHERS"},"fax":"513-556-3898","website":"http://cech.uc.edu/programs/athletic_training.html"}</v>
      </c>
      <c r="AX1212" t="str">
        <f t="shared" si="609"/>
        <v>db.directory.insert({"name":"Athletic Training Education (CECH)","phone":"513-556-3335","location":{"ML":"68","RM":"526","building":"TEACHERS"},"fax":"513-556-3898","website":"http://cech.uc.edu/programs/athletic_training.html"})</v>
      </c>
      <c r="AY1212">
        <f t="shared" si="612"/>
        <v>1209</v>
      </c>
      <c r="AZ1212" t="str">
        <f t="shared" si="610"/>
        <v>1209 - Athletic Training Education (CECH)</v>
      </c>
      <c r="BA1212" t="str">
        <f t="shared" si="614"/>
        <v>{"name":"Athletic Training Education (CECH)","phone":"513-556-3335","location":{"ML":"68","RM":"526","building":"TEACHERS"},"fax":"513-556-3898","website":"http://cech.uc.edu/programs/athletic_training.html"},</v>
      </c>
    </row>
    <row r="1213" spans="1:53" x14ac:dyDescent="0.25">
      <c r="A1213" t="s">
        <v>4975</v>
      </c>
      <c r="B1213" t="s">
        <v>4976</v>
      </c>
      <c r="C1213" t="s">
        <v>851</v>
      </c>
      <c r="D1213">
        <v>389</v>
      </c>
      <c r="E1213">
        <v>566</v>
      </c>
      <c r="F1213" t="s">
        <v>852</v>
      </c>
      <c r="G1213" t="s">
        <v>4977</v>
      </c>
      <c r="H1213" t="s">
        <v>4978</v>
      </c>
      <c r="K1213" t="s">
        <v>5264</v>
      </c>
      <c r="M1213">
        <f t="shared" si="615"/>
        <v>0</v>
      </c>
      <c r="N1213" t="str">
        <f t="shared" si="587"/>
        <v>Center for Criminal Justice Research (CECH)</v>
      </c>
      <c r="P1213" t="s">
        <v>5264</v>
      </c>
      <c r="Q1213" t="str">
        <f t="shared" si="588"/>
        <v>513-556-1913</v>
      </c>
      <c r="S1213" s="3">
        <f t="shared" si="586"/>
        <v>389</v>
      </c>
      <c r="T1213" t="b">
        <f t="shared" si="594"/>
        <v>1</v>
      </c>
      <c r="V1213" s="3">
        <f t="shared" si="595"/>
        <v>566</v>
      </c>
      <c r="W1213" t="b">
        <f t="shared" si="589"/>
        <v>1</v>
      </c>
      <c r="Y1213" t="str">
        <f t="shared" si="596"/>
        <v>DYER</v>
      </c>
      <c r="Z1213" t="b">
        <f t="shared" si="590"/>
        <v>1</v>
      </c>
      <c r="AB1213" t="b">
        <f t="shared" si="597"/>
        <v>1</v>
      </c>
      <c r="AD1213" t="str">
        <f t="shared" si="598"/>
        <v>513-556-2037</v>
      </c>
      <c r="AE1213" t="b">
        <f t="shared" si="591"/>
        <v>1</v>
      </c>
      <c r="AG1213" t="str">
        <f t="shared" si="599"/>
        <v>http://www.uc.edu/ccjr.html</v>
      </c>
      <c r="AH1213" t="b">
        <f t="shared" si="592"/>
        <v>1</v>
      </c>
      <c r="AJ1213">
        <f t="shared" si="600"/>
        <v>0</v>
      </c>
      <c r="AK1213" t="b">
        <f t="shared" si="593"/>
        <v>0</v>
      </c>
      <c r="AM1213" s="4" t="str">
        <f t="shared" si="611"/>
        <v>"name":"Center for Criminal Justice Research (CECH)"</v>
      </c>
      <c r="AN1213" s="5" t="str">
        <f t="shared" si="601"/>
        <v>,"phone":"513-556-1913"</v>
      </c>
      <c r="AO1213" s="5" t="str">
        <f t="shared" si="602"/>
        <v>,"location":{</v>
      </c>
      <c r="AP1213" s="5" t="str">
        <f t="shared" si="603"/>
        <v>"ML":"389"</v>
      </c>
      <c r="AQ1213" s="5" t="str">
        <f t="shared" si="617"/>
        <v>,"RM":"566"</v>
      </c>
      <c r="AR1213" s="5" t="str">
        <f t="shared" si="604"/>
        <v>,"building":"DYER"</v>
      </c>
      <c r="AS1213" s="5" t="str">
        <f t="shared" si="613"/>
        <v>}</v>
      </c>
      <c r="AT1213" s="5" t="str">
        <f t="shared" si="605"/>
        <v>,"fax":"513-556-2037"</v>
      </c>
      <c r="AU1213" s="5" t="str">
        <f t="shared" si="606"/>
        <v>,"website":"http://www.uc.edu/ccjr.html"</v>
      </c>
      <c r="AV1213" s="10" t="str">
        <f t="shared" si="607"/>
        <v/>
      </c>
      <c r="AW1213" s="6" t="str">
        <f t="shared" si="608"/>
        <v>{"name":"Center for Criminal Justice Research (CECH)","phone":"513-556-1913","location":{"ML":"389","RM":"566","building":"DYER"},"fax":"513-556-2037","website":"http://www.uc.edu/ccjr.html"}</v>
      </c>
      <c r="AX1213" t="str">
        <f t="shared" si="609"/>
        <v>db.directory.insert({"name":"Center for Criminal Justice Research (CECH)","phone":"513-556-1913","location":{"ML":"389","RM":"566","building":"DYER"},"fax":"513-556-2037","website":"http://www.uc.edu/ccjr.html"})</v>
      </c>
      <c r="AY1213">
        <f t="shared" si="612"/>
        <v>1210</v>
      </c>
      <c r="AZ1213" t="str">
        <f t="shared" si="610"/>
        <v>1210 - Center for Criminal Justice Research (CECH)</v>
      </c>
      <c r="BA1213" t="str">
        <f t="shared" si="614"/>
        <v>{"name":"Center for Criminal Justice Research (CECH)","phone":"513-556-1913","location":{"ML":"389","RM":"566","building":"DYER"},"fax":"513-556-2037","website":"http://www.uc.edu/ccjr.html"},</v>
      </c>
    </row>
    <row r="1214" spans="1:53" x14ac:dyDescent="0.25">
      <c r="A1214" t="s">
        <v>4979</v>
      </c>
      <c r="B1214" t="s">
        <v>4980</v>
      </c>
      <c r="C1214" t="s">
        <v>1776</v>
      </c>
      <c r="D1214">
        <v>22</v>
      </c>
      <c r="E1214">
        <v>242</v>
      </c>
      <c r="F1214" t="s">
        <v>1232</v>
      </c>
      <c r="H1214" t="s">
        <v>4981</v>
      </c>
      <c r="K1214" t="s">
        <v>5264</v>
      </c>
      <c r="M1214">
        <f t="shared" si="615"/>
        <v>0</v>
      </c>
      <c r="N1214" t="str">
        <f t="shared" si="587"/>
        <v>Center for Hope and Justice Network (CECH)</v>
      </c>
      <c r="P1214" t="s">
        <v>5264</v>
      </c>
      <c r="Q1214" t="str">
        <f t="shared" si="588"/>
        <v>513-556-2336</v>
      </c>
      <c r="S1214" s="3">
        <f t="shared" si="586"/>
        <v>22</v>
      </c>
      <c r="T1214" t="b">
        <f t="shared" si="594"/>
        <v>1</v>
      </c>
      <c r="V1214" s="3">
        <f t="shared" si="595"/>
        <v>242</v>
      </c>
      <c r="W1214" t="b">
        <f t="shared" si="589"/>
        <v>1</v>
      </c>
      <c r="Y1214" t="str">
        <f t="shared" si="596"/>
        <v>TEACHERS</v>
      </c>
      <c r="Z1214" t="b">
        <f t="shared" si="590"/>
        <v>1</v>
      </c>
      <c r="AB1214" t="b">
        <f t="shared" si="597"/>
        <v>1</v>
      </c>
      <c r="AD1214">
        <f t="shared" si="598"/>
        <v>0</v>
      </c>
      <c r="AE1214" t="b">
        <f t="shared" si="591"/>
        <v>0</v>
      </c>
      <c r="AG1214" t="str">
        <f t="shared" si="599"/>
        <v>http://cech.uc.edu/centers/hope.html</v>
      </c>
      <c r="AH1214" t="b">
        <f t="shared" si="592"/>
        <v>1</v>
      </c>
      <c r="AJ1214">
        <f t="shared" si="600"/>
        <v>0</v>
      </c>
      <c r="AK1214" t="b">
        <f t="shared" si="593"/>
        <v>0</v>
      </c>
      <c r="AM1214" s="4" t="str">
        <f t="shared" si="611"/>
        <v>"name":"Center for Hope and Justice Network (CECH)"</v>
      </c>
      <c r="AN1214" s="5" t="str">
        <f t="shared" si="601"/>
        <v>,"phone":"513-556-2336"</v>
      </c>
      <c r="AO1214" s="5" t="str">
        <f t="shared" si="602"/>
        <v>,"location":{</v>
      </c>
      <c r="AP1214" s="5" t="str">
        <f t="shared" si="603"/>
        <v>"ML":"22"</v>
      </c>
      <c r="AQ1214" s="5" t="str">
        <f t="shared" si="617"/>
        <v>,"RM":"242"</v>
      </c>
      <c r="AR1214" s="5" t="str">
        <f t="shared" si="604"/>
        <v>,"building":"TEACHERS"</v>
      </c>
      <c r="AS1214" s="5" t="str">
        <f t="shared" si="613"/>
        <v>}</v>
      </c>
      <c r="AT1214" s="5" t="str">
        <f t="shared" si="605"/>
        <v/>
      </c>
      <c r="AU1214" s="5" t="str">
        <f t="shared" si="606"/>
        <v>,"website":"http://cech.uc.edu/centers/hope.html"</v>
      </c>
      <c r="AV1214" s="10" t="str">
        <f t="shared" si="607"/>
        <v/>
      </c>
      <c r="AW1214" s="6" t="str">
        <f t="shared" si="608"/>
        <v>{"name":"Center for Hope and Justice Network (CECH)","phone":"513-556-2336","location":{"ML":"22","RM":"242","building":"TEACHERS"},"website":"http://cech.uc.edu/centers/hope.html"}</v>
      </c>
      <c r="AX1214" t="str">
        <f t="shared" si="609"/>
        <v>db.directory.insert({"name":"Center for Hope and Justice Network (CECH)","phone":"513-556-2336","location":{"ML":"22","RM":"242","building":"TEACHERS"},"website":"http://cech.uc.edu/centers/hope.html"})</v>
      </c>
      <c r="AY1214">
        <f t="shared" si="612"/>
        <v>1211</v>
      </c>
      <c r="AZ1214" t="str">
        <f t="shared" si="610"/>
        <v>1211 - Center for Hope and Justice Network (CECH)</v>
      </c>
      <c r="BA1214" t="str">
        <f t="shared" si="614"/>
        <v>{"name":"Center for Hope and Justice Network (CECH)","phone":"513-556-2336","location":{"ML":"22","RM":"242","building":"TEACHERS"},"website":"http://cech.uc.edu/centers/hope.html"},</v>
      </c>
    </row>
    <row r="1215" spans="1:53" x14ac:dyDescent="0.25">
      <c r="A1215" t="s">
        <v>4982</v>
      </c>
      <c r="B1215" t="s">
        <v>4983</v>
      </c>
      <c r="C1215" t="s">
        <v>1797</v>
      </c>
      <c r="D1215">
        <v>68</v>
      </c>
      <c r="E1215">
        <v>445</v>
      </c>
      <c r="F1215" t="s">
        <v>852</v>
      </c>
      <c r="G1215" t="s">
        <v>1798</v>
      </c>
      <c r="H1215" t="s">
        <v>4984</v>
      </c>
      <c r="K1215" t="s">
        <v>5264</v>
      </c>
      <c r="M1215">
        <f t="shared" si="615"/>
        <v>0</v>
      </c>
      <c r="N1215" t="str">
        <f t="shared" si="587"/>
        <v>Counseling Program (CECH)</v>
      </c>
      <c r="P1215" t="s">
        <v>5264</v>
      </c>
      <c r="Q1215" t="str">
        <f t="shared" si="588"/>
        <v>513-556-3335</v>
      </c>
      <c r="S1215" s="3">
        <f t="shared" si="586"/>
        <v>68</v>
      </c>
      <c r="T1215" t="b">
        <f t="shared" si="594"/>
        <v>1</v>
      </c>
      <c r="V1215" s="3">
        <f t="shared" si="595"/>
        <v>445</v>
      </c>
      <c r="W1215" t="b">
        <f t="shared" si="589"/>
        <v>1</v>
      </c>
      <c r="Y1215" t="str">
        <f t="shared" si="596"/>
        <v>DYER</v>
      </c>
      <c r="Z1215" t="b">
        <f t="shared" si="590"/>
        <v>1</v>
      </c>
      <c r="AB1215" t="b">
        <f t="shared" si="597"/>
        <v>1</v>
      </c>
      <c r="AD1215" t="str">
        <f t="shared" si="598"/>
        <v>513-556-3898</v>
      </c>
      <c r="AE1215" t="b">
        <f t="shared" si="591"/>
        <v>1</v>
      </c>
      <c r="AG1215" t="str">
        <f t="shared" si="599"/>
        <v>http://cech.uc.edu/programs/counseling.html</v>
      </c>
      <c r="AH1215" t="b">
        <f t="shared" si="592"/>
        <v>1</v>
      </c>
      <c r="AJ1215">
        <f t="shared" si="600"/>
        <v>0</v>
      </c>
      <c r="AK1215" t="b">
        <f t="shared" si="593"/>
        <v>0</v>
      </c>
      <c r="AM1215" s="4" t="str">
        <f t="shared" si="611"/>
        <v>"name":"Counseling Program (CECH)"</v>
      </c>
      <c r="AN1215" s="5" t="str">
        <f t="shared" si="601"/>
        <v>,"phone":"513-556-3335"</v>
      </c>
      <c r="AO1215" s="5" t="str">
        <f t="shared" si="602"/>
        <v>,"location":{</v>
      </c>
      <c r="AP1215" s="5" t="str">
        <f t="shared" si="603"/>
        <v>"ML":"68"</v>
      </c>
      <c r="AQ1215" s="5" t="str">
        <f t="shared" si="617"/>
        <v>,"RM":"445"</v>
      </c>
      <c r="AR1215" s="5" t="str">
        <f t="shared" si="604"/>
        <v>,"building":"DYER"</v>
      </c>
      <c r="AS1215" s="5" t="str">
        <f t="shared" si="613"/>
        <v>}</v>
      </c>
      <c r="AT1215" s="5" t="str">
        <f t="shared" si="605"/>
        <v>,"fax":"513-556-3898"</v>
      </c>
      <c r="AU1215" s="5" t="str">
        <f t="shared" si="606"/>
        <v>,"website":"http://cech.uc.edu/programs/counseling.html"</v>
      </c>
      <c r="AV1215" s="10" t="str">
        <f t="shared" si="607"/>
        <v/>
      </c>
      <c r="AW1215" s="6" t="str">
        <f t="shared" si="608"/>
        <v>{"name":"Counseling Program (CECH)","phone":"513-556-3335","location":{"ML":"68","RM":"445","building":"DYER"},"fax":"513-556-3898","website":"http://cech.uc.edu/programs/counseling.html"}</v>
      </c>
      <c r="AX1215" t="str">
        <f t="shared" si="609"/>
        <v>db.directory.insert({"name":"Counseling Program (CECH)","phone":"513-556-3335","location":{"ML":"68","RM":"445","building":"DYER"},"fax":"513-556-3898","website":"http://cech.uc.edu/programs/counseling.html"})</v>
      </c>
      <c r="AY1215">
        <f t="shared" si="612"/>
        <v>1212</v>
      </c>
      <c r="AZ1215" t="str">
        <f t="shared" si="610"/>
        <v>1212 - Counseling Program (CECH)</v>
      </c>
      <c r="BA1215" t="str">
        <f t="shared" si="614"/>
        <v>{"name":"Counseling Program (CECH)","phone":"513-556-3335","location":{"ML":"68","RM":"445","building":"DYER"},"fax":"513-556-3898","website":"http://cech.uc.edu/programs/counseling.html"},</v>
      </c>
    </row>
    <row r="1216" spans="1:53" x14ac:dyDescent="0.25">
      <c r="A1216" t="s">
        <v>4985</v>
      </c>
      <c r="B1216" t="s">
        <v>4986</v>
      </c>
      <c r="C1216" t="s">
        <v>4987</v>
      </c>
      <c r="D1216">
        <v>389</v>
      </c>
      <c r="E1216">
        <v>665</v>
      </c>
      <c r="F1216" t="s">
        <v>852</v>
      </c>
      <c r="G1216" t="s">
        <v>4988</v>
      </c>
      <c r="H1216" t="s">
        <v>4989</v>
      </c>
      <c r="K1216" t="s">
        <v>5264</v>
      </c>
      <c r="M1216">
        <f t="shared" si="615"/>
        <v>0</v>
      </c>
      <c r="N1216" t="str">
        <f t="shared" si="587"/>
        <v>Criminal Justice Technology (CECH)</v>
      </c>
      <c r="P1216" t="s">
        <v>5264</v>
      </c>
      <c r="Q1216" t="str">
        <f t="shared" si="588"/>
        <v>513-556-1354</v>
      </c>
      <c r="S1216" s="3">
        <f t="shared" si="586"/>
        <v>389</v>
      </c>
      <c r="T1216" t="b">
        <f t="shared" si="594"/>
        <v>1</v>
      </c>
      <c r="V1216" s="3">
        <f t="shared" si="595"/>
        <v>665</v>
      </c>
      <c r="W1216" t="b">
        <f t="shared" si="589"/>
        <v>1</v>
      </c>
      <c r="Y1216" t="str">
        <f t="shared" si="596"/>
        <v>DYER</v>
      </c>
      <c r="Z1216" t="b">
        <f t="shared" si="590"/>
        <v>1</v>
      </c>
      <c r="AB1216" t="b">
        <f t="shared" si="597"/>
        <v>1</v>
      </c>
      <c r="AD1216" t="str">
        <f t="shared" si="598"/>
        <v>513-556-3007</v>
      </c>
      <c r="AE1216" t="b">
        <f t="shared" si="591"/>
        <v>1</v>
      </c>
      <c r="AG1216" t="str">
        <f t="shared" si="599"/>
        <v>http://cech.uc.edu/criminaljustice.html</v>
      </c>
      <c r="AH1216" t="b">
        <f t="shared" si="592"/>
        <v>1</v>
      </c>
      <c r="AJ1216">
        <f t="shared" si="600"/>
        <v>0</v>
      </c>
      <c r="AK1216" t="b">
        <f t="shared" si="593"/>
        <v>0</v>
      </c>
      <c r="AM1216" s="4" t="str">
        <f t="shared" si="611"/>
        <v>"name":"Criminal Justice Technology (CECH)"</v>
      </c>
      <c r="AN1216" s="5" t="str">
        <f t="shared" si="601"/>
        <v>,"phone":"513-556-1354"</v>
      </c>
      <c r="AO1216" s="5" t="str">
        <f t="shared" si="602"/>
        <v>,"location":{</v>
      </c>
      <c r="AP1216" s="5" t="str">
        <f t="shared" si="603"/>
        <v>"ML":"389"</v>
      </c>
      <c r="AQ1216" s="5" t="str">
        <f t="shared" si="617"/>
        <v>,"RM":"665"</v>
      </c>
      <c r="AR1216" s="5" t="str">
        <f t="shared" si="604"/>
        <v>,"building":"DYER"</v>
      </c>
      <c r="AS1216" s="5" t="str">
        <f t="shared" si="613"/>
        <v>}</v>
      </c>
      <c r="AT1216" s="5" t="str">
        <f t="shared" si="605"/>
        <v>,"fax":"513-556-3007"</v>
      </c>
      <c r="AU1216" s="5" t="str">
        <f t="shared" si="606"/>
        <v>,"website":"http://cech.uc.edu/criminaljustice.html"</v>
      </c>
      <c r="AV1216" s="10" t="str">
        <f t="shared" si="607"/>
        <v/>
      </c>
      <c r="AW1216" s="6" t="str">
        <f t="shared" si="608"/>
        <v>{"name":"Criminal Justice Technology (CECH)","phone":"513-556-1354","location":{"ML":"389","RM":"665","building":"DYER"},"fax":"513-556-3007","website":"http://cech.uc.edu/criminaljustice.html"}</v>
      </c>
      <c r="AX1216" t="str">
        <f t="shared" si="609"/>
        <v>db.directory.insert({"name":"Criminal Justice Technology (CECH)","phone":"513-556-1354","location":{"ML":"389","RM":"665","building":"DYER"},"fax":"513-556-3007","website":"http://cech.uc.edu/criminaljustice.html"})</v>
      </c>
      <c r="AY1216">
        <f t="shared" si="612"/>
        <v>1213</v>
      </c>
      <c r="AZ1216" t="str">
        <f t="shared" si="610"/>
        <v>1213 - Criminal Justice Technology (CECH)</v>
      </c>
      <c r="BA1216" t="str">
        <f t="shared" si="614"/>
        <v>{"name":"Criminal Justice Technology (CECH)","phone":"513-556-1354","location":{"ML":"389","RM":"665","building":"DYER"},"fax":"513-556-3007","website":"http://cech.uc.edu/criminaljustice.html"},</v>
      </c>
    </row>
    <row r="1217" spans="1:53" x14ac:dyDescent="0.25">
      <c r="A1217" t="s">
        <v>4990</v>
      </c>
      <c r="B1217" t="s">
        <v>4991</v>
      </c>
      <c r="C1217" t="s">
        <v>4992</v>
      </c>
      <c r="D1217">
        <v>389</v>
      </c>
      <c r="E1217">
        <v>665</v>
      </c>
      <c r="F1217" t="s">
        <v>852</v>
      </c>
      <c r="G1217" t="s">
        <v>2182</v>
      </c>
      <c r="H1217" t="s">
        <v>4989</v>
      </c>
      <c r="K1217" t="s">
        <v>5264</v>
      </c>
      <c r="M1217">
        <f t="shared" si="615"/>
        <v>0</v>
      </c>
      <c r="N1217" t="str">
        <f t="shared" si="587"/>
        <v>Criminal Justice (CECH)</v>
      </c>
      <c r="P1217" t="s">
        <v>5264</v>
      </c>
      <c r="Q1217" t="str">
        <f t="shared" si="588"/>
        <v>513-556-5827</v>
      </c>
      <c r="S1217" s="3">
        <f t="shared" si="586"/>
        <v>389</v>
      </c>
      <c r="T1217" t="b">
        <f t="shared" si="594"/>
        <v>1</v>
      </c>
      <c r="V1217" s="3">
        <f t="shared" si="595"/>
        <v>665</v>
      </c>
      <c r="W1217" t="b">
        <f t="shared" si="589"/>
        <v>1</v>
      </c>
      <c r="Y1217" t="str">
        <f t="shared" si="596"/>
        <v>DYER</v>
      </c>
      <c r="Z1217" t="b">
        <f t="shared" si="590"/>
        <v>1</v>
      </c>
      <c r="AB1217" t="b">
        <f t="shared" si="597"/>
        <v>1</v>
      </c>
      <c r="AD1217" t="str">
        <f t="shared" si="598"/>
        <v>513-556-3303</v>
      </c>
      <c r="AE1217" t="b">
        <f t="shared" si="591"/>
        <v>1</v>
      </c>
      <c r="AG1217" t="str">
        <f t="shared" si="599"/>
        <v>http://cech.uc.edu/criminaljustice.html</v>
      </c>
      <c r="AH1217" t="b">
        <f t="shared" si="592"/>
        <v>1</v>
      </c>
      <c r="AJ1217">
        <f t="shared" si="600"/>
        <v>0</v>
      </c>
      <c r="AK1217" t="b">
        <f t="shared" si="593"/>
        <v>0</v>
      </c>
      <c r="AM1217" s="4" t="str">
        <f t="shared" si="611"/>
        <v>"name":"Criminal Justice (CECH)"</v>
      </c>
      <c r="AN1217" s="5" t="str">
        <f t="shared" si="601"/>
        <v>,"phone":"513-556-5827"</v>
      </c>
      <c r="AO1217" s="5" t="str">
        <f t="shared" si="602"/>
        <v>,"location":{</v>
      </c>
      <c r="AP1217" s="5" t="str">
        <f t="shared" si="603"/>
        <v>"ML":"389"</v>
      </c>
      <c r="AQ1217" s="5" t="str">
        <f t="shared" si="617"/>
        <v>,"RM":"665"</v>
      </c>
      <c r="AR1217" s="5" t="str">
        <f t="shared" si="604"/>
        <v>,"building":"DYER"</v>
      </c>
      <c r="AS1217" s="5" t="str">
        <f t="shared" si="613"/>
        <v>}</v>
      </c>
      <c r="AT1217" s="5" t="str">
        <f t="shared" si="605"/>
        <v>,"fax":"513-556-3303"</v>
      </c>
      <c r="AU1217" s="5" t="str">
        <f t="shared" si="606"/>
        <v>,"website":"http://cech.uc.edu/criminaljustice.html"</v>
      </c>
      <c r="AV1217" s="10" t="str">
        <f t="shared" si="607"/>
        <v/>
      </c>
      <c r="AW1217" s="6" t="str">
        <f t="shared" si="608"/>
        <v>{"name":"Criminal Justice (CECH)","phone":"513-556-5827","location":{"ML":"389","RM":"665","building":"DYER"},"fax":"513-556-3303","website":"http://cech.uc.edu/criminaljustice.html"}</v>
      </c>
      <c r="AX1217" t="str">
        <f t="shared" si="609"/>
        <v>db.directory.insert({"name":"Criminal Justice (CECH)","phone":"513-556-5827","location":{"ML":"389","RM":"665","building":"DYER"},"fax":"513-556-3303","website":"http://cech.uc.edu/criminaljustice.html"})</v>
      </c>
      <c r="AY1217">
        <f t="shared" si="612"/>
        <v>1214</v>
      </c>
      <c r="AZ1217" t="str">
        <f t="shared" si="610"/>
        <v>1214 - Criminal Justice (CECH)</v>
      </c>
      <c r="BA1217" t="str">
        <f t="shared" si="614"/>
        <v>{"name":"Criminal Justice (CECH)","phone":"513-556-5827","location":{"ML":"389","RM":"665","building":"DYER"},"fax":"513-556-3303","website":"http://cech.uc.edu/criminaljustice.html"},</v>
      </c>
    </row>
    <row r="1218" spans="1:53" x14ac:dyDescent="0.25">
      <c r="A1218" t="s">
        <v>4993</v>
      </c>
      <c r="B1218" t="s">
        <v>4994</v>
      </c>
      <c r="C1218" t="s">
        <v>1304</v>
      </c>
      <c r="D1218">
        <v>22</v>
      </c>
      <c r="E1218">
        <v>615</v>
      </c>
      <c r="F1218" t="s">
        <v>1232</v>
      </c>
      <c r="G1218" t="s">
        <v>1772</v>
      </c>
      <c r="H1218" t="s">
        <v>4995</v>
      </c>
      <c r="K1218" t="s">
        <v>5264</v>
      </c>
      <c r="M1218">
        <f t="shared" si="615"/>
        <v>0</v>
      </c>
      <c r="N1218" t="str">
        <f t="shared" si="587"/>
        <v>Curriculum &amp; Instruction (CECH)</v>
      </c>
      <c r="P1218" t="s">
        <v>5264</v>
      </c>
      <c r="Q1218" t="str">
        <f t="shared" si="588"/>
        <v>513-556-3600</v>
      </c>
      <c r="S1218" s="3">
        <f t="shared" si="586"/>
        <v>22</v>
      </c>
      <c r="T1218" t="b">
        <f t="shared" si="594"/>
        <v>1</v>
      </c>
      <c r="V1218" s="3">
        <f t="shared" si="595"/>
        <v>615</v>
      </c>
      <c r="W1218" t="b">
        <f t="shared" si="589"/>
        <v>1</v>
      </c>
      <c r="Y1218" t="str">
        <f t="shared" si="596"/>
        <v>TEACHERS</v>
      </c>
      <c r="Z1218" t="b">
        <f t="shared" si="590"/>
        <v>1</v>
      </c>
      <c r="AB1218" t="b">
        <f t="shared" si="597"/>
        <v>1</v>
      </c>
      <c r="AD1218" t="str">
        <f t="shared" si="598"/>
        <v>513-556-1001</v>
      </c>
      <c r="AE1218" t="b">
        <f t="shared" si="591"/>
        <v>1</v>
      </c>
      <c r="AG1218" t="str">
        <f t="shared" si="599"/>
        <v>http://cech.uc.edu/programs/curriculum_instruction.html</v>
      </c>
      <c r="AH1218" t="b">
        <f t="shared" si="592"/>
        <v>1</v>
      </c>
      <c r="AJ1218">
        <f t="shared" si="600"/>
        <v>0</v>
      </c>
      <c r="AK1218" t="b">
        <f t="shared" si="593"/>
        <v>0</v>
      </c>
      <c r="AM1218" s="4" t="str">
        <f t="shared" si="611"/>
        <v>"name":"Curriculum &amp; Instruction (CECH)"</v>
      </c>
      <c r="AN1218" s="5" t="str">
        <f t="shared" si="601"/>
        <v>,"phone":"513-556-3600"</v>
      </c>
      <c r="AO1218" s="5" t="str">
        <f t="shared" si="602"/>
        <v>,"location":{</v>
      </c>
      <c r="AP1218" s="5" t="str">
        <f t="shared" si="603"/>
        <v>"ML":"22"</v>
      </c>
      <c r="AQ1218" s="5" t="str">
        <f t="shared" si="617"/>
        <v>,"RM":"615"</v>
      </c>
      <c r="AR1218" s="5" t="str">
        <f t="shared" si="604"/>
        <v>,"building":"TEACHERS"</v>
      </c>
      <c r="AS1218" s="5" t="str">
        <f t="shared" si="613"/>
        <v>}</v>
      </c>
      <c r="AT1218" s="5" t="str">
        <f t="shared" si="605"/>
        <v>,"fax":"513-556-1001"</v>
      </c>
      <c r="AU1218" s="5" t="str">
        <f t="shared" si="606"/>
        <v>,"website":"http://cech.uc.edu/programs/curriculum_instruction.html"</v>
      </c>
      <c r="AV1218" s="10" t="str">
        <f t="shared" si="607"/>
        <v/>
      </c>
      <c r="AW1218" s="6" t="str">
        <f t="shared" si="608"/>
        <v>{"name":"Curriculum &amp; Instruction (CECH)","phone":"513-556-3600","location":{"ML":"22","RM":"615","building":"TEACHERS"},"fax":"513-556-1001","website":"http://cech.uc.edu/programs/curriculum_instruction.html"}</v>
      </c>
      <c r="AX1218" t="str">
        <f t="shared" si="609"/>
        <v>db.directory.insert({"name":"Curriculum &amp; Instruction (CECH)","phone":"513-556-3600","location":{"ML":"22","RM":"615","building":"TEACHERS"},"fax":"513-556-1001","website":"http://cech.uc.edu/programs/curriculum_instruction.html"})</v>
      </c>
      <c r="AY1218">
        <f t="shared" si="612"/>
        <v>1215</v>
      </c>
      <c r="AZ1218" t="str">
        <f t="shared" si="610"/>
        <v>1215 - Curriculum &amp; Instruction (CECH)</v>
      </c>
      <c r="BA1218" t="str">
        <f t="shared" si="614"/>
        <v>{"name":"Curriculum &amp; Instruction (CECH)","phone":"513-556-3600","location":{"ML":"22","RM":"615","building":"TEACHERS"},"fax":"513-556-1001","website":"http://cech.uc.edu/programs/curriculum_instruction.html"},</v>
      </c>
    </row>
    <row r="1219" spans="1:53" x14ac:dyDescent="0.25">
      <c r="A1219" t="s">
        <v>4996</v>
      </c>
      <c r="B1219" t="s">
        <v>4997</v>
      </c>
      <c r="C1219" t="s">
        <v>4998</v>
      </c>
      <c r="D1219">
        <v>172</v>
      </c>
      <c r="E1219">
        <v>102</v>
      </c>
      <c r="F1219" t="s">
        <v>56</v>
      </c>
      <c r="G1219" t="s">
        <v>1981</v>
      </c>
      <c r="H1219" t="s">
        <v>4999</v>
      </c>
      <c r="I1219" t="s">
        <v>5000</v>
      </c>
      <c r="K1219" t="s">
        <v>5264</v>
      </c>
      <c r="M1219">
        <f t="shared" si="615"/>
        <v>0</v>
      </c>
      <c r="N1219" t="str">
        <f t="shared" si="587"/>
        <v xml:space="preserve"> Center for (A&amp;S) - Biosensors &amp; Chemical Sensors</v>
      </c>
      <c r="P1219" t="s">
        <v>5264</v>
      </c>
      <c r="Q1219" t="str">
        <f t="shared" si="588"/>
        <v>513-556-9201</v>
      </c>
      <c r="S1219" s="3">
        <f t="shared" ref="S1219:S1282" si="618">IF(L1219,E1219,D1219)</f>
        <v>172</v>
      </c>
      <c r="T1219" t="b">
        <f t="shared" si="594"/>
        <v>1</v>
      </c>
      <c r="V1219" s="3">
        <f t="shared" si="595"/>
        <v>102</v>
      </c>
      <c r="W1219" t="b">
        <f t="shared" si="589"/>
        <v>1</v>
      </c>
      <c r="Y1219" t="str">
        <f t="shared" si="596"/>
        <v>CROSLEY</v>
      </c>
      <c r="Z1219" t="b">
        <f t="shared" si="590"/>
        <v>1</v>
      </c>
      <c r="AB1219" t="b">
        <f t="shared" si="597"/>
        <v>1</v>
      </c>
      <c r="AD1219" t="str">
        <f t="shared" si="598"/>
        <v>513-556-9239</v>
      </c>
      <c r="AE1219" t="b">
        <f t="shared" si="591"/>
        <v>1</v>
      </c>
      <c r="AG1219" t="str">
        <f t="shared" si="599"/>
        <v>http://www.artsci.uc.edu/departments/chemistry/center-for-biosensors---chemical-sensors.html</v>
      </c>
      <c r="AH1219" t="b">
        <f t="shared" si="592"/>
        <v>1</v>
      </c>
      <c r="AJ1219" t="str">
        <f t="shared" si="600"/>
        <v>necati.kaval@uc.edu</v>
      </c>
      <c r="AK1219" t="b">
        <f t="shared" si="593"/>
        <v>1</v>
      </c>
      <c r="AM1219" s="4" t="str">
        <f t="shared" si="611"/>
        <v>"name":"Center for (A&amp;S) - Biosensors &amp; Chemical Sensors"</v>
      </c>
      <c r="AN1219" s="5" t="str">
        <f t="shared" si="601"/>
        <v>,"phone":"513-556-9201"</v>
      </c>
      <c r="AO1219" s="5" t="str">
        <f t="shared" si="602"/>
        <v>,"location":{</v>
      </c>
      <c r="AP1219" s="5" t="str">
        <f t="shared" si="603"/>
        <v>"ML":"172"</v>
      </c>
      <c r="AQ1219" s="5" t="str">
        <f t="shared" si="617"/>
        <v>,"RM":"102"</v>
      </c>
      <c r="AR1219" s="5" t="str">
        <f t="shared" si="604"/>
        <v>,"building":"CROSLEY"</v>
      </c>
      <c r="AS1219" s="5" t="str">
        <f t="shared" si="613"/>
        <v>}</v>
      </c>
      <c r="AT1219" s="5" t="str">
        <f t="shared" si="605"/>
        <v>,"fax":"513-556-9239"</v>
      </c>
      <c r="AU1219" s="5" t="str">
        <f t="shared" si="606"/>
        <v>,"website":"http://www.artsci.uc.edu/departments/chemistry/center-for-biosensors---chemical-sensors.html"</v>
      </c>
      <c r="AV1219" s="10" t="str">
        <f t="shared" si="607"/>
        <v>,"email":"necati.kaval@uc.edu"</v>
      </c>
      <c r="AW1219" s="6" t="str">
        <f t="shared" si="608"/>
        <v>{"name":"Center for (A&amp;S) - Biosensors &amp; Chemical Sensors","phone":"513-556-9201","location":{"ML":"172","RM":"102","building":"CROSLEY"},"fax":"513-556-9239","website":"http://www.artsci.uc.edu/departments/chemistry/center-for-biosensors---chemical-sensors.html","email":"necati.kaval@uc.edu"}</v>
      </c>
      <c r="AX1219" t="str">
        <f t="shared" si="609"/>
        <v>db.directory.insert({"name":"Center for (A&amp;S) - Biosensors &amp; Chemical Sensors","phone":"513-556-9201","location":{"ML":"172","RM":"102","building":"CROSLEY"},"fax":"513-556-9239","website":"http://www.artsci.uc.edu/departments/chemistry/center-for-biosensors---chemical-sensors.html","email":"necati.kaval@uc.edu"})</v>
      </c>
      <c r="AY1219">
        <f t="shared" si="612"/>
        <v>1216</v>
      </c>
      <c r="AZ1219" t="str">
        <f t="shared" si="610"/>
        <v>1216 -  Center for (A&amp;S) - Biosensors &amp; Chemical Sensors</v>
      </c>
      <c r="BA1219" t="str">
        <f t="shared" si="614"/>
        <v>{"name":"Center for (A&amp;S) - Biosensors &amp; Chemical Sensors","phone":"513-556-9201","location":{"ML":"172","RM":"102","building":"CROSLEY"},"fax":"513-556-9239","website":"http://www.artsci.uc.edu/departments/chemistry/center-for-biosensors---chemical-sensors.html","email":"necati.kaval@uc.edu"},</v>
      </c>
    </row>
    <row r="1220" spans="1:53" x14ac:dyDescent="0.25">
      <c r="A1220" t="s">
        <v>5001</v>
      </c>
      <c r="B1220" t="s">
        <v>5002</v>
      </c>
      <c r="C1220" t="s">
        <v>5003</v>
      </c>
      <c r="D1220">
        <v>386</v>
      </c>
      <c r="E1220" t="s">
        <v>402</v>
      </c>
      <c r="F1220" t="s">
        <v>1486</v>
      </c>
      <c r="G1220" t="s">
        <v>5004</v>
      </c>
      <c r="H1220" t="s">
        <v>5005</v>
      </c>
      <c r="K1220" t="s">
        <v>5264</v>
      </c>
      <c r="M1220">
        <f t="shared" si="615"/>
        <v>0</v>
      </c>
      <c r="N1220" t="str">
        <f t="shared" ref="N1220:N1283" si="619">IF(L1220,O1220,B1220)</f>
        <v>African American Cultural &amp; Resource Center (AACRC)</v>
      </c>
      <c r="P1220" t="s">
        <v>5264</v>
      </c>
      <c r="Q1220" t="str">
        <f t="shared" ref="Q1220:Q1283" si="620">IF(L1220,D1220,C1220)</f>
        <v>513-556-1177</v>
      </c>
      <c r="S1220" s="3">
        <f t="shared" si="618"/>
        <v>386</v>
      </c>
      <c r="T1220" t="b">
        <f t="shared" si="594"/>
        <v>1</v>
      </c>
      <c r="V1220" s="3" t="str">
        <f t="shared" si="595"/>
        <v>1stFl</v>
      </c>
      <c r="W1220" t="b">
        <f t="shared" ref="W1220:W1283" si="621">IF(V1220=0,FALSE,TRUE)</f>
        <v>1</v>
      </c>
      <c r="Y1220" t="str">
        <f t="shared" si="596"/>
        <v>60WCHARL</v>
      </c>
      <c r="Z1220" t="b">
        <f t="shared" ref="Z1220:Z1283" si="622">IF(Y1220=0,FALSE,TRUE)</f>
        <v>1</v>
      </c>
      <c r="AB1220" t="b">
        <f t="shared" si="597"/>
        <v>1</v>
      </c>
      <c r="AD1220" t="str">
        <f t="shared" si="598"/>
        <v>513-556-8432</v>
      </c>
      <c r="AE1220" t="b">
        <f t="shared" ref="AE1220:AE1283" si="623">IF(AD1220=0,FALSE,TRUE)</f>
        <v>1</v>
      </c>
      <c r="AG1220" t="str">
        <f t="shared" si="599"/>
        <v>http://www.uc.edu/aacrc/</v>
      </c>
      <c r="AH1220" t="b">
        <f t="shared" ref="AH1220:AH1283" si="624">IF(AG1220=0,FALSE,TRUE)</f>
        <v>1</v>
      </c>
      <c r="AJ1220">
        <f t="shared" si="600"/>
        <v>0</v>
      </c>
      <c r="AK1220" t="b">
        <f t="shared" ref="AK1220:AK1283" si="625">IF(AJ1220=0,FALSE,TRUE)</f>
        <v>0</v>
      </c>
      <c r="AM1220" s="4" t="str">
        <f t="shared" si="611"/>
        <v>"name":"African American Cultural &amp; Resource Center (AACRC)"</v>
      </c>
      <c r="AN1220" s="5" t="str">
        <f t="shared" si="601"/>
        <v>,"phone":"513-556-1177"</v>
      </c>
      <c r="AO1220" s="5" t="str">
        <f t="shared" si="602"/>
        <v>,"location":{</v>
      </c>
      <c r="AP1220" s="5" t="str">
        <f t="shared" si="603"/>
        <v>"ML":"386"</v>
      </c>
      <c r="AQ1220" s="5" t="str">
        <f t="shared" si="617"/>
        <v>,"RM":"1stFl"</v>
      </c>
      <c r="AR1220" s="5" t="str">
        <f t="shared" si="604"/>
        <v>,"building":"60WCHARL"</v>
      </c>
      <c r="AS1220" s="5" t="str">
        <f t="shared" si="613"/>
        <v>}</v>
      </c>
      <c r="AT1220" s="5" t="str">
        <f t="shared" si="605"/>
        <v>,"fax":"513-556-8432"</v>
      </c>
      <c r="AU1220" s="5" t="str">
        <f t="shared" si="606"/>
        <v>,"website":"http://www.uc.edu/aacrc/"</v>
      </c>
      <c r="AV1220" s="10" t="str">
        <f t="shared" si="607"/>
        <v/>
      </c>
      <c r="AW1220" s="6" t="str">
        <f t="shared" si="608"/>
        <v>{"name":"African American Cultural &amp; Resource Center (AACRC)","phone":"513-556-1177","location":{"ML":"386","RM":"1stFl","building":"60WCHARL"},"fax":"513-556-8432","website":"http://www.uc.edu/aacrc/"}</v>
      </c>
      <c r="AX1220" t="str">
        <f t="shared" si="609"/>
        <v>db.directory.insert({"name":"African American Cultural &amp; Resource Center (AACRC)","phone":"513-556-1177","location":{"ML":"386","RM":"1stFl","building":"60WCHARL"},"fax":"513-556-8432","website":"http://www.uc.edu/aacrc/"})</v>
      </c>
      <c r="AY1220">
        <f t="shared" si="612"/>
        <v>1217</v>
      </c>
      <c r="AZ1220" t="str">
        <f t="shared" si="610"/>
        <v>1217 - African American Cultural &amp; Resource Center (AACRC)</v>
      </c>
      <c r="BA1220" t="str">
        <f t="shared" si="614"/>
        <v>{"name":"African American Cultural &amp; Resource Center (AACRC)","phone":"513-556-1177","location":{"ML":"386","RM":"1stFl","building":"60WCHARL"},"fax":"513-556-8432","website":"http://www.uc.edu/aacrc/"},</v>
      </c>
    </row>
    <row r="1221" spans="1:53" x14ac:dyDescent="0.25">
      <c r="A1221" t="s">
        <v>5006</v>
      </c>
      <c r="B1221" t="s">
        <v>5007</v>
      </c>
      <c r="C1221" t="s">
        <v>248</v>
      </c>
      <c r="D1221">
        <v>157</v>
      </c>
      <c r="E1221">
        <v>620</v>
      </c>
      <c r="F1221" t="s">
        <v>68</v>
      </c>
      <c r="G1221" t="s">
        <v>249</v>
      </c>
      <c r="H1221" t="s">
        <v>5008</v>
      </c>
      <c r="I1221" t="s">
        <v>251</v>
      </c>
      <c r="K1221" t="s">
        <v>5264</v>
      </c>
      <c r="M1221">
        <f t="shared" si="615"/>
        <v>0</v>
      </c>
      <c r="N1221" t="str">
        <f t="shared" si="619"/>
        <v>Clifton Heights Community Urban Redevelopment Corporation (CHCURC)</v>
      </c>
      <c r="P1221" t="s">
        <v>5264</v>
      </c>
      <c r="Q1221" t="str">
        <f t="shared" si="620"/>
        <v>513-556-5948</v>
      </c>
      <c r="S1221" s="3">
        <f t="shared" si="618"/>
        <v>157</v>
      </c>
      <c r="T1221" t="b">
        <f t="shared" ref="T1221:T1284" si="626">IF(S1221=0,FALSE,TRUE)</f>
        <v>1</v>
      </c>
      <c r="V1221" s="3">
        <f t="shared" ref="V1221:V1284" si="627">IF(L1221,F1221,E1221)</f>
        <v>620</v>
      </c>
      <c r="W1221" t="b">
        <f t="shared" si="621"/>
        <v>1</v>
      </c>
      <c r="Y1221" t="str">
        <f t="shared" ref="Y1221:Y1284" si="628">IF(L1221,G1221,F1221)</f>
        <v>UNIVHALL</v>
      </c>
      <c r="Z1221" t="b">
        <f t="shared" si="622"/>
        <v>1</v>
      </c>
      <c r="AB1221" t="b">
        <f t="shared" ref="AB1221:AB1284" si="629">IF(AND(AND(T1221=FALSE,W1221=FALSE),Z1221=FALSE),FALSE,TRUE)</f>
        <v>1</v>
      </c>
      <c r="AD1221" t="str">
        <f t="shared" ref="AD1221:AD1284" si="630">IF(L1221,H1221,G1221)</f>
        <v>513-556-4885</v>
      </c>
      <c r="AE1221" t="b">
        <f t="shared" si="623"/>
        <v>1</v>
      </c>
      <c r="AG1221" t="str">
        <f t="shared" ref="AG1221:AG1284" si="631">IF(L1221,I1221,H1221)</f>
        <v>http://www.uc.edu/af/commdev/CHCURC.html</v>
      </c>
      <c r="AH1221" t="b">
        <f t="shared" si="624"/>
        <v>1</v>
      </c>
      <c r="AJ1221" t="str">
        <f t="shared" ref="AJ1221:AJ1284" si="632">IF(L1221,J1221,I1221)</f>
        <v>cynthia.dreyer@uc.edu</v>
      </c>
      <c r="AK1221" t="b">
        <f t="shared" si="625"/>
        <v>1</v>
      </c>
      <c r="AM1221" s="4" t="str">
        <f t="shared" si="611"/>
        <v>"name":"Clifton Heights Community Urban Redevelopment Corporation (CHCURC)"</v>
      </c>
      <c r="AN1221" s="5" t="str">
        <f t="shared" ref="AN1221:AN1284" si="633">CONCATENATE(",""phone"":""",TRIM(Q1221),"""")</f>
        <v>,"phone":"513-556-5948"</v>
      </c>
      <c r="AO1221" s="5" t="str">
        <f t="shared" ref="AO1221:AO1284" si="634">IF(AB1221,",""location"":{","")</f>
        <v>,"location":{</v>
      </c>
      <c r="AP1221" s="5" t="str">
        <f t="shared" ref="AP1221:AP1284" si="635">IF(T1221,CONCATENATE("""ML"":""",TRIM(S1221),""""),"")</f>
        <v>"ML":"157"</v>
      </c>
      <c r="AQ1221" s="5" t="str">
        <f t="shared" si="617"/>
        <v>,"RM":"620"</v>
      </c>
      <c r="AR1221" s="5" t="str">
        <f t="shared" ref="AR1221:AR1284" si="636">IF(Z1221,CONCATENATE(",""building"":""",TRIM(Y1221),""""),"")</f>
        <v>,"building":"UNIVHALL"</v>
      </c>
      <c r="AS1221" s="5" t="str">
        <f t="shared" si="613"/>
        <v>}</v>
      </c>
      <c r="AT1221" s="5" t="str">
        <f t="shared" ref="AT1221:AT1284" si="637">IF(AE1221,CONCATENATE(",""fax"":""",TRIM(AD1221),""""),"")</f>
        <v>,"fax":"513-556-4885"</v>
      </c>
      <c r="AU1221" s="5" t="str">
        <f t="shared" ref="AU1221:AU1284" si="638">IF(AH1221,CONCATENATE(",""website"":""",TRIM(AG1221),""""),"")</f>
        <v>,"website":"http://www.uc.edu/af/commdev/CHCURC.html"</v>
      </c>
      <c r="AV1221" s="10" t="str">
        <f t="shared" ref="AV1221:AV1284" si="639">IF(AK1221,CONCATENATE(",""email"":""",TRIM(AJ1221),""""),"")</f>
        <v>,"email":"cynthia.dreyer@uc.edu"</v>
      </c>
      <c r="AW1221" s="6" t="str">
        <f t="shared" ref="AW1221:AW1284" si="640">CONCATENATE("{",AM1221,AN1221,AO1221,AP1221,AQ1221,AR1221,AS1221,AT1221,AU1221,AV1221,"}")</f>
        <v>{"name":"Clifton Heights Community Urban Redevelopment Corporation (CHCURC)","phone":"513-556-5948","location":{"ML":"157","RM":"620","building":"UNIVHALL"},"fax":"513-556-4885","website":"http://www.uc.edu/af/commdev/CHCURC.html","email":"cynthia.dreyer@uc.edu"}</v>
      </c>
      <c r="AX1221" t="str">
        <f t="shared" ref="AX1221:AX1284" si="641">CONCATENATE("db.directory.insert(",AW1221,")")</f>
        <v>db.directory.insert({"name":"Clifton Heights Community Urban Redevelopment Corporation (CHCURC)","phone":"513-556-5948","location":{"ML":"157","RM":"620","building":"UNIVHALL"},"fax":"513-556-4885","website":"http://www.uc.edu/af/commdev/CHCURC.html","email":"cynthia.dreyer@uc.edu"})</v>
      </c>
      <c r="AY1221">
        <f t="shared" si="612"/>
        <v>1218</v>
      </c>
      <c r="AZ1221" t="str">
        <f t="shared" ref="AZ1221:AZ1284" si="642">CONCATENATE(AY1221," - ",N1221)</f>
        <v>1218 - Clifton Heights Community Urban Redevelopment Corporation (CHCURC)</v>
      </c>
      <c r="BA1221" t="str">
        <f t="shared" si="614"/>
        <v>{"name":"Clifton Heights Community Urban Redevelopment Corporation (CHCURC)","phone":"513-556-5948","location":{"ML":"157","RM":"620","building":"UNIVHALL"},"fax":"513-556-4885","website":"http://www.uc.edu/af/commdev/CHCURC.html","email":"cynthia.dreyer@uc.edu"},</v>
      </c>
    </row>
    <row r="1222" spans="1:53" x14ac:dyDescent="0.25">
      <c r="A1222" t="s">
        <v>5009</v>
      </c>
      <c r="B1222" t="s">
        <v>5010</v>
      </c>
      <c r="C1222" t="s">
        <v>36</v>
      </c>
      <c r="D1222">
        <v>162</v>
      </c>
      <c r="E1222">
        <v>18</v>
      </c>
      <c r="F1222" t="s">
        <v>37</v>
      </c>
      <c r="G1222" t="s">
        <v>38</v>
      </c>
      <c r="K1222" t="s">
        <v>5264</v>
      </c>
      <c r="M1222">
        <f t="shared" si="615"/>
        <v>0</v>
      </c>
      <c r="N1222" t="str">
        <f t="shared" si="619"/>
        <v>Cheerleading Club (CLER)</v>
      </c>
      <c r="P1222" t="s">
        <v>5264</v>
      </c>
      <c r="Q1222" t="str">
        <f t="shared" si="620"/>
        <v>513-732-5221</v>
      </c>
      <c r="S1222" s="3">
        <f t="shared" si="618"/>
        <v>162</v>
      </c>
      <c r="T1222" t="b">
        <f t="shared" si="626"/>
        <v>1</v>
      </c>
      <c r="V1222" s="3">
        <f t="shared" si="627"/>
        <v>18</v>
      </c>
      <c r="W1222" t="b">
        <f t="shared" si="621"/>
        <v>1</v>
      </c>
      <c r="Y1222" t="str">
        <f t="shared" si="628"/>
        <v>CLERJONES</v>
      </c>
      <c r="Z1222" t="b">
        <f t="shared" si="622"/>
        <v>1</v>
      </c>
      <c r="AB1222" t="b">
        <f t="shared" si="629"/>
        <v>1</v>
      </c>
      <c r="AD1222" t="str">
        <f t="shared" si="630"/>
        <v>513-732-5303</v>
      </c>
      <c r="AE1222" t="b">
        <f t="shared" si="623"/>
        <v>1</v>
      </c>
      <c r="AG1222">
        <f t="shared" si="631"/>
        <v>0</v>
      </c>
      <c r="AH1222" t="b">
        <f t="shared" si="624"/>
        <v>0</v>
      </c>
      <c r="AJ1222">
        <f t="shared" si="632"/>
        <v>0</v>
      </c>
      <c r="AK1222" t="b">
        <f t="shared" si="625"/>
        <v>0</v>
      </c>
      <c r="AM1222" s="4" t="str">
        <f t="shared" ref="AM1222:AM1285" si="643">CONCATENATE("""name"":""",TRIM(N1222),"""")</f>
        <v>"name":"Cheerleading Club (CLER)"</v>
      </c>
      <c r="AN1222" s="5" t="str">
        <f t="shared" si="633"/>
        <v>,"phone":"513-732-5221"</v>
      </c>
      <c r="AO1222" s="5" t="str">
        <f t="shared" si="634"/>
        <v>,"location":{</v>
      </c>
      <c r="AP1222" s="5" t="str">
        <f t="shared" si="635"/>
        <v>"ML":"162"</v>
      </c>
      <c r="AQ1222" s="5" t="str">
        <f t="shared" si="617"/>
        <v>,"RM":"18"</v>
      </c>
      <c r="AR1222" s="5" t="str">
        <f t="shared" si="636"/>
        <v>,"building":"CLERJONES"</v>
      </c>
      <c r="AS1222" s="5" t="str">
        <f t="shared" si="613"/>
        <v>}</v>
      </c>
      <c r="AT1222" s="5" t="str">
        <f t="shared" si="637"/>
        <v>,"fax":"513-732-5303"</v>
      </c>
      <c r="AU1222" s="5" t="str">
        <f t="shared" si="638"/>
        <v/>
      </c>
      <c r="AV1222" s="10" t="str">
        <f t="shared" si="639"/>
        <v/>
      </c>
      <c r="AW1222" s="6" t="str">
        <f t="shared" si="640"/>
        <v>{"name":"Cheerleading Club (CLER)","phone":"513-732-5221","location":{"ML":"162","RM":"18","building":"CLERJONES"},"fax":"513-732-5303"}</v>
      </c>
      <c r="AX1222" t="str">
        <f t="shared" si="641"/>
        <v>db.directory.insert({"name":"Cheerleading Club (CLER)","phone":"513-732-5221","location":{"ML":"162","RM":"18","building":"CLERJONES"},"fax":"513-732-5303"})</v>
      </c>
      <c r="AY1222">
        <f t="shared" ref="AY1222:AY1285" si="644">AY1221+1</f>
        <v>1219</v>
      </c>
      <c r="AZ1222" t="str">
        <f t="shared" si="642"/>
        <v>1219 - Cheerleading Club (CLER)</v>
      </c>
      <c r="BA1222" t="str">
        <f t="shared" si="614"/>
        <v>{"name":"Cheerleading Club (CLER)","phone":"513-732-5221","location":{"ML":"162","RM":"18","building":"CLERJONES"},"fax":"513-732-5303"},</v>
      </c>
    </row>
    <row r="1223" spans="1:53" x14ac:dyDescent="0.25">
      <c r="A1223" t="s">
        <v>5011</v>
      </c>
      <c r="B1223" t="s">
        <v>5012</v>
      </c>
      <c r="C1223" t="s">
        <v>412</v>
      </c>
      <c r="D1223" t="s">
        <v>5013</v>
      </c>
      <c r="E1223">
        <v>21</v>
      </c>
      <c r="F1223">
        <v>327</v>
      </c>
      <c r="G1223" t="s">
        <v>640</v>
      </c>
      <c r="H1223" t="s">
        <v>5014</v>
      </c>
      <c r="I1223" t="s">
        <v>5015</v>
      </c>
      <c r="K1223" t="s">
        <v>5264</v>
      </c>
      <c r="L1223" t="b">
        <v>1</v>
      </c>
      <c r="M1223">
        <f t="shared" si="615"/>
        <v>1</v>
      </c>
      <c r="N1223" t="str">
        <f t="shared" si="619"/>
        <v>Cheerleading  Athletics</v>
      </c>
      <c r="O1223" t="str">
        <f t="shared" si="616"/>
        <v>Cheerleading  Athletics</v>
      </c>
      <c r="P1223" t="s">
        <v>5264</v>
      </c>
      <c r="Q1223" t="str">
        <f t="shared" si="620"/>
        <v>513-556-3463</v>
      </c>
      <c r="S1223" s="3">
        <f t="shared" si="618"/>
        <v>21</v>
      </c>
      <c r="T1223" t="b">
        <f t="shared" si="626"/>
        <v>1</v>
      </c>
      <c r="V1223" s="3">
        <f t="shared" si="627"/>
        <v>327</v>
      </c>
      <c r="W1223" t="b">
        <f t="shared" si="621"/>
        <v>1</v>
      </c>
      <c r="Y1223" t="str">
        <f t="shared" si="628"/>
        <v>FIFTHTHIRD</v>
      </c>
      <c r="Z1223" t="b">
        <f t="shared" si="622"/>
        <v>1</v>
      </c>
      <c r="AB1223" t="b">
        <f t="shared" si="629"/>
        <v>1</v>
      </c>
      <c r="AD1223" t="str">
        <f t="shared" si="630"/>
        <v>513-556-9696</v>
      </c>
      <c r="AE1223" t="b">
        <f t="shared" si="623"/>
        <v>1</v>
      </c>
      <c r="AG1223" t="str">
        <f t="shared" si="631"/>
        <v>http://gobearcats.com/spirit/cinn-spirit.html</v>
      </c>
      <c r="AH1223" t="b">
        <f t="shared" si="624"/>
        <v>1</v>
      </c>
      <c r="AJ1223">
        <f t="shared" si="632"/>
        <v>0</v>
      </c>
      <c r="AK1223" t="b">
        <f t="shared" si="625"/>
        <v>0</v>
      </c>
      <c r="AM1223" s="4" t="str">
        <f t="shared" si="643"/>
        <v>"name":"Cheerleading Athletics"</v>
      </c>
      <c r="AN1223" s="5" t="str">
        <f t="shared" si="633"/>
        <v>,"phone":"513-556-3463"</v>
      </c>
      <c r="AO1223" s="5" t="str">
        <f t="shared" si="634"/>
        <v>,"location":{</v>
      </c>
      <c r="AP1223" s="5" t="str">
        <f t="shared" si="635"/>
        <v>"ML":"21"</v>
      </c>
      <c r="AQ1223" s="5" t="str">
        <f t="shared" si="617"/>
        <v>,"RM":"327"</v>
      </c>
      <c r="AR1223" s="5" t="str">
        <f t="shared" si="636"/>
        <v>,"building":"FIFTHTHIRD"</v>
      </c>
      <c r="AS1223" s="5" t="str">
        <f t="shared" si="613"/>
        <v>}</v>
      </c>
      <c r="AT1223" s="5" t="str">
        <f t="shared" si="637"/>
        <v>,"fax":"513-556-9696"</v>
      </c>
      <c r="AU1223" s="5" t="str">
        <f t="shared" si="638"/>
        <v>,"website":"http://gobearcats.com/spirit/cinn-spirit.html"</v>
      </c>
      <c r="AV1223" s="10" t="str">
        <f t="shared" si="639"/>
        <v/>
      </c>
      <c r="AW1223" s="6" t="str">
        <f t="shared" si="640"/>
        <v>{"name":"Cheerleading Athletics","phone":"513-556-3463","location":{"ML":"21","RM":"327","building":"FIFTHTHIRD"},"fax":"513-556-9696","website":"http://gobearcats.com/spirit/cinn-spirit.html"}</v>
      </c>
      <c r="AX1223" t="str">
        <f t="shared" si="641"/>
        <v>db.directory.insert({"name":"Cheerleading Athletics","phone":"513-556-3463","location":{"ML":"21","RM":"327","building":"FIFTHTHIRD"},"fax":"513-556-9696","website":"http://gobearcats.com/spirit/cinn-spirit.html"})</v>
      </c>
      <c r="AY1223">
        <f t="shared" si="644"/>
        <v>1220</v>
      </c>
      <c r="AZ1223" t="str">
        <f t="shared" si="642"/>
        <v>1220 - Cheerleading  Athletics</v>
      </c>
      <c r="BA1223" t="str">
        <f t="shared" si="614"/>
        <v>{"name":"Cheerleading Athletics","phone":"513-556-3463","location":{"ML":"21","RM":"327","building":"FIFTHTHIRD"},"fax":"513-556-9696","website":"http://gobearcats.com/spirit/cinn-spirit.html"},</v>
      </c>
    </row>
    <row r="1224" spans="1:53" x14ac:dyDescent="0.25">
      <c r="A1224" t="s">
        <v>5016</v>
      </c>
      <c r="B1224" t="s">
        <v>5017</v>
      </c>
      <c r="C1224" t="s">
        <v>4998</v>
      </c>
      <c r="D1224">
        <v>172</v>
      </c>
      <c r="E1224">
        <v>102</v>
      </c>
      <c r="F1224" t="s">
        <v>56</v>
      </c>
      <c r="H1224" t="s">
        <v>5018</v>
      </c>
      <c r="I1224" t="s">
        <v>5000</v>
      </c>
      <c r="K1224" t="s">
        <v>5264</v>
      </c>
      <c r="M1224">
        <f t="shared" si="615"/>
        <v>0</v>
      </c>
      <c r="N1224" t="str">
        <f t="shared" si="619"/>
        <v>Chemical Sensors &amp; Biosensors (A&amp;S)</v>
      </c>
      <c r="P1224" t="s">
        <v>5264</v>
      </c>
      <c r="Q1224" t="str">
        <f t="shared" si="620"/>
        <v>513-556-9201</v>
      </c>
      <c r="S1224" s="3">
        <f t="shared" si="618"/>
        <v>172</v>
      </c>
      <c r="T1224" t="b">
        <f t="shared" si="626"/>
        <v>1</v>
      </c>
      <c r="V1224" s="3">
        <f t="shared" si="627"/>
        <v>102</v>
      </c>
      <c r="W1224" t="b">
        <f t="shared" si="621"/>
        <v>1</v>
      </c>
      <c r="Y1224" t="str">
        <f t="shared" si="628"/>
        <v>CROSLEY</v>
      </c>
      <c r="Z1224" t="b">
        <f t="shared" si="622"/>
        <v>1</v>
      </c>
      <c r="AB1224" t="b">
        <f t="shared" si="629"/>
        <v>1</v>
      </c>
      <c r="AD1224">
        <f t="shared" si="630"/>
        <v>0</v>
      </c>
      <c r="AE1224" t="b">
        <f t="shared" si="623"/>
        <v>0</v>
      </c>
      <c r="AG1224" t="str">
        <f t="shared" si="631"/>
        <v>http://www.artsci.uc.edu/departments/chemistry/core-facilities/chemical-sensors---biosensors.html</v>
      </c>
      <c r="AH1224" t="b">
        <f t="shared" si="624"/>
        <v>1</v>
      </c>
      <c r="AJ1224" t="str">
        <f t="shared" si="632"/>
        <v>necati.kaval@uc.edu</v>
      </c>
      <c r="AK1224" t="b">
        <f t="shared" si="625"/>
        <v>1</v>
      </c>
      <c r="AM1224" s="4" t="str">
        <f t="shared" si="643"/>
        <v>"name":"Chemical Sensors &amp; Biosensors (A&amp;S)"</v>
      </c>
      <c r="AN1224" s="5" t="str">
        <f t="shared" si="633"/>
        <v>,"phone":"513-556-9201"</v>
      </c>
      <c r="AO1224" s="5" t="str">
        <f t="shared" si="634"/>
        <v>,"location":{</v>
      </c>
      <c r="AP1224" s="5" t="str">
        <f t="shared" si="635"/>
        <v>"ML":"172"</v>
      </c>
      <c r="AQ1224" s="5" t="str">
        <f t="shared" si="617"/>
        <v>,"RM":"102"</v>
      </c>
      <c r="AR1224" s="5" t="str">
        <f t="shared" si="636"/>
        <v>,"building":"CROSLEY"</v>
      </c>
      <c r="AS1224" s="5" t="str">
        <f t="shared" si="613"/>
        <v>}</v>
      </c>
      <c r="AT1224" s="5" t="str">
        <f t="shared" si="637"/>
        <v/>
      </c>
      <c r="AU1224" s="5" t="str">
        <f t="shared" si="638"/>
        <v>,"website":"http://www.artsci.uc.edu/departments/chemistry/core-facilities/chemical-sensors---biosensors.html"</v>
      </c>
      <c r="AV1224" s="10" t="str">
        <f t="shared" si="639"/>
        <v>,"email":"necati.kaval@uc.edu"</v>
      </c>
      <c r="AW1224" s="6" t="str">
        <f t="shared" si="640"/>
        <v>{"name":"Chemical Sensors &amp; Biosensors (A&amp;S)","phone":"513-556-9201","location":{"ML":"172","RM":"102","building":"CROSLEY"},"website":"http://www.artsci.uc.edu/departments/chemistry/core-facilities/chemical-sensors---biosensors.html","email":"necati.kaval@uc.edu"}</v>
      </c>
      <c r="AX1224" t="str">
        <f t="shared" si="641"/>
        <v>db.directory.insert({"name":"Chemical Sensors &amp; Biosensors (A&amp;S)","phone":"513-556-9201","location":{"ML":"172","RM":"102","building":"CROSLEY"},"website":"http://www.artsci.uc.edu/departments/chemistry/core-facilities/chemical-sensors---biosensors.html","email":"necati.kaval@uc.edu"})</v>
      </c>
      <c r="AY1224">
        <f t="shared" si="644"/>
        <v>1221</v>
      </c>
      <c r="AZ1224" t="str">
        <f t="shared" si="642"/>
        <v>1221 - Chemical Sensors &amp; Biosensors (A&amp;S)</v>
      </c>
      <c r="BA1224" t="str">
        <f t="shared" si="614"/>
        <v>{"name":"Chemical Sensors &amp; Biosensors (A&amp;S)","phone":"513-556-9201","location":{"ML":"172","RM":"102","building":"CROSLEY"},"website":"http://www.artsci.uc.edu/departments/chemistry/core-facilities/chemical-sensors---biosensors.html","email":"necati.kaval@uc.edu"},</v>
      </c>
    </row>
    <row r="1225" spans="1:53" x14ac:dyDescent="0.25">
      <c r="A1225" t="s">
        <v>5019</v>
      </c>
      <c r="B1225" t="s">
        <v>5020</v>
      </c>
      <c r="C1225" t="s">
        <v>5021</v>
      </c>
      <c r="D1225">
        <v>172</v>
      </c>
      <c r="E1225">
        <v>404</v>
      </c>
      <c r="F1225" t="s">
        <v>56</v>
      </c>
      <c r="G1225" t="s">
        <v>1981</v>
      </c>
      <c r="H1225" t="s">
        <v>5022</v>
      </c>
      <c r="K1225" t="s">
        <v>5264</v>
      </c>
      <c r="M1225">
        <f t="shared" si="615"/>
        <v>0</v>
      </c>
      <c r="N1225" t="str">
        <f t="shared" si="619"/>
        <v>Chemistry (A&amp;S)</v>
      </c>
      <c r="P1225" t="s">
        <v>5264</v>
      </c>
      <c r="Q1225" t="str">
        <f t="shared" si="620"/>
        <v>513-556-9200</v>
      </c>
      <c r="S1225" s="3">
        <f t="shared" si="618"/>
        <v>172</v>
      </c>
      <c r="T1225" t="b">
        <f t="shared" si="626"/>
        <v>1</v>
      </c>
      <c r="V1225" s="3">
        <f t="shared" si="627"/>
        <v>404</v>
      </c>
      <c r="W1225" t="b">
        <f t="shared" si="621"/>
        <v>1</v>
      </c>
      <c r="Y1225" t="str">
        <f t="shared" si="628"/>
        <v>CROSLEY</v>
      </c>
      <c r="Z1225" t="b">
        <f t="shared" si="622"/>
        <v>1</v>
      </c>
      <c r="AB1225" t="b">
        <f t="shared" si="629"/>
        <v>1</v>
      </c>
      <c r="AD1225" t="str">
        <f t="shared" si="630"/>
        <v>513-556-9239</v>
      </c>
      <c r="AE1225" t="b">
        <f t="shared" si="623"/>
        <v>1</v>
      </c>
      <c r="AG1225" t="str">
        <f t="shared" si="631"/>
        <v>http://www.artsci.uc.edu/departments/chemistry.html</v>
      </c>
      <c r="AH1225" t="b">
        <f t="shared" si="624"/>
        <v>1</v>
      </c>
      <c r="AJ1225">
        <f t="shared" si="632"/>
        <v>0</v>
      </c>
      <c r="AK1225" t="b">
        <f t="shared" si="625"/>
        <v>0</v>
      </c>
      <c r="AM1225" s="4" t="str">
        <f t="shared" si="643"/>
        <v>"name":"Chemistry (A&amp;S)"</v>
      </c>
      <c r="AN1225" s="5" t="str">
        <f t="shared" si="633"/>
        <v>,"phone":"513-556-9200"</v>
      </c>
      <c r="AO1225" s="5" t="str">
        <f t="shared" si="634"/>
        <v>,"location":{</v>
      </c>
      <c r="AP1225" s="5" t="str">
        <f t="shared" si="635"/>
        <v>"ML":"172"</v>
      </c>
      <c r="AQ1225" s="5" t="str">
        <f t="shared" si="617"/>
        <v>,"RM":"404"</v>
      </c>
      <c r="AR1225" s="5" t="str">
        <f t="shared" si="636"/>
        <v>,"building":"CROSLEY"</v>
      </c>
      <c r="AS1225" s="5" t="str">
        <f t="shared" si="613"/>
        <v>}</v>
      </c>
      <c r="AT1225" s="5" t="str">
        <f t="shared" si="637"/>
        <v>,"fax":"513-556-9239"</v>
      </c>
      <c r="AU1225" s="5" t="str">
        <f t="shared" si="638"/>
        <v>,"website":"http://www.artsci.uc.edu/departments/chemistry.html"</v>
      </c>
      <c r="AV1225" s="10" t="str">
        <f t="shared" si="639"/>
        <v/>
      </c>
      <c r="AW1225" s="6" t="str">
        <f t="shared" si="640"/>
        <v>{"name":"Chemistry (A&amp;S)","phone":"513-556-9200","location":{"ML":"172","RM":"404","building":"CROSLEY"},"fax":"513-556-9239","website":"http://www.artsci.uc.edu/departments/chemistry.html"}</v>
      </c>
      <c r="AX1225" t="str">
        <f t="shared" si="641"/>
        <v>db.directory.insert({"name":"Chemistry (A&amp;S)","phone":"513-556-9200","location":{"ML":"172","RM":"404","building":"CROSLEY"},"fax":"513-556-9239","website":"http://www.artsci.uc.edu/departments/chemistry.html"})</v>
      </c>
      <c r="AY1225">
        <f t="shared" si="644"/>
        <v>1222</v>
      </c>
      <c r="AZ1225" t="str">
        <f t="shared" si="642"/>
        <v>1222 - Chemistry (A&amp;S)</v>
      </c>
      <c r="BA1225" t="str">
        <f t="shared" si="614"/>
        <v>{"name":"Chemistry (A&amp;S)","phone":"513-556-9200","location":{"ML":"172","RM":"404","building":"CROSLEY"},"fax":"513-556-9239","website":"http://www.artsci.uc.edu/departments/chemistry.html"},</v>
      </c>
    </row>
    <row r="1226" spans="1:53" x14ac:dyDescent="0.25">
      <c r="A1226" t="s">
        <v>5023</v>
      </c>
      <c r="B1226" t="s">
        <v>5024</v>
      </c>
      <c r="C1226" t="s">
        <v>36</v>
      </c>
      <c r="D1226">
        <v>162</v>
      </c>
      <c r="E1226">
        <v>18</v>
      </c>
      <c r="F1226" t="s">
        <v>37</v>
      </c>
      <c r="G1226" t="s">
        <v>38</v>
      </c>
      <c r="K1226" t="s">
        <v>5264</v>
      </c>
      <c r="M1226">
        <f t="shared" si="615"/>
        <v>0</v>
      </c>
      <c r="N1226" t="str">
        <f t="shared" si="619"/>
        <v>Chemistry Club (CLER)</v>
      </c>
      <c r="P1226" t="s">
        <v>5264</v>
      </c>
      <c r="Q1226" t="str">
        <f t="shared" si="620"/>
        <v>513-732-5221</v>
      </c>
      <c r="S1226" s="3">
        <f t="shared" si="618"/>
        <v>162</v>
      </c>
      <c r="T1226" t="b">
        <f t="shared" si="626"/>
        <v>1</v>
      </c>
      <c r="V1226" s="3">
        <f t="shared" si="627"/>
        <v>18</v>
      </c>
      <c r="W1226" t="b">
        <f t="shared" si="621"/>
        <v>1</v>
      </c>
      <c r="Y1226" t="str">
        <f t="shared" si="628"/>
        <v>CLERJONES</v>
      </c>
      <c r="Z1226" t="b">
        <f t="shared" si="622"/>
        <v>1</v>
      </c>
      <c r="AB1226" t="b">
        <f t="shared" si="629"/>
        <v>1</v>
      </c>
      <c r="AD1226" t="str">
        <f t="shared" si="630"/>
        <v>513-732-5303</v>
      </c>
      <c r="AE1226" t="b">
        <f t="shared" si="623"/>
        <v>1</v>
      </c>
      <c r="AG1226">
        <f t="shared" si="631"/>
        <v>0</v>
      </c>
      <c r="AH1226" t="b">
        <f t="shared" si="624"/>
        <v>0</v>
      </c>
      <c r="AJ1226">
        <f t="shared" si="632"/>
        <v>0</v>
      </c>
      <c r="AK1226" t="b">
        <f t="shared" si="625"/>
        <v>0</v>
      </c>
      <c r="AM1226" s="4" t="str">
        <f t="shared" si="643"/>
        <v>"name":"Chemistry Club (CLER)"</v>
      </c>
      <c r="AN1226" s="5" t="str">
        <f t="shared" si="633"/>
        <v>,"phone":"513-732-5221"</v>
      </c>
      <c r="AO1226" s="5" t="str">
        <f t="shared" si="634"/>
        <v>,"location":{</v>
      </c>
      <c r="AP1226" s="5" t="str">
        <f t="shared" si="635"/>
        <v>"ML":"162"</v>
      </c>
      <c r="AQ1226" s="5" t="str">
        <f t="shared" si="617"/>
        <v>,"RM":"18"</v>
      </c>
      <c r="AR1226" s="5" t="str">
        <f t="shared" si="636"/>
        <v>,"building":"CLERJONES"</v>
      </c>
      <c r="AS1226" s="5" t="str">
        <f t="shared" si="613"/>
        <v>}</v>
      </c>
      <c r="AT1226" s="5" t="str">
        <f t="shared" si="637"/>
        <v>,"fax":"513-732-5303"</v>
      </c>
      <c r="AU1226" s="5" t="str">
        <f t="shared" si="638"/>
        <v/>
      </c>
      <c r="AV1226" s="10" t="str">
        <f t="shared" si="639"/>
        <v/>
      </c>
      <c r="AW1226" s="6" t="str">
        <f t="shared" si="640"/>
        <v>{"name":"Chemistry Club (CLER)","phone":"513-732-5221","location":{"ML":"162","RM":"18","building":"CLERJONES"},"fax":"513-732-5303"}</v>
      </c>
      <c r="AX1226" t="str">
        <f t="shared" si="641"/>
        <v>db.directory.insert({"name":"Chemistry Club (CLER)","phone":"513-732-5221","location":{"ML":"162","RM":"18","building":"CLERJONES"},"fax":"513-732-5303"})</v>
      </c>
      <c r="AY1226">
        <f t="shared" si="644"/>
        <v>1223</v>
      </c>
      <c r="AZ1226" t="str">
        <f t="shared" si="642"/>
        <v>1223 - Chemistry Club (CLER)</v>
      </c>
      <c r="BA1226" t="str">
        <f t="shared" si="614"/>
        <v>{"name":"Chemistry Club (CLER)","phone":"513-732-5221","location":{"ML":"162","RM":"18","building":"CLERJONES"},"fax":"513-732-5303"},</v>
      </c>
    </row>
    <row r="1227" spans="1:53" x14ac:dyDescent="0.25">
      <c r="A1227" t="s">
        <v>5025</v>
      </c>
      <c r="B1227" t="s">
        <v>5026</v>
      </c>
      <c r="C1227" t="s">
        <v>5027</v>
      </c>
      <c r="D1227">
        <v>172</v>
      </c>
      <c r="E1227" t="s">
        <v>5028</v>
      </c>
      <c r="F1227" t="s">
        <v>56</v>
      </c>
      <c r="G1227" t="s">
        <v>1981</v>
      </c>
      <c r="H1227" t="s">
        <v>5029</v>
      </c>
      <c r="K1227" t="s">
        <v>5264</v>
      </c>
      <c r="M1227">
        <f t="shared" si="615"/>
        <v>0</v>
      </c>
      <c r="N1227" t="str">
        <f t="shared" si="619"/>
        <v>Chemistry Stock Room (A&amp;S)</v>
      </c>
      <c r="P1227" t="s">
        <v>5264</v>
      </c>
      <c r="Q1227" t="str">
        <f t="shared" si="620"/>
        <v>513-556-9321</v>
      </c>
      <c r="S1227" s="3">
        <f t="shared" si="618"/>
        <v>172</v>
      </c>
      <c r="T1227" t="b">
        <f t="shared" si="626"/>
        <v>1</v>
      </c>
      <c r="V1227" s="3" t="str">
        <f t="shared" si="627"/>
        <v>407-D</v>
      </c>
      <c r="W1227" t="b">
        <f t="shared" si="621"/>
        <v>1</v>
      </c>
      <c r="Y1227" t="str">
        <f t="shared" si="628"/>
        <v>CROSLEY</v>
      </c>
      <c r="Z1227" t="b">
        <f t="shared" si="622"/>
        <v>1</v>
      </c>
      <c r="AB1227" t="b">
        <f t="shared" si="629"/>
        <v>1</v>
      </c>
      <c r="AD1227" t="str">
        <f t="shared" si="630"/>
        <v>513-556-9239</v>
      </c>
      <c r="AE1227" t="b">
        <f t="shared" si="623"/>
        <v>1</v>
      </c>
      <c r="AG1227" t="str">
        <f t="shared" si="631"/>
        <v>http://www.artsci.uc.edu/chemistry/</v>
      </c>
      <c r="AH1227" t="b">
        <f t="shared" si="624"/>
        <v>1</v>
      </c>
      <c r="AJ1227">
        <f t="shared" si="632"/>
        <v>0</v>
      </c>
      <c r="AK1227" t="b">
        <f t="shared" si="625"/>
        <v>0</v>
      </c>
      <c r="AM1227" s="4" t="str">
        <f t="shared" si="643"/>
        <v>"name":"Chemistry Stock Room (A&amp;S)"</v>
      </c>
      <c r="AN1227" s="5" t="str">
        <f t="shared" si="633"/>
        <v>,"phone":"513-556-9321"</v>
      </c>
      <c r="AO1227" s="5" t="str">
        <f t="shared" si="634"/>
        <v>,"location":{</v>
      </c>
      <c r="AP1227" s="5" t="str">
        <f t="shared" si="635"/>
        <v>"ML":"172"</v>
      </c>
      <c r="AQ1227" s="5" t="str">
        <f t="shared" si="617"/>
        <v>,"RM":"407-D"</v>
      </c>
      <c r="AR1227" s="5" t="str">
        <f t="shared" si="636"/>
        <v>,"building":"CROSLEY"</v>
      </c>
      <c r="AS1227" s="5" t="str">
        <f t="shared" si="613"/>
        <v>}</v>
      </c>
      <c r="AT1227" s="5" t="str">
        <f t="shared" si="637"/>
        <v>,"fax":"513-556-9239"</v>
      </c>
      <c r="AU1227" s="5" t="str">
        <f t="shared" si="638"/>
        <v>,"website":"http://www.artsci.uc.edu/chemistry/"</v>
      </c>
      <c r="AV1227" s="10" t="str">
        <f t="shared" si="639"/>
        <v/>
      </c>
      <c r="AW1227" s="6" t="str">
        <f t="shared" si="640"/>
        <v>{"name":"Chemistry Stock Room (A&amp;S)","phone":"513-556-9321","location":{"ML":"172","RM":"407-D","building":"CROSLEY"},"fax":"513-556-9239","website":"http://www.artsci.uc.edu/chemistry/"}</v>
      </c>
      <c r="AX1227" t="str">
        <f t="shared" si="641"/>
        <v>db.directory.insert({"name":"Chemistry Stock Room (A&amp;S)","phone":"513-556-9321","location":{"ML":"172","RM":"407-D","building":"CROSLEY"},"fax":"513-556-9239","website":"http://www.artsci.uc.edu/chemistry/"})</v>
      </c>
      <c r="AY1227">
        <f t="shared" si="644"/>
        <v>1224</v>
      </c>
      <c r="AZ1227" t="str">
        <f t="shared" si="642"/>
        <v>1224 - Chemistry Stock Room (A&amp;S)</v>
      </c>
      <c r="BA1227" t="str">
        <f t="shared" si="614"/>
        <v>{"name":"Chemistry Stock Room (A&amp;S)","phone":"513-556-9321","location":{"ML":"172","RM":"407-D","building":"CROSLEY"},"fax":"513-556-9239","website":"http://www.artsci.uc.edu/chemistry/"},</v>
      </c>
    </row>
    <row r="1228" spans="1:53" x14ac:dyDescent="0.25">
      <c r="A1228" t="s">
        <v>5030</v>
      </c>
      <c r="B1228" t="s">
        <v>5031</v>
      </c>
      <c r="C1228" t="s">
        <v>5032</v>
      </c>
      <c r="D1228">
        <v>222</v>
      </c>
      <c r="E1228" t="s">
        <v>1280</v>
      </c>
      <c r="F1228" t="s">
        <v>132</v>
      </c>
      <c r="G1228" t="s">
        <v>133</v>
      </c>
      <c r="H1228" t="s">
        <v>134</v>
      </c>
      <c r="I1228" t="s">
        <v>1185</v>
      </c>
      <c r="K1228" t="s">
        <v>5264</v>
      </c>
      <c r="M1228">
        <f t="shared" si="615"/>
        <v>0</v>
      </c>
      <c r="N1228" t="str">
        <f t="shared" si="619"/>
        <v>Chick-fil-A</v>
      </c>
      <c r="P1228" t="s">
        <v>5264</v>
      </c>
      <c r="Q1228" t="str">
        <f t="shared" si="620"/>
        <v>513-556-0438</v>
      </c>
      <c r="S1228" s="3">
        <f t="shared" si="618"/>
        <v>222</v>
      </c>
      <c r="T1228" t="b">
        <f t="shared" si="626"/>
        <v>1</v>
      </c>
      <c r="V1228" s="3" t="str">
        <f t="shared" si="627"/>
        <v>Level2</v>
      </c>
      <c r="W1228" t="b">
        <f t="shared" si="621"/>
        <v>1</v>
      </c>
      <c r="Y1228" t="str">
        <f t="shared" si="628"/>
        <v>TUC</v>
      </c>
      <c r="Z1228" t="b">
        <f t="shared" si="622"/>
        <v>1</v>
      </c>
      <c r="AB1228" t="b">
        <f t="shared" si="629"/>
        <v>1</v>
      </c>
      <c r="AD1228" t="str">
        <f t="shared" si="630"/>
        <v>513-556-0310</v>
      </c>
      <c r="AE1228" t="b">
        <f t="shared" si="623"/>
        <v>1</v>
      </c>
      <c r="AG1228" t="str">
        <f t="shared" si="631"/>
        <v>http://www.uc.edu/food/</v>
      </c>
      <c r="AH1228" t="b">
        <f t="shared" si="624"/>
        <v>1</v>
      </c>
      <c r="AJ1228" t="str">
        <f t="shared" si="632"/>
        <v>ucfood@uc.edu</v>
      </c>
      <c r="AK1228" t="b">
        <f t="shared" si="625"/>
        <v>1</v>
      </c>
      <c r="AM1228" s="4" t="str">
        <f t="shared" si="643"/>
        <v>"name":"Chick-fil-A"</v>
      </c>
      <c r="AN1228" s="5" t="str">
        <f t="shared" si="633"/>
        <v>,"phone":"513-556-0438"</v>
      </c>
      <c r="AO1228" s="5" t="str">
        <f t="shared" si="634"/>
        <v>,"location":{</v>
      </c>
      <c r="AP1228" s="5" t="str">
        <f t="shared" si="635"/>
        <v>"ML":"222"</v>
      </c>
      <c r="AQ1228" s="5" t="str">
        <f t="shared" si="617"/>
        <v>,"RM":"Level2"</v>
      </c>
      <c r="AR1228" s="5" t="str">
        <f t="shared" si="636"/>
        <v>,"building":"TUC"</v>
      </c>
      <c r="AS1228" s="5" t="str">
        <f t="shared" ref="AS1228:AS1288" si="645">IF(AB1228,"}","")</f>
        <v>}</v>
      </c>
      <c r="AT1228" s="5" t="str">
        <f t="shared" si="637"/>
        <v>,"fax":"513-556-0310"</v>
      </c>
      <c r="AU1228" s="5" t="str">
        <f t="shared" si="638"/>
        <v>,"website":"http://www.uc.edu/food/"</v>
      </c>
      <c r="AV1228" s="10" t="str">
        <f t="shared" si="639"/>
        <v>,"email":"ucfood@uc.edu"</v>
      </c>
      <c r="AW1228" s="6" t="str">
        <f t="shared" si="640"/>
        <v>{"name":"Chick-fil-A","phone":"513-556-0438","location":{"ML":"222","RM":"Level2","building":"TUC"},"fax":"513-556-0310","website":"http://www.uc.edu/food/","email":"ucfood@uc.edu"}</v>
      </c>
      <c r="AX1228" t="str">
        <f t="shared" si="641"/>
        <v>db.directory.insert({"name":"Chick-fil-A","phone":"513-556-0438","location":{"ML":"222","RM":"Level2","building":"TUC"},"fax":"513-556-0310","website":"http://www.uc.edu/food/","email":"ucfood@uc.edu"})</v>
      </c>
      <c r="AY1228">
        <f t="shared" si="644"/>
        <v>1225</v>
      </c>
      <c r="AZ1228" t="str">
        <f t="shared" si="642"/>
        <v>1225 - Chick-fil-A</v>
      </c>
      <c r="BA1228" t="str">
        <f t="shared" si="614"/>
        <v>{"name":"Chick-fil-A","phone":"513-556-0438","location":{"ML":"222","RM":"Level2","building":"TUC"},"fax":"513-556-0310","website":"http://www.uc.edu/food/","email":"ucfood@uc.edu"},</v>
      </c>
    </row>
    <row r="1229" spans="1:53" x14ac:dyDescent="0.25">
      <c r="A1229" t="s">
        <v>5033</v>
      </c>
      <c r="B1229" t="s">
        <v>5034</v>
      </c>
      <c r="C1229" t="s">
        <v>201</v>
      </c>
      <c r="D1229">
        <v>101</v>
      </c>
      <c r="E1229">
        <v>220</v>
      </c>
      <c r="F1229" t="s">
        <v>23</v>
      </c>
      <c r="G1229" t="s">
        <v>5035</v>
      </c>
      <c r="H1229" t="s">
        <v>5036</v>
      </c>
      <c r="K1229" t="s">
        <v>5264</v>
      </c>
      <c r="M1229">
        <f t="shared" si="615"/>
        <v>0</v>
      </c>
      <c r="N1229" t="str">
        <f t="shared" si="619"/>
        <v>Classes (One Stop)</v>
      </c>
      <c r="P1229" t="s">
        <v>5264</v>
      </c>
      <c r="Q1229" t="str">
        <f t="shared" si="620"/>
        <v>513-556-1000</v>
      </c>
      <c r="S1229" s="3">
        <f t="shared" si="618"/>
        <v>101</v>
      </c>
      <c r="T1229" t="b">
        <f t="shared" si="626"/>
        <v>1</v>
      </c>
      <c r="V1229" s="3">
        <f t="shared" si="627"/>
        <v>220</v>
      </c>
      <c r="W1229" t="b">
        <f t="shared" si="621"/>
        <v>1</v>
      </c>
      <c r="Y1229" t="str">
        <f t="shared" si="628"/>
        <v>UNIVPAV</v>
      </c>
      <c r="Z1229" t="b">
        <f t="shared" si="622"/>
        <v>1</v>
      </c>
      <c r="AB1229" t="b">
        <f t="shared" si="629"/>
        <v>1</v>
      </c>
      <c r="AD1229" t="str">
        <f t="shared" si="630"/>
        <v>556-2016</v>
      </c>
      <c r="AE1229" t="b">
        <f t="shared" si="623"/>
        <v>1</v>
      </c>
      <c r="AG1229" t="str">
        <f t="shared" si="631"/>
        <v>http://onestop.uc.edu/classes/ViewClassOfferings.html</v>
      </c>
      <c r="AH1229" t="b">
        <f t="shared" si="624"/>
        <v>1</v>
      </c>
      <c r="AJ1229">
        <f t="shared" si="632"/>
        <v>0</v>
      </c>
      <c r="AK1229" t="b">
        <f t="shared" si="625"/>
        <v>0</v>
      </c>
      <c r="AM1229" s="4" t="str">
        <f t="shared" si="643"/>
        <v>"name":"Classes (One Stop)"</v>
      </c>
      <c r="AN1229" s="5" t="str">
        <f t="shared" si="633"/>
        <v>,"phone":"513-556-1000"</v>
      </c>
      <c r="AO1229" s="5" t="str">
        <f t="shared" si="634"/>
        <v>,"location":{</v>
      </c>
      <c r="AP1229" s="5" t="str">
        <f t="shared" si="635"/>
        <v>"ML":"101"</v>
      </c>
      <c r="AQ1229" s="5" t="str">
        <f t="shared" si="617"/>
        <v>,"RM":"220"</v>
      </c>
      <c r="AR1229" s="5" t="str">
        <f t="shared" si="636"/>
        <v>,"building":"UNIVPAV"</v>
      </c>
      <c r="AS1229" s="5" t="str">
        <f t="shared" si="645"/>
        <v>}</v>
      </c>
      <c r="AT1229" s="5" t="str">
        <f t="shared" si="637"/>
        <v>,"fax":"556-2016"</v>
      </c>
      <c r="AU1229" s="5" t="str">
        <f t="shared" si="638"/>
        <v>,"website":"http://onestop.uc.edu/classes/ViewClassOfferings.html"</v>
      </c>
      <c r="AV1229" s="10" t="str">
        <f t="shared" si="639"/>
        <v/>
      </c>
      <c r="AW1229" s="6" t="str">
        <f t="shared" si="640"/>
        <v>{"name":"Classes (One Stop)","phone":"513-556-1000","location":{"ML":"101","RM":"220","building":"UNIVPAV"},"fax":"556-2016","website":"http://onestop.uc.edu/classes/ViewClassOfferings.html"}</v>
      </c>
      <c r="AX1229" t="str">
        <f t="shared" si="641"/>
        <v>db.directory.insert({"name":"Classes (One Stop)","phone":"513-556-1000","location":{"ML":"101","RM":"220","building":"UNIVPAV"},"fax":"556-2016","website":"http://onestop.uc.edu/classes/ViewClassOfferings.html"})</v>
      </c>
      <c r="AY1229">
        <f t="shared" si="644"/>
        <v>1226</v>
      </c>
      <c r="AZ1229" t="str">
        <f t="shared" si="642"/>
        <v>1226 - Classes (One Stop)</v>
      </c>
      <c r="BA1229" t="str">
        <f t="shared" si="614"/>
        <v>{"name":"Classes (One Stop)","phone":"513-556-1000","location":{"ML":"101","RM":"220","building":"UNIVPAV"},"fax":"556-2016","website":"http://onestop.uc.edu/classes/ViewClassOfferings.html"},</v>
      </c>
    </row>
    <row r="1230" spans="1:53" x14ac:dyDescent="0.25">
      <c r="A1230" t="s">
        <v>5037</v>
      </c>
      <c r="B1230" t="s">
        <v>5038</v>
      </c>
      <c r="C1230" t="s">
        <v>5039</v>
      </c>
      <c r="D1230" t="s">
        <v>5040</v>
      </c>
      <c r="E1230">
        <v>226</v>
      </c>
      <c r="F1230">
        <v>410</v>
      </c>
      <c r="G1230" t="s">
        <v>1167</v>
      </c>
      <c r="H1230" t="s">
        <v>5041</v>
      </c>
      <c r="I1230" t="s">
        <v>5042</v>
      </c>
      <c r="K1230" t="s">
        <v>5264</v>
      </c>
      <c r="L1230" t="b">
        <v>1</v>
      </c>
      <c r="M1230">
        <f t="shared" si="615"/>
        <v>1</v>
      </c>
      <c r="N1230" t="str">
        <f t="shared" si="619"/>
        <v>Classics  Archaeology (A&amp;S)</v>
      </c>
      <c r="O1230" t="str">
        <f t="shared" si="616"/>
        <v>Classics  Archaeology (A&amp;S)</v>
      </c>
      <c r="P1230" t="s">
        <v>5264</v>
      </c>
      <c r="Q1230" t="str">
        <f t="shared" si="620"/>
        <v>513-556-3050</v>
      </c>
      <c r="S1230" s="3">
        <f t="shared" si="618"/>
        <v>226</v>
      </c>
      <c r="T1230" t="b">
        <f t="shared" si="626"/>
        <v>1</v>
      </c>
      <c r="V1230" s="3">
        <f t="shared" si="627"/>
        <v>410</v>
      </c>
      <c r="W1230" t="b">
        <f t="shared" si="621"/>
        <v>1</v>
      </c>
      <c r="Y1230" t="str">
        <f t="shared" si="628"/>
        <v>BLEGEN</v>
      </c>
      <c r="Z1230" t="b">
        <f t="shared" si="622"/>
        <v>1</v>
      </c>
      <c r="AB1230" t="b">
        <f t="shared" si="629"/>
        <v>1</v>
      </c>
      <c r="AD1230" t="str">
        <f t="shared" si="630"/>
        <v>513-556-4366</v>
      </c>
      <c r="AE1230" t="b">
        <f t="shared" si="623"/>
        <v>1</v>
      </c>
      <c r="AG1230" t="str">
        <f t="shared" si="631"/>
        <v>http://classics.uc.edu/</v>
      </c>
      <c r="AH1230" t="b">
        <f t="shared" si="624"/>
        <v>1</v>
      </c>
      <c r="AJ1230">
        <f t="shared" si="632"/>
        <v>0</v>
      </c>
      <c r="AK1230" t="b">
        <f t="shared" si="625"/>
        <v>0</v>
      </c>
      <c r="AM1230" s="4" t="str">
        <f t="shared" si="643"/>
        <v>"name":"Classics Archaeology (A&amp;S)"</v>
      </c>
      <c r="AN1230" s="5" t="str">
        <f t="shared" si="633"/>
        <v>,"phone":"513-556-3050"</v>
      </c>
      <c r="AO1230" s="5" t="str">
        <f t="shared" si="634"/>
        <v>,"location":{</v>
      </c>
      <c r="AP1230" s="5" t="str">
        <f t="shared" si="635"/>
        <v>"ML":"226"</v>
      </c>
      <c r="AQ1230" s="5" t="str">
        <f t="shared" si="617"/>
        <v>,"RM":"410"</v>
      </c>
      <c r="AR1230" s="5" t="str">
        <f t="shared" si="636"/>
        <v>,"building":"BLEGEN"</v>
      </c>
      <c r="AS1230" s="5" t="str">
        <f t="shared" si="645"/>
        <v>}</v>
      </c>
      <c r="AT1230" s="5" t="str">
        <f t="shared" si="637"/>
        <v>,"fax":"513-556-4366"</v>
      </c>
      <c r="AU1230" s="5" t="str">
        <f t="shared" si="638"/>
        <v>,"website":"http://classics.uc.edu/"</v>
      </c>
      <c r="AV1230" s="10" t="str">
        <f t="shared" si="639"/>
        <v/>
      </c>
      <c r="AW1230" s="6" t="str">
        <f t="shared" si="640"/>
        <v>{"name":"Classics Archaeology (A&amp;S)","phone":"513-556-3050","location":{"ML":"226","RM":"410","building":"BLEGEN"},"fax":"513-556-4366","website":"http://classics.uc.edu/"}</v>
      </c>
      <c r="AX1230" t="str">
        <f t="shared" si="641"/>
        <v>db.directory.insert({"name":"Classics Archaeology (A&amp;S)","phone":"513-556-3050","location":{"ML":"226","RM":"410","building":"BLEGEN"},"fax":"513-556-4366","website":"http://classics.uc.edu/"})</v>
      </c>
      <c r="AY1230">
        <f t="shared" si="644"/>
        <v>1227</v>
      </c>
      <c r="AZ1230" t="str">
        <f t="shared" si="642"/>
        <v>1227 - Classics  Archaeology (A&amp;S)</v>
      </c>
      <c r="BA1230" t="str">
        <f t="shared" si="614"/>
        <v>{"name":"Classics Archaeology (A&amp;S)","phone":"513-556-3050","location":{"ML":"226","RM":"410","building":"BLEGEN"},"fax":"513-556-4366","website":"http://classics.uc.edu/"},</v>
      </c>
    </row>
    <row r="1231" spans="1:53" x14ac:dyDescent="0.25">
      <c r="A1231" t="s">
        <v>5043</v>
      </c>
      <c r="B1231" t="s">
        <v>5044</v>
      </c>
      <c r="C1231" t="s">
        <v>5045</v>
      </c>
      <c r="D1231" t="s">
        <v>5046</v>
      </c>
      <c r="E1231">
        <v>162</v>
      </c>
      <c r="F1231">
        <v>21</v>
      </c>
      <c r="G1231" t="s">
        <v>37</v>
      </c>
      <c r="H1231" t="s">
        <v>5046</v>
      </c>
      <c r="K1231" t="s">
        <v>5264</v>
      </c>
      <c r="L1231" t="b">
        <v>1</v>
      </c>
      <c r="M1231">
        <f t="shared" si="615"/>
        <v>1</v>
      </c>
      <c r="N1231" t="str">
        <f t="shared" si="619"/>
        <v>Clermont Cafe  (CLER)</v>
      </c>
      <c r="O1231" t="str">
        <f t="shared" si="616"/>
        <v>Clermont Cafe  (CLER)</v>
      </c>
      <c r="P1231" t="s">
        <v>5264</v>
      </c>
      <c r="Q1231" t="str">
        <f t="shared" si="620"/>
        <v>513-732-5269</v>
      </c>
      <c r="S1231" s="3">
        <f t="shared" si="618"/>
        <v>162</v>
      </c>
      <c r="T1231" t="b">
        <f t="shared" si="626"/>
        <v>1</v>
      </c>
      <c r="V1231" s="3">
        <f t="shared" si="627"/>
        <v>21</v>
      </c>
      <c r="W1231" t="b">
        <f t="shared" si="621"/>
        <v>1</v>
      </c>
      <c r="Y1231" t="str">
        <f t="shared" si="628"/>
        <v>CLERJONES</v>
      </c>
      <c r="Z1231" t="b">
        <f t="shared" si="622"/>
        <v>1</v>
      </c>
      <c r="AB1231" t="b">
        <f t="shared" si="629"/>
        <v>1</v>
      </c>
      <c r="AD1231" t="str">
        <f t="shared" si="630"/>
        <v>513-732-5269</v>
      </c>
      <c r="AE1231" t="b">
        <f t="shared" si="623"/>
        <v>1</v>
      </c>
      <c r="AG1231">
        <f t="shared" si="631"/>
        <v>0</v>
      </c>
      <c r="AH1231" t="b">
        <f t="shared" si="624"/>
        <v>0</v>
      </c>
      <c r="AJ1231">
        <f t="shared" si="632"/>
        <v>0</v>
      </c>
      <c r="AK1231" t="b">
        <f t="shared" si="625"/>
        <v>0</v>
      </c>
      <c r="AM1231" s="4" t="str">
        <f t="shared" si="643"/>
        <v>"name":"Clermont Cafe (CLER)"</v>
      </c>
      <c r="AN1231" s="5" t="str">
        <f t="shared" si="633"/>
        <v>,"phone":"513-732-5269"</v>
      </c>
      <c r="AO1231" s="5" t="str">
        <f t="shared" si="634"/>
        <v>,"location":{</v>
      </c>
      <c r="AP1231" s="5" t="str">
        <f t="shared" si="635"/>
        <v>"ML":"162"</v>
      </c>
      <c r="AQ1231" s="5" t="str">
        <f t="shared" si="617"/>
        <v>,"RM":"21"</v>
      </c>
      <c r="AR1231" s="5" t="str">
        <f t="shared" si="636"/>
        <v>,"building":"CLERJONES"</v>
      </c>
      <c r="AS1231" s="5" t="str">
        <f t="shared" si="645"/>
        <v>}</v>
      </c>
      <c r="AT1231" s="5" t="str">
        <f t="shared" si="637"/>
        <v>,"fax":"513-732-5269"</v>
      </c>
      <c r="AU1231" s="5" t="str">
        <f t="shared" si="638"/>
        <v/>
      </c>
      <c r="AV1231" s="10" t="str">
        <f t="shared" si="639"/>
        <v/>
      </c>
      <c r="AW1231" s="6" t="str">
        <f t="shared" si="640"/>
        <v>{"name":"Clermont Cafe (CLER)","phone":"513-732-5269","location":{"ML":"162","RM":"21","building":"CLERJONES"},"fax":"513-732-5269"}</v>
      </c>
      <c r="AX1231" t="str">
        <f t="shared" si="641"/>
        <v>db.directory.insert({"name":"Clermont Cafe (CLER)","phone":"513-732-5269","location":{"ML":"162","RM":"21","building":"CLERJONES"},"fax":"513-732-5269"})</v>
      </c>
      <c r="AY1231">
        <f t="shared" si="644"/>
        <v>1228</v>
      </c>
      <c r="AZ1231" t="str">
        <f t="shared" si="642"/>
        <v>1228 - Clermont Cafe  (CLER)</v>
      </c>
      <c r="BA1231" t="str">
        <f t="shared" si="614"/>
        <v>{"name":"Clermont Cafe (CLER)","phone":"513-732-5269","location":{"ML":"162","RM":"21","building":"CLERJONES"},"fax":"513-732-5269"},</v>
      </c>
    </row>
    <row r="1232" spans="1:53" x14ac:dyDescent="0.25">
      <c r="A1232" t="s">
        <v>5047</v>
      </c>
      <c r="B1232" t="s">
        <v>5048</v>
      </c>
      <c r="C1232" t="s">
        <v>5049</v>
      </c>
      <c r="D1232">
        <v>162</v>
      </c>
      <c r="E1232" t="s">
        <v>5050</v>
      </c>
      <c r="F1232" t="s">
        <v>478</v>
      </c>
      <c r="G1232" t="s">
        <v>2842</v>
      </c>
      <c r="K1232" t="s">
        <v>5264</v>
      </c>
      <c r="M1232">
        <f t="shared" si="615"/>
        <v>0</v>
      </c>
      <c r="N1232" t="str">
        <f t="shared" si="619"/>
        <v>Academic Affairs (CLER)</v>
      </c>
      <c r="P1232" t="s">
        <v>5264</v>
      </c>
      <c r="Q1232" t="str">
        <f t="shared" si="620"/>
        <v>513-732-5212</v>
      </c>
      <c r="S1232" s="3">
        <f t="shared" si="618"/>
        <v>162</v>
      </c>
      <c r="T1232" t="b">
        <f t="shared" si="626"/>
        <v>1</v>
      </c>
      <c r="V1232" s="3" t="str">
        <f t="shared" si="627"/>
        <v>S-262</v>
      </c>
      <c r="W1232" t="b">
        <f t="shared" si="621"/>
        <v>1</v>
      </c>
      <c r="Y1232" t="str">
        <f t="shared" si="628"/>
        <v>CLERSNYDER</v>
      </c>
      <c r="Z1232" t="b">
        <f t="shared" si="622"/>
        <v>1</v>
      </c>
      <c r="AB1232" t="b">
        <f t="shared" si="629"/>
        <v>1</v>
      </c>
      <c r="AD1232" t="str">
        <f t="shared" si="630"/>
        <v>513-732-5304</v>
      </c>
      <c r="AE1232" t="b">
        <f t="shared" si="623"/>
        <v>1</v>
      </c>
      <c r="AG1232">
        <f t="shared" si="631"/>
        <v>0</v>
      </c>
      <c r="AH1232" t="b">
        <f t="shared" si="624"/>
        <v>0</v>
      </c>
      <c r="AJ1232">
        <f t="shared" si="632"/>
        <v>0</v>
      </c>
      <c r="AK1232" t="b">
        <f t="shared" si="625"/>
        <v>0</v>
      </c>
      <c r="AM1232" s="4" t="str">
        <f t="shared" si="643"/>
        <v>"name":"Academic Affairs (CLER)"</v>
      </c>
      <c r="AN1232" s="5" t="str">
        <f t="shared" si="633"/>
        <v>,"phone":"513-732-5212"</v>
      </c>
      <c r="AO1232" s="5" t="str">
        <f t="shared" si="634"/>
        <v>,"location":{</v>
      </c>
      <c r="AP1232" s="5" t="str">
        <f t="shared" si="635"/>
        <v>"ML":"162"</v>
      </c>
      <c r="AQ1232" s="5" t="str">
        <f t="shared" si="617"/>
        <v>,"RM":"S-262"</v>
      </c>
      <c r="AR1232" s="5" t="str">
        <f t="shared" si="636"/>
        <v>,"building":"CLERSNYDER"</v>
      </c>
      <c r="AS1232" s="5" t="str">
        <f t="shared" si="645"/>
        <v>}</v>
      </c>
      <c r="AT1232" s="5" t="str">
        <f t="shared" si="637"/>
        <v>,"fax":"513-732-5304"</v>
      </c>
      <c r="AU1232" s="5" t="str">
        <f t="shared" si="638"/>
        <v/>
      </c>
      <c r="AV1232" s="10" t="str">
        <f t="shared" si="639"/>
        <v/>
      </c>
      <c r="AW1232" s="6" t="str">
        <f t="shared" si="640"/>
        <v>{"name":"Academic Affairs (CLER)","phone":"513-732-5212","location":{"ML":"162","RM":"S-262","building":"CLERSNYDER"},"fax":"513-732-5304"}</v>
      </c>
      <c r="AX1232" t="str">
        <f t="shared" si="641"/>
        <v>db.directory.insert({"name":"Academic Affairs (CLER)","phone":"513-732-5212","location":{"ML":"162","RM":"S-262","building":"CLERSNYDER"},"fax":"513-732-5304"})</v>
      </c>
      <c r="AY1232">
        <f t="shared" si="644"/>
        <v>1229</v>
      </c>
      <c r="AZ1232" t="str">
        <f t="shared" si="642"/>
        <v>1229 - Academic Affairs (CLER)</v>
      </c>
      <c r="BA1232" t="str">
        <f t="shared" si="614"/>
        <v>{"name":"Academic Affairs (CLER)","phone":"513-732-5212","location":{"ML":"162","RM":"S-262","building":"CLERSNYDER"},"fax":"513-732-5304"},</v>
      </c>
    </row>
    <row r="1233" spans="1:53" x14ac:dyDescent="0.25">
      <c r="A1233" t="s">
        <v>5051</v>
      </c>
      <c r="B1233" t="s">
        <v>5052</v>
      </c>
      <c r="C1233" t="s">
        <v>36</v>
      </c>
      <c r="D1233">
        <v>162</v>
      </c>
      <c r="E1233">
        <v>18</v>
      </c>
      <c r="F1233" t="s">
        <v>37</v>
      </c>
      <c r="G1233" t="s">
        <v>38</v>
      </c>
      <c r="K1233" t="s">
        <v>5264</v>
      </c>
      <c r="M1233">
        <f t="shared" si="615"/>
        <v>0</v>
      </c>
      <c r="N1233" t="str">
        <f t="shared" si="619"/>
        <v>Active Minds (CLER)</v>
      </c>
      <c r="P1233" t="s">
        <v>5264</v>
      </c>
      <c r="Q1233" t="str">
        <f t="shared" si="620"/>
        <v>513-732-5221</v>
      </c>
      <c r="S1233" s="3">
        <f t="shared" si="618"/>
        <v>162</v>
      </c>
      <c r="T1233" t="b">
        <f t="shared" si="626"/>
        <v>1</v>
      </c>
      <c r="V1233" s="3">
        <f t="shared" si="627"/>
        <v>18</v>
      </c>
      <c r="W1233" t="b">
        <f t="shared" si="621"/>
        <v>1</v>
      </c>
      <c r="Y1233" t="str">
        <f t="shared" si="628"/>
        <v>CLERJONES</v>
      </c>
      <c r="Z1233" t="b">
        <f t="shared" si="622"/>
        <v>1</v>
      </c>
      <c r="AB1233" t="b">
        <f t="shared" si="629"/>
        <v>1</v>
      </c>
      <c r="AD1233" t="str">
        <f t="shared" si="630"/>
        <v>513-732-5303</v>
      </c>
      <c r="AE1233" t="b">
        <f t="shared" si="623"/>
        <v>1</v>
      </c>
      <c r="AG1233">
        <f t="shared" si="631"/>
        <v>0</v>
      </c>
      <c r="AH1233" t="b">
        <f t="shared" si="624"/>
        <v>0</v>
      </c>
      <c r="AJ1233">
        <f t="shared" si="632"/>
        <v>0</v>
      </c>
      <c r="AK1233" t="b">
        <f t="shared" si="625"/>
        <v>0</v>
      </c>
      <c r="AM1233" s="4" t="str">
        <f t="shared" si="643"/>
        <v>"name":"Active Minds (CLER)"</v>
      </c>
      <c r="AN1233" s="5" t="str">
        <f t="shared" si="633"/>
        <v>,"phone":"513-732-5221"</v>
      </c>
      <c r="AO1233" s="5" t="str">
        <f t="shared" si="634"/>
        <v>,"location":{</v>
      </c>
      <c r="AP1233" s="5" t="str">
        <f t="shared" si="635"/>
        <v>"ML":"162"</v>
      </c>
      <c r="AQ1233" s="5" t="str">
        <f t="shared" si="617"/>
        <v>,"RM":"18"</v>
      </c>
      <c r="AR1233" s="5" t="str">
        <f t="shared" si="636"/>
        <v>,"building":"CLERJONES"</v>
      </c>
      <c r="AS1233" s="5" t="str">
        <f t="shared" si="645"/>
        <v>}</v>
      </c>
      <c r="AT1233" s="5" t="str">
        <f t="shared" si="637"/>
        <v>,"fax":"513-732-5303"</v>
      </c>
      <c r="AU1233" s="5" t="str">
        <f t="shared" si="638"/>
        <v/>
      </c>
      <c r="AV1233" s="10" t="str">
        <f t="shared" si="639"/>
        <v/>
      </c>
      <c r="AW1233" s="6" t="str">
        <f t="shared" si="640"/>
        <v>{"name":"Active Minds (CLER)","phone":"513-732-5221","location":{"ML":"162","RM":"18","building":"CLERJONES"},"fax":"513-732-5303"}</v>
      </c>
      <c r="AX1233" t="str">
        <f t="shared" si="641"/>
        <v>db.directory.insert({"name":"Active Minds (CLER)","phone":"513-732-5221","location":{"ML":"162","RM":"18","building":"CLERJONES"},"fax":"513-732-5303"})</v>
      </c>
      <c r="AY1233">
        <f t="shared" si="644"/>
        <v>1230</v>
      </c>
      <c r="AZ1233" t="str">
        <f t="shared" si="642"/>
        <v>1230 - Active Minds (CLER)</v>
      </c>
      <c r="BA1233" t="str">
        <f t="shared" si="614"/>
        <v>{"name":"Active Minds (CLER)","phone":"513-732-5221","location":{"ML":"162","RM":"18","building":"CLERJONES"},"fax":"513-732-5303"},</v>
      </c>
    </row>
    <row r="1234" spans="1:53" x14ac:dyDescent="0.25">
      <c r="A1234" t="s">
        <v>5053</v>
      </c>
      <c r="B1234" t="s">
        <v>5054</v>
      </c>
      <c r="C1234" t="s">
        <v>5055</v>
      </c>
      <c r="D1234">
        <v>162</v>
      </c>
      <c r="E1234">
        <v>145</v>
      </c>
      <c r="F1234" t="s">
        <v>270</v>
      </c>
      <c r="G1234" t="s">
        <v>2665</v>
      </c>
      <c r="K1234" t="s">
        <v>5264</v>
      </c>
      <c r="M1234">
        <f t="shared" si="615"/>
        <v>0</v>
      </c>
      <c r="N1234" t="str">
        <f t="shared" si="619"/>
        <v>Administrative Services (CLER)</v>
      </c>
      <c r="P1234" t="s">
        <v>5264</v>
      </c>
      <c r="Q1234" t="str">
        <f t="shared" si="620"/>
        <v>513-732-5226</v>
      </c>
      <c r="S1234" s="3">
        <f t="shared" si="618"/>
        <v>162</v>
      </c>
      <c r="T1234" t="b">
        <f t="shared" si="626"/>
        <v>1</v>
      </c>
      <c r="V1234" s="3">
        <f t="shared" si="627"/>
        <v>145</v>
      </c>
      <c r="W1234" t="b">
        <f t="shared" si="621"/>
        <v>1</v>
      </c>
      <c r="Y1234" t="str">
        <f t="shared" si="628"/>
        <v>CLERSTUSVCS</v>
      </c>
      <c r="Z1234" t="b">
        <f t="shared" si="622"/>
        <v>1</v>
      </c>
      <c r="AB1234" t="b">
        <f t="shared" si="629"/>
        <v>1</v>
      </c>
      <c r="AD1234" t="str">
        <f t="shared" si="630"/>
        <v>513-732-8972</v>
      </c>
      <c r="AE1234" t="b">
        <f t="shared" si="623"/>
        <v>1</v>
      </c>
      <c r="AG1234">
        <f t="shared" si="631"/>
        <v>0</v>
      </c>
      <c r="AH1234" t="b">
        <f t="shared" si="624"/>
        <v>0</v>
      </c>
      <c r="AJ1234">
        <f t="shared" si="632"/>
        <v>0</v>
      </c>
      <c r="AK1234" t="b">
        <f t="shared" si="625"/>
        <v>0</v>
      </c>
      <c r="AM1234" s="4" t="str">
        <f t="shared" si="643"/>
        <v>"name":"Administrative Services (CLER)"</v>
      </c>
      <c r="AN1234" s="5" t="str">
        <f t="shared" si="633"/>
        <v>,"phone":"513-732-5226"</v>
      </c>
      <c r="AO1234" s="5" t="str">
        <f t="shared" si="634"/>
        <v>,"location":{</v>
      </c>
      <c r="AP1234" s="5" t="str">
        <f t="shared" si="635"/>
        <v>"ML":"162"</v>
      </c>
      <c r="AQ1234" s="5" t="str">
        <f t="shared" si="617"/>
        <v>,"RM":"145"</v>
      </c>
      <c r="AR1234" s="5" t="str">
        <f t="shared" si="636"/>
        <v>,"building":"CLERSTUSVCS"</v>
      </c>
      <c r="AS1234" s="5" t="str">
        <f t="shared" si="645"/>
        <v>}</v>
      </c>
      <c r="AT1234" s="5" t="str">
        <f t="shared" si="637"/>
        <v>,"fax":"513-732-8972"</v>
      </c>
      <c r="AU1234" s="5" t="str">
        <f t="shared" si="638"/>
        <v/>
      </c>
      <c r="AV1234" s="10" t="str">
        <f t="shared" si="639"/>
        <v/>
      </c>
      <c r="AW1234" s="6" t="str">
        <f t="shared" si="640"/>
        <v>{"name":"Administrative Services (CLER)","phone":"513-732-5226","location":{"ML":"162","RM":"145","building":"CLERSTUSVCS"},"fax":"513-732-8972"}</v>
      </c>
      <c r="AX1234" t="str">
        <f t="shared" si="641"/>
        <v>db.directory.insert({"name":"Administrative Services (CLER)","phone":"513-732-5226","location":{"ML":"162","RM":"145","building":"CLERSTUSVCS"},"fax":"513-732-8972"})</v>
      </c>
      <c r="AY1234">
        <f t="shared" si="644"/>
        <v>1231</v>
      </c>
      <c r="AZ1234" t="str">
        <f t="shared" si="642"/>
        <v>1231 - Administrative Services (CLER)</v>
      </c>
      <c r="BA1234" t="str">
        <f t="shared" si="614"/>
        <v>{"name":"Administrative Services (CLER)","phone":"513-732-5226","location":{"ML":"162","RM":"145","building":"CLERSTUSVCS"},"fax":"513-732-8972"},</v>
      </c>
    </row>
    <row r="1235" spans="1:53" x14ac:dyDescent="0.25">
      <c r="A1235" t="s">
        <v>5056</v>
      </c>
      <c r="B1235" t="s">
        <v>5057</v>
      </c>
      <c r="C1235" t="s">
        <v>1950</v>
      </c>
      <c r="D1235">
        <v>162</v>
      </c>
      <c r="E1235">
        <v>100</v>
      </c>
      <c r="F1235" t="s">
        <v>270</v>
      </c>
      <c r="G1235" t="s">
        <v>38</v>
      </c>
      <c r="H1235" t="s">
        <v>5058</v>
      </c>
      <c r="K1235" t="s">
        <v>5264</v>
      </c>
      <c r="M1235">
        <f t="shared" si="615"/>
        <v>0</v>
      </c>
      <c r="N1235" t="str">
        <f t="shared" si="619"/>
        <v>Admissions (CLER)</v>
      </c>
      <c r="P1235" t="s">
        <v>5264</v>
      </c>
      <c r="Q1235" t="str">
        <f t="shared" si="620"/>
        <v>513-732-5319</v>
      </c>
      <c r="S1235" s="3">
        <f t="shared" si="618"/>
        <v>162</v>
      </c>
      <c r="T1235" t="b">
        <f t="shared" si="626"/>
        <v>1</v>
      </c>
      <c r="V1235" s="3">
        <f t="shared" si="627"/>
        <v>100</v>
      </c>
      <c r="W1235" t="b">
        <f t="shared" si="621"/>
        <v>1</v>
      </c>
      <c r="Y1235" t="str">
        <f t="shared" si="628"/>
        <v>CLERSTUSVCS</v>
      </c>
      <c r="Z1235" t="b">
        <f t="shared" si="622"/>
        <v>1</v>
      </c>
      <c r="AB1235" t="b">
        <f t="shared" si="629"/>
        <v>1</v>
      </c>
      <c r="AD1235" t="str">
        <f t="shared" si="630"/>
        <v>513-732-5303</v>
      </c>
      <c r="AE1235" t="b">
        <f t="shared" si="623"/>
        <v>1</v>
      </c>
      <c r="AG1235" t="str">
        <f t="shared" si="631"/>
        <v xml:space="preserve"> http://www.ucclermont.edu/admissions.html</v>
      </c>
      <c r="AH1235" t="b">
        <f t="shared" si="624"/>
        <v>1</v>
      </c>
      <c r="AJ1235">
        <f t="shared" si="632"/>
        <v>0</v>
      </c>
      <c r="AK1235" t="b">
        <f t="shared" si="625"/>
        <v>0</v>
      </c>
      <c r="AM1235" s="4" t="str">
        <f t="shared" si="643"/>
        <v>"name":"Admissions (CLER)"</v>
      </c>
      <c r="AN1235" s="5" t="str">
        <f t="shared" si="633"/>
        <v>,"phone":"513-732-5319"</v>
      </c>
      <c r="AO1235" s="5" t="str">
        <f t="shared" si="634"/>
        <v>,"location":{</v>
      </c>
      <c r="AP1235" s="5" t="str">
        <f t="shared" si="635"/>
        <v>"ML":"162"</v>
      </c>
      <c r="AQ1235" s="5" t="str">
        <f t="shared" si="617"/>
        <v>,"RM":"100"</v>
      </c>
      <c r="AR1235" s="5" t="str">
        <f t="shared" si="636"/>
        <v>,"building":"CLERSTUSVCS"</v>
      </c>
      <c r="AS1235" s="5" t="str">
        <f t="shared" si="645"/>
        <v>}</v>
      </c>
      <c r="AT1235" s="5" t="str">
        <f t="shared" si="637"/>
        <v>,"fax":"513-732-5303"</v>
      </c>
      <c r="AU1235" s="5" t="str">
        <f t="shared" si="638"/>
        <v>,"website":"http://www.ucclermont.edu/admissions.html"</v>
      </c>
      <c r="AV1235" s="10" t="str">
        <f t="shared" si="639"/>
        <v/>
      </c>
      <c r="AW1235" s="6" t="str">
        <f t="shared" si="640"/>
        <v>{"name":"Admissions (CLER)","phone":"513-732-5319","location":{"ML":"162","RM":"100","building":"CLERSTUSVCS"},"fax":"513-732-5303","website":"http://www.ucclermont.edu/admissions.html"}</v>
      </c>
      <c r="AX1235" t="str">
        <f t="shared" si="641"/>
        <v>db.directory.insert({"name":"Admissions (CLER)","phone":"513-732-5319","location":{"ML":"162","RM":"100","building":"CLERSTUSVCS"},"fax":"513-732-5303","website":"http://www.ucclermont.edu/admissions.html"})</v>
      </c>
      <c r="AY1235">
        <f t="shared" si="644"/>
        <v>1232</v>
      </c>
      <c r="AZ1235" t="str">
        <f t="shared" si="642"/>
        <v>1232 - Admissions (CLER)</v>
      </c>
      <c r="BA1235" t="str">
        <f t="shared" si="614"/>
        <v>{"name":"Admissions (CLER)","phone":"513-732-5319","location":{"ML":"162","RM":"100","building":"CLERSTUSVCS"},"fax":"513-732-5303","website":"http://www.ucclermont.edu/admissions.html"},</v>
      </c>
    </row>
    <row r="1236" spans="1:53" x14ac:dyDescent="0.25">
      <c r="A1236" t="s">
        <v>5059</v>
      </c>
      <c r="B1236" t="s">
        <v>5060</v>
      </c>
      <c r="C1236" t="s">
        <v>1950</v>
      </c>
      <c r="D1236">
        <v>162</v>
      </c>
      <c r="E1236">
        <v>100</v>
      </c>
      <c r="F1236" t="s">
        <v>270</v>
      </c>
      <c r="G1236" t="s">
        <v>38</v>
      </c>
      <c r="H1236" t="s">
        <v>5061</v>
      </c>
      <c r="K1236" t="s">
        <v>5264</v>
      </c>
      <c r="M1236">
        <f t="shared" si="615"/>
        <v>0</v>
      </c>
      <c r="N1236" t="str">
        <f t="shared" si="619"/>
        <v>Advising (CLER)</v>
      </c>
      <c r="P1236" t="s">
        <v>5264</v>
      </c>
      <c r="Q1236" t="str">
        <f t="shared" si="620"/>
        <v>513-732-5319</v>
      </c>
      <c r="S1236" s="3">
        <f t="shared" si="618"/>
        <v>162</v>
      </c>
      <c r="T1236" t="b">
        <f t="shared" si="626"/>
        <v>1</v>
      </c>
      <c r="V1236" s="3">
        <f t="shared" si="627"/>
        <v>100</v>
      </c>
      <c r="W1236" t="b">
        <f t="shared" si="621"/>
        <v>1</v>
      </c>
      <c r="Y1236" t="str">
        <f t="shared" si="628"/>
        <v>CLERSTUSVCS</v>
      </c>
      <c r="Z1236" t="b">
        <f t="shared" si="622"/>
        <v>1</v>
      </c>
      <c r="AB1236" t="b">
        <f t="shared" si="629"/>
        <v>1</v>
      </c>
      <c r="AD1236" t="str">
        <f t="shared" si="630"/>
        <v>513-732-5303</v>
      </c>
      <c r="AE1236" t="b">
        <f t="shared" si="623"/>
        <v>1</v>
      </c>
      <c r="AG1236" t="str">
        <f t="shared" si="631"/>
        <v xml:space="preserve"> http://www.ucclermont.edu/students/advising.html</v>
      </c>
      <c r="AH1236" t="b">
        <f t="shared" si="624"/>
        <v>1</v>
      </c>
      <c r="AJ1236">
        <f t="shared" si="632"/>
        <v>0</v>
      </c>
      <c r="AK1236" t="b">
        <f t="shared" si="625"/>
        <v>0</v>
      </c>
      <c r="AM1236" s="4" t="str">
        <f t="shared" si="643"/>
        <v>"name":"Advising (CLER)"</v>
      </c>
      <c r="AN1236" s="5" t="str">
        <f t="shared" si="633"/>
        <v>,"phone":"513-732-5319"</v>
      </c>
      <c r="AO1236" s="5" t="str">
        <f t="shared" si="634"/>
        <v>,"location":{</v>
      </c>
      <c r="AP1236" s="5" t="str">
        <f t="shared" si="635"/>
        <v>"ML":"162"</v>
      </c>
      <c r="AQ1236" s="5" t="str">
        <f t="shared" si="617"/>
        <v>,"RM":"100"</v>
      </c>
      <c r="AR1236" s="5" t="str">
        <f t="shared" si="636"/>
        <v>,"building":"CLERSTUSVCS"</v>
      </c>
      <c r="AS1236" s="5" t="str">
        <f t="shared" si="645"/>
        <v>}</v>
      </c>
      <c r="AT1236" s="5" t="str">
        <f t="shared" si="637"/>
        <v>,"fax":"513-732-5303"</v>
      </c>
      <c r="AU1236" s="5" t="str">
        <f t="shared" si="638"/>
        <v>,"website":"http://www.ucclermont.edu/students/advising.html"</v>
      </c>
      <c r="AV1236" s="10" t="str">
        <f t="shared" si="639"/>
        <v/>
      </c>
      <c r="AW1236" s="6" t="str">
        <f t="shared" si="640"/>
        <v>{"name":"Advising (CLER)","phone":"513-732-5319","location":{"ML":"162","RM":"100","building":"CLERSTUSVCS"},"fax":"513-732-5303","website":"http://www.ucclermont.edu/students/advising.html"}</v>
      </c>
      <c r="AX1236" t="str">
        <f t="shared" si="641"/>
        <v>db.directory.insert({"name":"Advising (CLER)","phone":"513-732-5319","location":{"ML":"162","RM":"100","building":"CLERSTUSVCS"},"fax":"513-732-5303","website":"http://www.ucclermont.edu/students/advising.html"})</v>
      </c>
      <c r="AY1236">
        <f t="shared" si="644"/>
        <v>1233</v>
      </c>
      <c r="AZ1236" t="str">
        <f t="shared" si="642"/>
        <v>1233 - Advising (CLER)</v>
      </c>
      <c r="BA1236" t="str">
        <f t="shared" si="614"/>
        <v>{"name":"Advising (CLER)","phone":"513-732-5319","location":{"ML":"162","RM":"100","building":"CLERSTUSVCS"},"fax":"513-732-5303","website":"http://www.ucclermont.edu/students/advising.html"},</v>
      </c>
    </row>
    <row r="1237" spans="1:53" x14ac:dyDescent="0.25">
      <c r="A1237" t="s">
        <v>5062</v>
      </c>
      <c r="B1237" t="s">
        <v>5063</v>
      </c>
      <c r="C1237" t="s">
        <v>5064</v>
      </c>
      <c r="D1237">
        <v>162</v>
      </c>
      <c r="E1237" t="s">
        <v>5065</v>
      </c>
      <c r="F1237" t="s">
        <v>37</v>
      </c>
      <c r="G1237" t="s">
        <v>4726</v>
      </c>
      <c r="H1237" t="s">
        <v>5066</v>
      </c>
      <c r="K1237" t="s">
        <v>5264</v>
      </c>
      <c r="M1237">
        <f t="shared" si="615"/>
        <v>0</v>
      </c>
      <c r="N1237" t="str">
        <f t="shared" si="619"/>
        <v>Alumni (CLER)</v>
      </c>
      <c r="P1237" t="s">
        <v>5264</v>
      </c>
      <c r="Q1237" t="str">
        <f t="shared" si="620"/>
        <v>513-558-9964</v>
      </c>
      <c r="S1237" s="3">
        <f t="shared" si="618"/>
        <v>162</v>
      </c>
      <c r="T1237" t="b">
        <f t="shared" si="626"/>
        <v>1</v>
      </c>
      <c r="V1237" s="3" t="str">
        <f t="shared" si="627"/>
        <v>106-D</v>
      </c>
      <c r="W1237" t="b">
        <f t="shared" si="621"/>
        <v>1</v>
      </c>
      <c r="Y1237" t="str">
        <f t="shared" si="628"/>
        <v>CLERJONES</v>
      </c>
      <c r="Z1237" t="b">
        <f t="shared" si="622"/>
        <v>1</v>
      </c>
      <c r="AB1237" t="b">
        <f t="shared" si="629"/>
        <v>1</v>
      </c>
      <c r="AD1237" t="str">
        <f t="shared" si="630"/>
        <v>513-732-5275</v>
      </c>
      <c r="AE1237" t="b">
        <f t="shared" si="623"/>
        <v>1</v>
      </c>
      <c r="AG1237" t="str">
        <f t="shared" si="631"/>
        <v xml:space="preserve"> http://www.ucclermont.edu/alumni.html</v>
      </c>
      <c r="AH1237" t="b">
        <f t="shared" si="624"/>
        <v>1</v>
      </c>
      <c r="AJ1237">
        <f t="shared" si="632"/>
        <v>0</v>
      </c>
      <c r="AK1237" t="b">
        <f t="shared" si="625"/>
        <v>0</v>
      </c>
      <c r="AM1237" s="4" t="str">
        <f t="shared" si="643"/>
        <v>"name":"Alumni (CLER)"</v>
      </c>
      <c r="AN1237" s="5" t="str">
        <f t="shared" si="633"/>
        <v>,"phone":"513-558-9964"</v>
      </c>
      <c r="AO1237" s="5" t="str">
        <f t="shared" si="634"/>
        <v>,"location":{</v>
      </c>
      <c r="AP1237" s="5" t="str">
        <f t="shared" si="635"/>
        <v>"ML":"162"</v>
      </c>
      <c r="AQ1237" s="5" t="str">
        <f t="shared" si="617"/>
        <v>,"RM":"106-D"</v>
      </c>
      <c r="AR1237" s="5" t="str">
        <f t="shared" si="636"/>
        <v>,"building":"CLERJONES"</v>
      </c>
      <c r="AS1237" s="5" t="str">
        <f t="shared" si="645"/>
        <v>}</v>
      </c>
      <c r="AT1237" s="5" t="str">
        <f t="shared" si="637"/>
        <v>,"fax":"513-732-5275"</v>
      </c>
      <c r="AU1237" s="5" t="str">
        <f t="shared" si="638"/>
        <v>,"website":"http://www.ucclermont.edu/alumni.html"</v>
      </c>
      <c r="AV1237" s="10" t="str">
        <f t="shared" si="639"/>
        <v/>
      </c>
      <c r="AW1237" s="6" t="str">
        <f t="shared" si="640"/>
        <v>{"name":"Alumni (CLER)","phone":"513-558-9964","location":{"ML":"162","RM":"106-D","building":"CLERJONES"},"fax":"513-732-5275","website":"http://www.ucclermont.edu/alumni.html"}</v>
      </c>
      <c r="AX1237" t="str">
        <f t="shared" si="641"/>
        <v>db.directory.insert({"name":"Alumni (CLER)","phone":"513-558-9964","location":{"ML":"162","RM":"106-D","building":"CLERJONES"},"fax":"513-732-5275","website":"http://www.ucclermont.edu/alumni.html"})</v>
      </c>
      <c r="AY1237">
        <f t="shared" si="644"/>
        <v>1234</v>
      </c>
      <c r="AZ1237" t="str">
        <f t="shared" si="642"/>
        <v>1234 - Alumni (CLER)</v>
      </c>
      <c r="BA1237" t="str">
        <f t="shared" si="614"/>
        <v>{"name":"Alumni (CLER)","phone":"513-558-9964","location":{"ML":"162","RM":"106-D","building":"CLERJONES"},"fax":"513-732-5275","website":"http://www.ucclermont.edu/alumni.html"},</v>
      </c>
    </row>
    <row r="1238" spans="1:53" x14ac:dyDescent="0.25">
      <c r="A1238" t="s">
        <v>5067</v>
      </c>
      <c r="B1238" t="s">
        <v>5068</v>
      </c>
      <c r="C1238" t="s">
        <v>36</v>
      </c>
      <c r="D1238">
        <v>162</v>
      </c>
      <c r="E1238">
        <v>18</v>
      </c>
      <c r="F1238" t="s">
        <v>37</v>
      </c>
      <c r="G1238" t="s">
        <v>38</v>
      </c>
      <c r="K1238" t="s">
        <v>5264</v>
      </c>
      <c r="M1238">
        <f t="shared" si="615"/>
        <v>0</v>
      </c>
      <c r="N1238" t="str">
        <f t="shared" si="619"/>
        <v>American Sign Language Club (ASL)(CLER)</v>
      </c>
      <c r="P1238" t="s">
        <v>5264</v>
      </c>
      <c r="Q1238" t="str">
        <f t="shared" si="620"/>
        <v>513-732-5221</v>
      </c>
      <c r="S1238" s="3">
        <f t="shared" si="618"/>
        <v>162</v>
      </c>
      <c r="T1238" t="b">
        <f t="shared" si="626"/>
        <v>1</v>
      </c>
      <c r="V1238" s="3">
        <f t="shared" si="627"/>
        <v>18</v>
      </c>
      <c r="W1238" t="b">
        <f t="shared" si="621"/>
        <v>1</v>
      </c>
      <c r="Y1238" t="str">
        <f t="shared" si="628"/>
        <v>CLERJONES</v>
      </c>
      <c r="Z1238" t="b">
        <f t="shared" si="622"/>
        <v>1</v>
      </c>
      <c r="AB1238" t="b">
        <f t="shared" si="629"/>
        <v>1</v>
      </c>
      <c r="AD1238" t="str">
        <f t="shared" si="630"/>
        <v>513-732-5303</v>
      </c>
      <c r="AE1238" t="b">
        <f t="shared" si="623"/>
        <v>1</v>
      </c>
      <c r="AG1238">
        <f t="shared" si="631"/>
        <v>0</v>
      </c>
      <c r="AH1238" t="b">
        <f t="shared" si="624"/>
        <v>0</v>
      </c>
      <c r="AJ1238">
        <f t="shared" si="632"/>
        <v>0</v>
      </c>
      <c r="AK1238" t="b">
        <f t="shared" si="625"/>
        <v>0</v>
      </c>
      <c r="AM1238" s="4" t="str">
        <f t="shared" si="643"/>
        <v>"name":"American Sign Language Club (ASL)(CLER)"</v>
      </c>
      <c r="AN1238" s="5" t="str">
        <f t="shared" si="633"/>
        <v>,"phone":"513-732-5221"</v>
      </c>
      <c r="AO1238" s="5" t="str">
        <f t="shared" si="634"/>
        <v>,"location":{</v>
      </c>
      <c r="AP1238" s="5" t="str">
        <f t="shared" si="635"/>
        <v>"ML":"162"</v>
      </c>
      <c r="AQ1238" s="5" t="str">
        <f t="shared" si="617"/>
        <v>,"RM":"18"</v>
      </c>
      <c r="AR1238" s="5" t="str">
        <f t="shared" si="636"/>
        <v>,"building":"CLERJONES"</v>
      </c>
      <c r="AS1238" s="5" t="str">
        <f t="shared" si="645"/>
        <v>}</v>
      </c>
      <c r="AT1238" s="5" t="str">
        <f t="shared" si="637"/>
        <v>,"fax":"513-732-5303"</v>
      </c>
      <c r="AU1238" s="5" t="str">
        <f t="shared" si="638"/>
        <v/>
      </c>
      <c r="AV1238" s="10" t="str">
        <f t="shared" si="639"/>
        <v/>
      </c>
      <c r="AW1238" s="6" t="str">
        <f t="shared" si="640"/>
        <v>{"name":"American Sign Language Club (ASL)(CLER)","phone":"513-732-5221","location":{"ML":"162","RM":"18","building":"CLERJONES"},"fax":"513-732-5303"}</v>
      </c>
      <c r="AX1238" t="str">
        <f t="shared" si="641"/>
        <v>db.directory.insert({"name":"American Sign Language Club (ASL)(CLER)","phone":"513-732-5221","location":{"ML":"162","RM":"18","building":"CLERJONES"},"fax":"513-732-5303"})</v>
      </c>
      <c r="AY1238">
        <f t="shared" si="644"/>
        <v>1235</v>
      </c>
      <c r="AZ1238" t="str">
        <f t="shared" si="642"/>
        <v>1235 - American Sign Language Club (ASL)(CLER)</v>
      </c>
      <c r="BA1238" t="str">
        <f t="shared" si="614"/>
        <v>{"name":"American Sign Language Club (ASL)(CLER)","phone":"513-732-5221","location":{"ML":"162","RM":"18","building":"CLERJONES"},"fax":"513-732-5303"},</v>
      </c>
    </row>
    <row r="1239" spans="1:53" x14ac:dyDescent="0.25">
      <c r="A1239" t="s">
        <v>5069</v>
      </c>
      <c r="B1239" t="s">
        <v>5070</v>
      </c>
      <c r="C1239" t="s">
        <v>5071</v>
      </c>
      <c r="D1239">
        <v>162</v>
      </c>
      <c r="E1239">
        <v>6</v>
      </c>
      <c r="F1239" t="s">
        <v>37</v>
      </c>
      <c r="G1239" t="s">
        <v>38</v>
      </c>
      <c r="H1239" t="s">
        <v>5072</v>
      </c>
      <c r="K1239" t="s">
        <v>5264</v>
      </c>
      <c r="M1239">
        <f t="shared" si="615"/>
        <v>0</v>
      </c>
      <c r="N1239" t="str">
        <f t="shared" si="619"/>
        <v>Athletics (CLER)</v>
      </c>
      <c r="P1239" t="s">
        <v>5264</v>
      </c>
      <c r="Q1239" t="str">
        <f t="shared" si="620"/>
        <v>513-558-1559</v>
      </c>
      <c r="S1239" s="3">
        <f t="shared" si="618"/>
        <v>162</v>
      </c>
      <c r="T1239" t="b">
        <f t="shared" si="626"/>
        <v>1</v>
      </c>
      <c r="V1239" s="3">
        <f t="shared" si="627"/>
        <v>6</v>
      </c>
      <c r="W1239" t="b">
        <f t="shared" si="621"/>
        <v>1</v>
      </c>
      <c r="Y1239" t="str">
        <f t="shared" si="628"/>
        <v>CLERJONES</v>
      </c>
      <c r="Z1239" t="b">
        <f t="shared" si="622"/>
        <v>1</v>
      </c>
      <c r="AB1239" t="b">
        <f t="shared" si="629"/>
        <v>1</v>
      </c>
      <c r="AD1239" t="str">
        <f t="shared" si="630"/>
        <v>513-732-5303</v>
      </c>
      <c r="AE1239" t="b">
        <f t="shared" si="623"/>
        <v>1</v>
      </c>
      <c r="AG1239" t="str">
        <f t="shared" si="631"/>
        <v xml:space="preserve"> http://www.ucclermont.edu/athletics.html</v>
      </c>
      <c r="AH1239" t="b">
        <f t="shared" si="624"/>
        <v>1</v>
      </c>
      <c r="AJ1239">
        <f t="shared" si="632"/>
        <v>0</v>
      </c>
      <c r="AK1239" t="b">
        <f t="shared" si="625"/>
        <v>0</v>
      </c>
      <c r="AM1239" s="4" t="str">
        <f t="shared" si="643"/>
        <v>"name":"Athletics (CLER)"</v>
      </c>
      <c r="AN1239" s="5" t="str">
        <f t="shared" si="633"/>
        <v>,"phone":"513-558-1559"</v>
      </c>
      <c r="AO1239" s="5" t="str">
        <f t="shared" si="634"/>
        <v>,"location":{</v>
      </c>
      <c r="AP1239" s="5" t="str">
        <f t="shared" si="635"/>
        <v>"ML":"162"</v>
      </c>
      <c r="AQ1239" s="5" t="str">
        <f t="shared" si="617"/>
        <v>,"RM":"6"</v>
      </c>
      <c r="AR1239" s="5" t="str">
        <f t="shared" si="636"/>
        <v>,"building":"CLERJONES"</v>
      </c>
      <c r="AS1239" s="5" t="str">
        <f t="shared" si="645"/>
        <v>}</v>
      </c>
      <c r="AT1239" s="5" t="str">
        <f t="shared" si="637"/>
        <v>,"fax":"513-732-5303"</v>
      </c>
      <c r="AU1239" s="5" t="str">
        <f t="shared" si="638"/>
        <v>,"website":"http://www.ucclermont.edu/athletics.html"</v>
      </c>
      <c r="AV1239" s="10" t="str">
        <f t="shared" si="639"/>
        <v/>
      </c>
      <c r="AW1239" s="6" t="str">
        <f t="shared" si="640"/>
        <v>{"name":"Athletics (CLER)","phone":"513-558-1559","location":{"ML":"162","RM":"6","building":"CLERJONES"},"fax":"513-732-5303","website":"http://www.ucclermont.edu/athletics.html"}</v>
      </c>
      <c r="AX1239" t="str">
        <f t="shared" si="641"/>
        <v>db.directory.insert({"name":"Athletics (CLER)","phone":"513-558-1559","location":{"ML":"162","RM":"6","building":"CLERJONES"},"fax":"513-732-5303","website":"http://www.ucclermont.edu/athletics.html"})</v>
      </c>
      <c r="AY1239">
        <f t="shared" si="644"/>
        <v>1236</v>
      </c>
      <c r="AZ1239" t="str">
        <f t="shared" si="642"/>
        <v>1236 - Athletics (CLER)</v>
      </c>
      <c r="BA1239" t="str">
        <f t="shared" si="614"/>
        <v>{"name":"Athletics (CLER)","phone":"513-558-1559","location":{"ML":"162","RM":"6","building":"CLERJONES"},"fax":"513-732-5303","website":"http://www.ucclermont.edu/athletics.html"},</v>
      </c>
    </row>
    <row r="1240" spans="1:53" x14ac:dyDescent="0.25">
      <c r="A1240" t="s">
        <v>5073</v>
      </c>
      <c r="B1240" t="s">
        <v>5074</v>
      </c>
      <c r="C1240" t="s">
        <v>5075</v>
      </c>
      <c r="D1240">
        <v>162</v>
      </c>
      <c r="G1240" t="s">
        <v>5076</v>
      </c>
      <c r="H1240" t="s">
        <v>5077</v>
      </c>
      <c r="K1240" t="s">
        <v>5264</v>
      </c>
      <c r="M1240">
        <f t="shared" si="615"/>
        <v>0</v>
      </c>
      <c r="N1240" t="str">
        <f t="shared" si="619"/>
        <v>Aviation (CLER)(Ext. 352)</v>
      </c>
      <c r="P1240" t="s">
        <v>5264</v>
      </c>
      <c r="Q1240" t="str">
        <f t="shared" si="620"/>
        <v>513-735-9100</v>
      </c>
      <c r="S1240" s="3">
        <f t="shared" si="618"/>
        <v>162</v>
      </c>
      <c r="T1240" t="b">
        <f t="shared" si="626"/>
        <v>1</v>
      </c>
      <c r="V1240" s="3">
        <f t="shared" si="627"/>
        <v>0</v>
      </c>
      <c r="W1240" t="b">
        <f t="shared" si="621"/>
        <v>0</v>
      </c>
      <c r="Y1240">
        <f t="shared" si="628"/>
        <v>0</v>
      </c>
      <c r="Z1240" t="b">
        <f t="shared" si="622"/>
        <v>0</v>
      </c>
      <c r="AB1240" t="b">
        <f t="shared" si="629"/>
        <v>1</v>
      </c>
      <c r="AD1240" t="str">
        <f t="shared" si="630"/>
        <v>513-732-9200</v>
      </c>
      <c r="AE1240" t="b">
        <f t="shared" si="623"/>
        <v>1</v>
      </c>
      <c r="AG1240" t="str">
        <f t="shared" si="631"/>
        <v xml:space="preserve"> http://www.ucclermont.edu/students/tuition_aviation.html</v>
      </c>
      <c r="AH1240" t="b">
        <f t="shared" si="624"/>
        <v>1</v>
      </c>
      <c r="AJ1240">
        <f t="shared" si="632"/>
        <v>0</v>
      </c>
      <c r="AK1240" t="b">
        <f t="shared" si="625"/>
        <v>0</v>
      </c>
      <c r="AM1240" s="4" t="str">
        <f t="shared" si="643"/>
        <v>"name":"Aviation (CLER)(Ext. 352)"</v>
      </c>
      <c r="AN1240" s="5" t="str">
        <f t="shared" si="633"/>
        <v>,"phone":"513-735-9100"</v>
      </c>
      <c r="AO1240" s="5" t="str">
        <f t="shared" si="634"/>
        <v>,"location":{</v>
      </c>
      <c r="AP1240" s="5" t="str">
        <f t="shared" si="635"/>
        <v>"ML":"162"</v>
      </c>
      <c r="AQ1240" s="5" t="str">
        <f t="shared" si="617"/>
        <v/>
      </c>
      <c r="AR1240" s="5" t="str">
        <f t="shared" si="636"/>
        <v/>
      </c>
      <c r="AS1240" s="5" t="str">
        <f t="shared" si="645"/>
        <v>}</v>
      </c>
      <c r="AT1240" s="5" t="str">
        <f t="shared" si="637"/>
        <v>,"fax":"513-732-9200"</v>
      </c>
      <c r="AU1240" s="5" t="str">
        <f t="shared" si="638"/>
        <v>,"website":"http://www.ucclermont.edu/students/tuition_aviation.html"</v>
      </c>
      <c r="AV1240" s="10" t="str">
        <f t="shared" si="639"/>
        <v/>
      </c>
      <c r="AW1240" s="6" t="str">
        <f t="shared" si="640"/>
        <v>{"name":"Aviation (CLER)(Ext. 352)","phone":"513-735-9100","location":{"ML":"162"},"fax":"513-732-9200","website":"http://www.ucclermont.edu/students/tuition_aviation.html"}</v>
      </c>
      <c r="AX1240" t="str">
        <f t="shared" si="641"/>
        <v>db.directory.insert({"name":"Aviation (CLER)(Ext. 352)","phone":"513-735-9100","location":{"ML":"162"},"fax":"513-732-9200","website":"http://www.ucclermont.edu/students/tuition_aviation.html"})</v>
      </c>
      <c r="AY1240">
        <f t="shared" si="644"/>
        <v>1237</v>
      </c>
      <c r="AZ1240" t="str">
        <f t="shared" si="642"/>
        <v>1237 - Aviation (CLER)(Ext. 352)</v>
      </c>
      <c r="BA1240" t="str">
        <f t="shared" si="614"/>
        <v>{"name":"Aviation (CLER)(Ext. 352)","phone":"513-735-9100","location":{"ML":"162"},"fax":"513-732-9200","website":"http://www.ucclermont.edu/students/tuition_aviation.html"},</v>
      </c>
    </row>
    <row r="1241" spans="1:53" x14ac:dyDescent="0.25">
      <c r="A1241" t="s">
        <v>5078</v>
      </c>
      <c r="B1241" t="s">
        <v>5079</v>
      </c>
      <c r="C1241" t="s">
        <v>36</v>
      </c>
      <c r="D1241">
        <v>162</v>
      </c>
      <c r="E1241">
        <v>18</v>
      </c>
      <c r="F1241" t="s">
        <v>37</v>
      </c>
      <c r="G1241" t="s">
        <v>38</v>
      </c>
      <c r="K1241" t="s">
        <v>5264</v>
      </c>
      <c r="M1241">
        <f t="shared" si="615"/>
        <v>0</v>
      </c>
      <c r="N1241" t="str">
        <f t="shared" si="619"/>
        <v>Biology Club (CLER)</v>
      </c>
      <c r="P1241" t="s">
        <v>5264</v>
      </c>
      <c r="Q1241" t="str">
        <f t="shared" si="620"/>
        <v>513-732-5221</v>
      </c>
      <c r="S1241" s="3">
        <f t="shared" si="618"/>
        <v>162</v>
      </c>
      <c r="T1241" t="b">
        <f t="shared" si="626"/>
        <v>1</v>
      </c>
      <c r="V1241" s="3">
        <f t="shared" si="627"/>
        <v>18</v>
      </c>
      <c r="W1241" t="b">
        <f t="shared" si="621"/>
        <v>1</v>
      </c>
      <c r="Y1241" t="str">
        <f t="shared" si="628"/>
        <v>CLERJONES</v>
      </c>
      <c r="Z1241" t="b">
        <f t="shared" si="622"/>
        <v>1</v>
      </c>
      <c r="AB1241" t="b">
        <f t="shared" si="629"/>
        <v>1</v>
      </c>
      <c r="AD1241" t="str">
        <f t="shared" si="630"/>
        <v>513-732-5303</v>
      </c>
      <c r="AE1241" t="b">
        <f t="shared" si="623"/>
        <v>1</v>
      </c>
      <c r="AG1241">
        <f t="shared" si="631"/>
        <v>0</v>
      </c>
      <c r="AH1241" t="b">
        <f t="shared" si="624"/>
        <v>0</v>
      </c>
      <c r="AJ1241">
        <f t="shared" si="632"/>
        <v>0</v>
      </c>
      <c r="AK1241" t="b">
        <f t="shared" si="625"/>
        <v>0</v>
      </c>
      <c r="AM1241" s="4" t="str">
        <f t="shared" si="643"/>
        <v>"name":"Biology Club (CLER)"</v>
      </c>
      <c r="AN1241" s="5" t="str">
        <f t="shared" si="633"/>
        <v>,"phone":"513-732-5221"</v>
      </c>
      <c r="AO1241" s="5" t="str">
        <f t="shared" si="634"/>
        <v>,"location":{</v>
      </c>
      <c r="AP1241" s="5" t="str">
        <f t="shared" si="635"/>
        <v>"ML":"162"</v>
      </c>
      <c r="AQ1241" s="5" t="str">
        <f t="shared" si="617"/>
        <v>,"RM":"18"</v>
      </c>
      <c r="AR1241" s="5" t="str">
        <f t="shared" si="636"/>
        <v>,"building":"CLERJONES"</v>
      </c>
      <c r="AS1241" s="5" t="str">
        <f t="shared" si="645"/>
        <v>}</v>
      </c>
      <c r="AT1241" s="5" t="str">
        <f t="shared" si="637"/>
        <v>,"fax":"513-732-5303"</v>
      </c>
      <c r="AU1241" s="5" t="str">
        <f t="shared" si="638"/>
        <v/>
      </c>
      <c r="AV1241" s="10" t="str">
        <f t="shared" si="639"/>
        <v/>
      </c>
      <c r="AW1241" s="6" t="str">
        <f t="shared" si="640"/>
        <v>{"name":"Biology Club (CLER)","phone":"513-732-5221","location":{"ML":"162","RM":"18","building":"CLERJONES"},"fax":"513-732-5303"}</v>
      </c>
      <c r="AX1241" t="str">
        <f t="shared" si="641"/>
        <v>db.directory.insert({"name":"Biology Club (CLER)","phone":"513-732-5221","location":{"ML":"162","RM":"18","building":"CLERJONES"},"fax":"513-732-5303"})</v>
      </c>
      <c r="AY1241">
        <f t="shared" si="644"/>
        <v>1238</v>
      </c>
      <c r="AZ1241" t="str">
        <f t="shared" si="642"/>
        <v>1238 - Biology Club (CLER)</v>
      </c>
      <c r="BA1241" t="str">
        <f t="shared" si="614"/>
        <v>{"name":"Biology Club (CLER)","phone":"513-732-5221","location":{"ML":"162","RM":"18","building":"CLERJONES"},"fax":"513-732-5303"},</v>
      </c>
    </row>
    <row r="1242" spans="1:53" x14ac:dyDescent="0.25">
      <c r="A1242" t="s">
        <v>5080</v>
      </c>
      <c r="B1242" t="s">
        <v>5081</v>
      </c>
      <c r="C1242" t="s">
        <v>5082</v>
      </c>
      <c r="D1242">
        <v>162</v>
      </c>
      <c r="E1242" t="s">
        <v>5083</v>
      </c>
      <c r="F1242" t="s">
        <v>5084</v>
      </c>
      <c r="G1242" t="s">
        <v>4019</v>
      </c>
      <c r="H1242" t="s">
        <v>5085</v>
      </c>
      <c r="I1242" t="s">
        <v>685</v>
      </c>
      <c r="K1242" t="s">
        <v>5264</v>
      </c>
      <c r="M1242">
        <f t="shared" si="615"/>
        <v>0</v>
      </c>
      <c r="N1242" t="str">
        <f t="shared" si="619"/>
        <v>Bookstore (CLER)</v>
      </c>
      <c r="P1242" t="s">
        <v>5264</v>
      </c>
      <c r="Q1242" t="str">
        <f t="shared" si="620"/>
        <v>513-732-5203</v>
      </c>
      <c r="S1242" s="3">
        <f t="shared" si="618"/>
        <v>162</v>
      </c>
      <c r="T1242" t="b">
        <f t="shared" si="626"/>
        <v>1</v>
      </c>
      <c r="V1242" s="3" t="str">
        <f t="shared" si="627"/>
        <v>S-40</v>
      </c>
      <c r="W1242" t="b">
        <f t="shared" si="621"/>
        <v>1</v>
      </c>
      <c r="Y1242" t="str">
        <f t="shared" si="628"/>
        <v>CLERMONT</v>
      </c>
      <c r="Z1242" t="b">
        <f t="shared" si="622"/>
        <v>1</v>
      </c>
      <c r="AB1242" t="b">
        <f t="shared" si="629"/>
        <v>1</v>
      </c>
      <c r="AD1242" t="str">
        <f t="shared" si="630"/>
        <v>513-732-5237</v>
      </c>
      <c r="AE1242" t="b">
        <f t="shared" si="623"/>
        <v>1</v>
      </c>
      <c r="AG1242" t="str">
        <f t="shared" si="631"/>
        <v xml:space="preserve"> http://www.uc.edu/bookstore</v>
      </c>
      <c r="AH1242" t="b">
        <f t="shared" si="624"/>
        <v>1</v>
      </c>
      <c r="AJ1242" t="str">
        <f t="shared" si="632"/>
        <v>bookstore@uc.edu</v>
      </c>
      <c r="AK1242" t="b">
        <f t="shared" si="625"/>
        <v>1</v>
      </c>
      <c r="AM1242" s="4" t="str">
        <f t="shared" si="643"/>
        <v>"name":"Bookstore (CLER)"</v>
      </c>
      <c r="AN1242" s="5" t="str">
        <f t="shared" si="633"/>
        <v>,"phone":"513-732-5203"</v>
      </c>
      <c r="AO1242" s="5" t="str">
        <f t="shared" si="634"/>
        <v>,"location":{</v>
      </c>
      <c r="AP1242" s="5" t="str">
        <f t="shared" si="635"/>
        <v>"ML":"162"</v>
      </c>
      <c r="AQ1242" s="5" t="str">
        <f t="shared" si="617"/>
        <v>,"RM":"S-40"</v>
      </c>
      <c r="AR1242" s="5" t="str">
        <f t="shared" si="636"/>
        <v>,"building":"CLERMONT"</v>
      </c>
      <c r="AS1242" s="5" t="str">
        <f t="shared" si="645"/>
        <v>}</v>
      </c>
      <c r="AT1242" s="5" t="str">
        <f t="shared" si="637"/>
        <v>,"fax":"513-732-5237"</v>
      </c>
      <c r="AU1242" s="5" t="str">
        <f t="shared" si="638"/>
        <v>,"website":"http://www.uc.edu/bookstore"</v>
      </c>
      <c r="AV1242" s="10" t="str">
        <f t="shared" si="639"/>
        <v>,"email":"bookstore@uc.edu"</v>
      </c>
      <c r="AW1242" s="6" t="str">
        <f t="shared" si="640"/>
        <v>{"name":"Bookstore (CLER)","phone":"513-732-5203","location":{"ML":"162","RM":"S-40","building":"CLERMONT"},"fax":"513-732-5237","website":"http://www.uc.edu/bookstore","email":"bookstore@uc.edu"}</v>
      </c>
      <c r="AX1242" t="str">
        <f t="shared" si="641"/>
        <v>db.directory.insert({"name":"Bookstore (CLER)","phone":"513-732-5203","location":{"ML":"162","RM":"S-40","building":"CLERMONT"},"fax":"513-732-5237","website":"http://www.uc.edu/bookstore","email":"bookstore@uc.edu"})</v>
      </c>
      <c r="AY1242">
        <f t="shared" si="644"/>
        <v>1239</v>
      </c>
      <c r="AZ1242" t="str">
        <f t="shared" si="642"/>
        <v>1239 - Bookstore (CLER)</v>
      </c>
      <c r="BA1242" t="str">
        <f t="shared" si="614"/>
        <v>{"name":"Bookstore (CLER)","phone":"513-732-5203","location":{"ML":"162","RM":"S-40","building":"CLERMONT"},"fax":"513-732-5237","website":"http://www.uc.edu/bookstore","email":"bookstore@uc.edu"},</v>
      </c>
    </row>
    <row r="1243" spans="1:53" x14ac:dyDescent="0.25">
      <c r="A1243" t="s">
        <v>5086</v>
      </c>
      <c r="B1243" t="s">
        <v>5087</v>
      </c>
      <c r="C1243" t="s">
        <v>5088</v>
      </c>
      <c r="D1243" t="s">
        <v>5089</v>
      </c>
      <c r="E1243">
        <v>162</v>
      </c>
      <c r="F1243" t="s">
        <v>2841</v>
      </c>
      <c r="G1243" t="s">
        <v>478</v>
      </c>
      <c r="H1243" t="s">
        <v>2842</v>
      </c>
      <c r="I1243" t="s">
        <v>5090</v>
      </c>
      <c r="K1243" t="s">
        <v>5264</v>
      </c>
      <c r="L1243" t="b">
        <v>1</v>
      </c>
      <c r="M1243">
        <f t="shared" si="615"/>
        <v>1</v>
      </c>
      <c r="N1243" t="str">
        <f t="shared" si="619"/>
        <v>Business  Law &amp; Technology Division (CLER)</v>
      </c>
      <c r="O1243" t="str">
        <f t="shared" si="616"/>
        <v>Business  Law &amp; Technology Division (CLER)</v>
      </c>
      <c r="P1243" t="s">
        <v>5264</v>
      </c>
      <c r="Q1243" t="str">
        <f t="shared" si="620"/>
        <v>513-558-9871</v>
      </c>
      <c r="S1243" s="3">
        <f t="shared" si="618"/>
        <v>162</v>
      </c>
      <c r="T1243" t="b">
        <f t="shared" si="626"/>
        <v>1</v>
      </c>
      <c r="V1243" s="3" t="str">
        <f t="shared" si="627"/>
        <v>S-264</v>
      </c>
      <c r="W1243" t="b">
        <f t="shared" si="621"/>
        <v>1</v>
      </c>
      <c r="Y1243" t="str">
        <f t="shared" si="628"/>
        <v>CLERSNYDER</v>
      </c>
      <c r="Z1243" t="b">
        <f t="shared" si="622"/>
        <v>1</v>
      </c>
      <c r="AB1243" t="b">
        <f t="shared" si="629"/>
        <v>1</v>
      </c>
      <c r="AD1243" t="str">
        <f t="shared" si="630"/>
        <v>513-732-5304</v>
      </c>
      <c r="AE1243" t="b">
        <f t="shared" si="623"/>
        <v>1</v>
      </c>
      <c r="AG1243" t="str">
        <f t="shared" si="631"/>
        <v xml:space="preserve"> http://www.ucclermont.edu/academics/business_division.html</v>
      </c>
      <c r="AH1243" t="b">
        <f t="shared" si="624"/>
        <v>1</v>
      </c>
      <c r="AJ1243">
        <f t="shared" si="632"/>
        <v>0</v>
      </c>
      <c r="AK1243" t="b">
        <f t="shared" si="625"/>
        <v>0</v>
      </c>
      <c r="AM1243" s="4" t="str">
        <f t="shared" si="643"/>
        <v>"name":"Business Law &amp; Technology Division (CLER)"</v>
      </c>
      <c r="AN1243" s="5" t="str">
        <f t="shared" si="633"/>
        <v>,"phone":"513-558-9871"</v>
      </c>
      <c r="AO1243" s="5" t="str">
        <f t="shared" si="634"/>
        <v>,"location":{</v>
      </c>
      <c r="AP1243" s="5" t="str">
        <f t="shared" si="635"/>
        <v>"ML":"162"</v>
      </c>
      <c r="AQ1243" s="5" t="str">
        <f t="shared" si="617"/>
        <v>,"RM":"S-264"</v>
      </c>
      <c r="AR1243" s="5" t="str">
        <f t="shared" si="636"/>
        <v>,"building":"CLERSNYDER"</v>
      </c>
      <c r="AS1243" s="5" t="str">
        <f t="shared" si="645"/>
        <v>}</v>
      </c>
      <c r="AT1243" s="5" t="str">
        <f t="shared" si="637"/>
        <v>,"fax":"513-732-5304"</v>
      </c>
      <c r="AU1243" s="5" t="str">
        <f t="shared" si="638"/>
        <v>,"website":"http://www.ucclermont.edu/academics/business_division.html"</v>
      </c>
      <c r="AV1243" s="10" t="str">
        <f t="shared" si="639"/>
        <v/>
      </c>
      <c r="AW1243" s="6" t="str">
        <f t="shared" si="640"/>
        <v>{"name":"Business Law &amp; Technology Division (CLER)","phone":"513-558-9871","location":{"ML":"162","RM":"S-264","building":"CLERSNYDER"},"fax":"513-732-5304","website":"http://www.ucclermont.edu/academics/business_division.html"}</v>
      </c>
      <c r="AX1243" t="str">
        <f t="shared" si="641"/>
        <v>db.directory.insert({"name":"Business Law &amp; Technology Division (CLER)","phone":"513-558-9871","location":{"ML":"162","RM":"S-264","building":"CLERSNYDER"},"fax":"513-732-5304","website":"http://www.ucclermont.edu/academics/business_division.html"})</v>
      </c>
      <c r="AY1243">
        <f t="shared" si="644"/>
        <v>1240</v>
      </c>
      <c r="AZ1243" t="str">
        <f t="shared" si="642"/>
        <v>1240 - Business  Law &amp; Technology Division (CLER)</v>
      </c>
      <c r="BA1243" t="str">
        <f t="shared" si="614"/>
        <v>{"name":"Business Law &amp; Technology Division (CLER)","phone":"513-558-9871","location":{"ML":"162","RM":"S-264","building":"CLERSNYDER"},"fax":"513-732-5304","website":"http://www.ucclermont.edu/academics/business_division.html"},</v>
      </c>
    </row>
    <row r="1244" spans="1:53" x14ac:dyDescent="0.25">
      <c r="A1244" t="s">
        <v>5091</v>
      </c>
      <c r="B1244" t="s">
        <v>5092</v>
      </c>
      <c r="C1244" t="s">
        <v>4563</v>
      </c>
      <c r="D1244">
        <v>162</v>
      </c>
      <c r="F1244" t="s">
        <v>270</v>
      </c>
      <c r="G1244" t="s">
        <v>2842</v>
      </c>
      <c r="K1244" t="s">
        <v>5264</v>
      </c>
      <c r="M1244">
        <f t="shared" si="615"/>
        <v>0</v>
      </c>
      <c r="N1244" t="str">
        <f t="shared" si="619"/>
        <v>Co-op Program (CLER)</v>
      </c>
      <c r="P1244" t="s">
        <v>5264</v>
      </c>
      <c r="Q1244" t="str">
        <f t="shared" si="620"/>
        <v>513-732-5277</v>
      </c>
      <c r="S1244" s="3">
        <f t="shared" si="618"/>
        <v>162</v>
      </c>
      <c r="T1244" t="b">
        <f t="shared" si="626"/>
        <v>1</v>
      </c>
      <c r="V1244" s="3">
        <f t="shared" si="627"/>
        <v>0</v>
      </c>
      <c r="W1244" t="b">
        <f t="shared" si="621"/>
        <v>0</v>
      </c>
      <c r="Y1244" t="str">
        <f t="shared" si="628"/>
        <v>CLERSTUSVCS</v>
      </c>
      <c r="Z1244" t="b">
        <f t="shared" si="622"/>
        <v>1</v>
      </c>
      <c r="AB1244" t="b">
        <f t="shared" si="629"/>
        <v>1</v>
      </c>
      <c r="AD1244" t="str">
        <f t="shared" si="630"/>
        <v>513-732-5304</v>
      </c>
      <c r="AE1244" t="b">
        <f t="shared" si="623"/>
        <v>1</v>
      </c>
      <c r="AG1244">
        <f t="shared" si="631"/>
        <v>0</v>
      </c>
      <c r="AH1244" t="b">
        <f t="shared" si="624"/>
        <v>0</v>
      </c>
      <c r="AJ1244">
        <f t="shared" si="632"/>
        <v>0</v>
      </c>
      <c r="AK1244" t="b">
        <f t="shared" si="625"/>
        <v>0</v>
      </c>
      <c r="AM1244" s="4" t="str">
        <f t="shared" si="643"/>
        <v>"name":"Co-op Program (CLER)"</v>
      </c>
      <c r="AN1244" s="5" t="str">
        <f t="shared" si="633"/>
        <v>,"phone":"513-732-5277"</v>
      </c>
      <c r="AO1244" s="5" t="str">
        <f t="shared" si="634"/>
        <v>,"location":{</v>
      </c>
      <c r="AP1244" s="5" t="str">
        <f t="shared" si="635"/>
        <v>"ML":"162"</v>
      </c>
      <c r="AQ1244" s="5" t="str">
        <f t="shared" si="617"/>
        <v/>
      </c>
      <c r="AR1244" s="5" t="str">
        <f t="shared" si="636"/>
        <v>,"building":"CLERSTUSVCS"</v>
      </c>
      <c r="AS1244" s="5" t="str">
        <f t="shared" si="645"/>
        <v>}</v>
      </c>
      <c r="AT1244" s="5" t="str">
        <f t="shared" si="637"/>
        <v>,"fax":"513-732-5304"</v>
      </c>
      <c r="AU1244" s="5" t="str">
        <f t="shared" si="638"/>
        <v/>
      </c>
      <c r="AV1244" s="10" t="str">
        <f t="shared" si="639"/>
        <v/>
      </c>
      <c r="AW1244" s="6" t="str">
        <f t="shared" si="640"/>
        <v>{"name":"Co-op Program (CLER)","phone":"513-732-5277","location":{"ML":"162","building":"CLERSTUSVCS"},"fax":"513-732-5304"}</v>
      </c>
      <c r="AX1244" t="str">
        <f t="shared" si="641"/>
        <v>db.directory.insert({"name":"Co-op Program (CLER)","phone":"513-732-5277","location":{"ML":"162","building":"CLERSTUSVCS"},"fax":"513-732-5304"})</v>
      </c>
      <c r="AY1244">
        <f t="shared" si="644"/>
        <v>1241</v>
      </c>
      <c r="AZ1244" t="str">
        <f t="shared" si="642"/>
        <v>1241 - Co-op Program (CLER)</v>
      </c>
      <c r="BA1244" t="str">
        <f t="shared" si="614"/>
        <v>{"name":"Co-op Program (CLER)","phone":"513-732-5277","location":{"ML":"162","building":"CLERSTUSVCS"},"fax":"513-732-5304"},</v>
      </c>
    </row>
    <row r="1245" spans="1:53" x14ac:dyDescent="0.25">
      <c r="A1245" t="s">
        <v>5093</v>
      </c>
      <c r="B1245" t="s">
        <v>5094</v>
      </c>
      <c r="C1245" t="s">
        <v>5095</v>
      </c>
      <c r="D1245">
        <v>162</v>
      </c>
      <c r="E1245" t="s">
        <v>5096</v>
      </c>
      <c r="F1245" t="s">
        <v>37</v>
      </c>
      <c r="G1245" t="s">
        <v>2842</v>
      </c>
      <c r="H1245" t="s">
        <v>5097</v>
      </c>
      <c r="K1245" t="s">
        <v>5264</v>
      </c>
      <c r="M1245">
        <f t="shared" si="615"/>
        <v>0</v>
      </c>
      <c r="N1245" t="str">
        <f t="shared" si="619"/>
        <v>College Success Program (CLER)</v>
      </c>
      <c r="P1245" t="s">
        <v>5264</v>
      </c>
      <c r="Q1245" t="str">
        <f t="shared" si="620"/>
        <v>513-732-5316</v>
      </c>
      <c r="S1245" s="3">
        <f t="shared" si="618"/>
        <v>162</v>
      </c>
      <c r="T1245" t="b">
        <f t="shared" si="626"/>
        <v>1</v>
      </c>
      <c r="V1245" s="3" t="str">
        <f t="shared" si="627"/>
        <v>104A</v>
      </c>
      <c r="W1245" t="b">
        <f t="shared" si="621"/>
        <v>1</v>
      </c>
      <c r="Y1245" t="str">
        <f t="shared" si="628"/>
        <v>CLERJONES</v>
      </c>
      <c r="Z1245" t="b">
        <f t="shared" si="622"/>
        <v>1</v>
      </c>
      <c r="AB1245" t="b">
        <f t="shared" si="629"/>
        <v>1</v>
      </c>
      <c r="AD1245" t="str">
        <f t="shared" si="630"/>
        <v>513-732-5304</v>
      </c>
      <c r="AE1245" t="b">
        <f t="shared" si="623"/>
        <v>1</v>
      </c>
      <c r="AG1245" t="str">
        <f t="shared" si="631"/>
        <v xml:space="preserve"> http://www.ucclermont.edu/students/college_success.html</v>
      </c>
      <c r="AH1245" t="b">
        <f t="shared" si="624"/>
        <v>1</v>
      </c>
      <c r="AJ1245">
        <f t="shared" si="632"/>
        <v>0</v>
      </c>
      <c r="AK1245" t="b">
        <f t="shared" si="625"/>
        <v>0</v>
      </c>
      <c r="AM1245" s="4" t="str">
        <f t="shared" si="643"/>
        <v>"name":"College Success Program (CLER)"</v>
      </c>
      <c r="AN1245" s="5" t="str">
        <f t="shared" si="633"/>
        <v>,"phone":"513-732-5316"</v>
      </c>
      <c r="AO1245" s="5" t="str">
        <f t="shared" si="634"/>
        <v>,"location":{</v>
      </c>
      <c r="AP1245" s="5" t="str">
        <f t="shared" si="635"/>
        <v>"ML":"162"</v>
      </c>
      <c r="AQ1245" s="5" t="str">
        <f t="shared" si="617"/>
        <v>,"RM":"104A"</v>
      </c>
      <c r="AR1245" s="5" t="str">
        <f t="shared" si="636"/>
        <v>,"building":"CLERJONES"</v>
      </c>
      <c r="AS1245" s="5" t="str">
        <f t="shared" si="645"/>
        <v>}</v>
      </c>
      <c r="AT1245" s="5" t="str">
        <f t="shared" si="637"/>
        <v>,"fax":"513-732-5304"</v>
      </c>
      <c r="AU1245" s="5" t="str">
        <f t="shared" si="638"/>
        <v>,"website":"http://www.ucclermont.edu/students/college_success.html"</v>
      </c>
      <c r="AV1245" s="10" t="str">
        <f t="shared" si="639"/>
        <v/>
      </c>
      <c r="AW1245" s="6" t="str">
        <f t="shared" si="640"/>
        <v>{"name":"College Success Program (CLER)","phone":"513-732-5316","location":{"ML":"162","RM":"104A","building":"CLERJONES"},"fax":"513-732-5304","website":"http://www.ucclermont.edu/students/college_success.html"}</v>
      </c>
      <c r="AX1245" t="str">
        <f t="shared" si="641"/>
        <v>db.directory.insert({"name":"College Success Program (CLER)","phone":"513-732-5316","location":{"ML":"162","RM":"104A","building":"CLERJONES"},"fax":"513-732-5304","website":"http://www.ucclermont.edu/students/college_success.html"})</v>
      </c>
      <c r="AY1245">
        <f t="shared" si="644"/>
        <v>1242</v>
      </c>
      <c r="AZ1245" t="str">
        <f t="shared" si="642"/>
        <v>1242 - College Success Program (CLER)</v>
      </c>
      <c r="BA1245" t="str">
        <f t="shared" si="614"/>
        <v>{"name":"College Success Program (CLER)","phone":"513-732-5316","location":{"ML":"162","RM":"104A","building":"CLERJONES"},"fax":"513-732-5304","website":"http://www.ucclermont.edu/students/college_success.html"},</v>
      </c>
    </row>
    <row r="1246" spans="1:53" x14ac:dyDescent="0.25">
      <c r="A1246" t="s">
        <v>5098</v>
      </c>
      <c r="B1246" t="s">
        <v>5099</v>
      </c>
      <c r="C1246" t="s">
        <v>36</v>
      </c>
      <c r="D1246">
        <v>162</v>
      </c>
      <c r="E1246">
        <v>18</v>
      </c>
      <c r="F1246" t="s">
        <v>37</v>
      </c>
      <c r="G1246" t="s">
        <v>38</v>
      </c>
      <c r="K1246" t="s">
        <v>5264</v>
      </c>
      <c r="M1246">
        <f t="shared" si="615"/>
        <v>0</v>
      </c>
      <c r="N1246" t="str">
        <f t="shared" si="619"/>
        <v>Collegiate Ministries (CLER)</v>
      </c>
      <c r="P1246" t="s">
        <v>5264</v>
      </c>
      <c r="Q1246" t="str">
        <f t="shared" si="620"/>
        <v>513-732-5221</v>
      </c>
      <c r="S1246" s="3">
        <f t="shared" si="618"/>
        <v>162</v>
      </c>
      <c r="T1246" t="b">
        <f t="shared" si="626"/>
        <v>1</v>
      </c>
      <c r="V1246" s="3">
        <f t="shared" si="627"/>
        <v>18</v>
      </c>
      <c r="W1246" t="b">
        <f t="shared" si="621"/>
        <v>1</v>
      </c>
      <c r="Y1246" t="str">
        <f t="shared" si="628"/>
        <v>CLERJONES</v>
      </c>
      <c r="Z1246" t="b">
        <f t="shared" si="622"/>
        <v>1</v>
      </c>
      <c r="AB1246" t="b">
        <f t="shared" si="629"/>
        <v>1</v>
      </c>
      <c r="AD1246" t="str">
        <f t="shared" si="630"/>
        <v>513-732-5303</v>
      </c>
      <c r="AE1246" t="b">
        <f t="shared" si="623"/>
        <v>1</v>
      </c>
      <c r="AG1246">
        <f t="shared" si="631"/>
        <v>0</v>
      </c>
      <c r="AH1246" t="b">
        <f t="shared" si="624"/>
        <v>0</v>
      </c>
      <c r="AJ1246">
        <f t="shared" si="632"/>
        <v>0</v>
      </c>
      <c r="AK1246" t="b">
        <f t="shared" si="625"/>
        <v>0</v>
      </c>
      <c r="AM1246" s="4" t="str">
        <f t="shared" si="643"/>
        <v>"name":"Collegiate Ministries (CLER)"</v>
      </c>
      <c r="AN1246" s="5" t="str">
        <f t="shared" si="633"/>
        <v>,"phone":"513-732-5221"</v>
      </c>
      <c r="AO1246" s="5" t="str">
        <f t="shared" si="634"/>
        <v>,"location":{</v>
      </c>
      <c r="AP1246" s="5" t="str">
        <f t="shared" si="635"/>
        <v>"ML":"162"</v>
      </c>
      <c r="AQ1246" s="5" t="str">
        <f t="shared" si="617"/>
        <v>,"RM":"18"</v>
      </c>
      <c r="AR1246" s="5" t="str">
        <f t="shared" si="636"/>
        <v>,"building":"CLERJONES"</v>
      </c>
      <c r="AS1246" s="5" t="str">
        <f t="shared" si="645"/>
        <v>}</v>
      </c>
      <c r="AT1246" s="5" t="str">
        <f t="shared" si="637"/>
        <v>,"fax":"513-732-5303"</v>
      </c>
      <c r="AU1246" s="5" t="str">
        <f t="shared" si="638"/>
        <v/>
      </c>
      <c r="AV1246" s="10" t="str">
        <f t="shared" si="639"/>
        <v/>
      </c>
      <c r="AW1246" s="6" t="str">
        <f t="shared" si="640"/>
        <v>{"name":"Collegiate Ministries (CLER)","phone":"513-732-5221","location":{"ML":"162","RM":"18","building":"CLERJONES"},"fax":"513-732-5303"}</v>
      </c>
      <c r="AX1246" t="str">
        <f t="shared" si="641"/>
        <v>db.directory.insert({"name":"Collegiate Ministries (CLER)","phone":"513-732-5221","location":{"ML":"162","RM":"18","building":"CLERJONES"},"fax":"513-732-5303"})</v>
      </c>
      <c r="AY1246">
        <f t="shared" si="644"/>
        <v>1243</v>
      </c>
      <c r="AZ1246" t="str">
        <f t="shared" si="642"/>
        <v>1243 - Collegiate Ministries (CLER)</v>
      </c>
      <c r="BA1246" t="str">
        <f t="shared" ref="BA1246:BA1288" si="646">CONCATENATE(AW1246,",")</f>
        <v>{"name":"Collegiate Ministries (CLER)","phone":"513-732-5221","location":{"ML":"162","RM":"18","building":"CLERJONES"},"fax":"513-732-5303"},</v>
      </c>
    </row>
    <row r="1247" spans="1:53" x14ac:dyDescent="0.25">
      <c r="A1247" t="s">
        <v>5100</v>
      </c>
      <c r="B1247" t="s">
        <v>5101</v>
      </c>
      <c r="C1247" t="s">
        <v>5102</v>
      </c>
      <c r="D1247">
        <v>162</v>
      </c>
      <c r="E1247" t="s">
        <v>5103</v>
      </c>
      <c r="F1247" t="s">
        <v>478</v>
      </c>
      <c r="G1247" t="s">
        <v>479</v>
      </c>
      <c r="H1247" t="s">
        <v>5104</v>
      </c>
      <c r="K1247" t="s">
        <v>5264</v>
      </c>
      <c r="M1247">
        <f t="shared" si="615"/>
        <v>0</v>
      </c>
      <c r="N1247" t="str">
        <f t="shared" si="619"/>
        <v>Community Arts (CLER)</v>
      </c>
      <c r="P1247" t="s">
        <v>5264</v>
      </c>
      <c r="Q1247" t="str">
        <f t="shared" si="620"/>
        <v>513-558-1215</v>
      </c>
      <c r="S1247" s="3">
        <f t="shared" si="618"/>
        <v>162</v>
      </c>
      <c r="T1247" t="b">
        <f t="shared" si="626"/>
        <v>1</v>
      </c>
      <c r="V1247" s="3" t="str">
        <f t="shared" si="627"/>
        <v>S-141C</v>
      </c>
      <c r="W1247" t="b">
        <f t="shared" si="621"/>
        <v>1</v>
      </c>
      <c r="Y1247" t="str">
        <f t="shared" si="628"/>
        <v>CLERSNYDER</v>
      </c>
      <c r="Z1247" t="b">
        <f t="shared" si="622"/>
        <v>1</v>
      </c>
      <c r="AB1247" t="b">
        <f t="shared" si="629"/>
        <v>1</v>
      </c>
      <c r="AD1247" t="str">
        <f t="shared" si="630"/>
        <v>513-732-5329</v>
      </c>
      <c r="AE1247" t="b">
        <f t="shared" si="623"/>
        <v>1</v>
      </c>
      <c r="AG1247" t="str">
        <f t="shared" si="631"/>
        <v xml:space="preserve"> http://www.ucclermont.edu/community_arts.html</v>
      </c>
      <c r="AH1247" t="b">
        <f t="shared" si="624"/>
        <v>1</v>
      </c>
      <c r="AJ1247">
        <f t="shared" si="632"/>
        <v>0</v>
      </c>
      <c r="AK1247" t="b">
        <f t="shared" si="625"/>
        <v>0</v>
      </c>
      <c r="AM1247" s="4" t="str">
        <f t="shared" si="643"/>
        <v>"name":"Community Arts (CLER)"</v>
      </c>
      <c r="AN1247" s="5" t="str">
        <f t="shared" si="633"/>
        <v>,"phone":"513-558-1215"</v>
      </c>
      <c r="AO1247" s="5" t="str">
        <f t="shared" si="634"/>
        <v>,"location":{</v>
      </c>
      <c r="AP1247" s="5" t="str">
        <f t="shared" si="635"/>
        <v>"ML":"162"</v>
      </c>
      <c r="AQ1247" s="5" t="str">
        <f t="shared" si="617"/>
        <v>,"RM":"S-141C"</v>
      </c>
      <c r="AR1247" s="5" t="str">
        <f t="shared" si="636"/>
        <v>,"building":"CLERSNYDER"</v>
      </c>
      <c r="AS1247" s="5" t="str">
        <f t="shared" si="645"/>
        <v>}</v>
      </c>
      <c r="AT1247" s="5" t="str">
        <f t="shared" si="637"/>
        <v>,"fax":"513-732-5329"</v>
      </c>
      <c r="AU1247" s="5" t="str">
        <f t="shared" si="638"/>
        <v>,"website":"http://www.ucclermont.edu/community_arts.html"</v>
      </c>
      <c r="AV1247" s="10" t="str">
        <f t="shared" si="639"/>
        <v/>
      </c>
      <c r="AW1247" s="6" t="str">
        <f t="shared" si="640"/>
        <v>{"name":"Community Arts (CLER)","phone":"513-558-1215","location":{"ML":"162","RM":"S-141C","building":"CLERSNYDER"},"fax":"513-732-5329","website":"http://www.ucclermont.edu/community_arts.html"}</v>
      </c>
      <c r="AX1247" t="str">
        <f t="shared" si="641"/>
        <v>db.directory.insert({"name":"Community Arts (CLER)","phone":"513-558-1215","location":{"ML":"162","RM":"S-141C","building":"CLERSNYDER"},"fax":"513-732-5329","website":"http://www.ucclermont.edu/community_arts.html"})</v>
      </c>
      <c r="AY1247">
        <f t="shared" si="644"/>
        <v>1244</v>
      </c>
      <c r="AZ1247" t="str">
        <f t="shared" si="642"/>
        <v>1244 - Community Arts (CLER)</v>
      </c>
      <c r="BA1247" t="str">
        <f t="shared" si="646"/>
        <v>{"name":"Community Arts (CLER)","phone":"513-558-1215","location":{"ML":"162","RM":"S-141C","building":"CLERSNYDER"},"fax":"513-732-5329","website":"http://www.ucclermont.edu/community_arts.html"},</v>
      </c>
    </row>
    <row r="1248" spans="1:53" x14ac:dyDescent="0.25">
      <c r="A1248" t="s">
        <v>5105</v>
      </c>
      <c r="B1248" t="s">
        <v>5106</v>
      </c>
      <c r="C1248" t="s">
        <v>5107</v>
      </c>
      <c r="D1248">
        <v>162</v>
      </c>
      <c r="E1248">
        <v>201</v>
      </c>
      <c r="F1248" t="s">
        <v>270</v>
      </c>
      <c r="G1248" t="s">
        <v>38</v>
      </c>
      <c r="H1248" t="s">
        <v>5108</v>
      </c>
      <c r="K1248" t="s">
        <v>5264</v>
      </c>
      <c r="M1248">
        <f t="shared" si="615"/>
        <v>0</v>
      </c>
      <c r="N1248" t="str">
        <f t="shared" si="619"/>
        <v>Compass Counseling Center (CLER)</v>
      </c>
      <c r="P1248" t="s">
        <v>5264</v>
      </c>
      <c r="Q1248" t="str">
        <f t="shared" si="620"/>
        <v>513-732-5263</v>
      </c>
      <c r="S1248" s="3">
        <f t="shared" si="618"/>
        <v>162</v>
      </c>
      <c r="T1248" t="b">
        <f t="shared" si="626"/>
        <v>1</v>
      </c>
      <c r="V1248" s="3">
        <f t="shared" si="627"/>
        <v>201</v>
      </c>
      <c r="W1248" t="b">
        <f t="shared" si="621"/>
        <v>1</v>
      </c>
      <c r="Y1248" t="str">
        <f t="shared" si="628"/>
        <v>CLERSTUSVCS</v>
      </c>
      <c r="Z1248" t="b">
        <f t="shared" si="622"/>
        <v>1</v>
      </c>
      <c r="AB1248" t="b">
        <f t="shared" si="629"/>
        <v>1</v>
      </c>
      <c r="AD1248" t="str">
        <f t="shared" si="630"/>
        <v>513-732-5303</v>
      </c>
      <c r="AE1248" t="b">
        <f t="shared" si="623"/>
        <v>1</v>
      </c>
      <c r="AG1248" t="str">
        <f t="shared" si="631"/>
        <v xml:space="preserve"> http://www.ucclermont.edu/students/compass.html</v>
      </c>
      <c r="AH1248" t="b">
        <f t="shared" si="624"/>
        <v>1</v>
      </c>
      <c r="AJ1248">
        <f t="shared" si="632"/>
        <v>0</v>
      </c>
      <c r="AK1248" t="b">
        <f t="shared" si="625"/>
        <v>0</v>
      </c>
      <c r="AM1248" s="4" t="str">
        <f t="shared" si="643"/>
        <v>"name":"Compass Counseling Center (CLER)"</v>
      </c>
      <c r="AN1248" s="5" t="str">
        <f t="shared" si="633"/>
        <v>,"phone":"513-732-5263"</v>
      </c>
      <c r="AO1248" s="5" t="str">
        <f t="shared" si="634"/>
        <v>,"location":{</v>
      </c>
      <c r="AP1248" s="5" t="str">
        <f t="shared" si="635"/>
        <v>"ML":"162"</v>
      </c>
      <c r="AQ1248" s="5" t="str">
        <f t="shared" si="617"/>
        <v>,"RM":"201"</v>
      </c>
      <c r="AR1248" s="5" t="str">
        <f t="shared" si="636"/>
        <v>,"building":"CLERSTUSVCS"</v>
      </c>
      <c r="AS1248" s="5" t="str">
        <f t="shared" si="645"/>
        <v>}</v>
      </c>
      <c r="AT1248" s="5" t="str">
        <f t="shared" si="637"/>
        <v>,"fax":"513-732-5303"</v>
      </c>
      <c r="AU1248" s="5" t="str">
        <f t="shared" si="638"/>
        <v>,"website":"http://www.ucclermont.edu/students/compass.html"</v>
      </c>
      <c r="AV1248" s="10" t="str">
        <f t="shared" si="639"/>
        <v/>
      </c>
      <c r="AW1248" s="6" t="str">
        <f t="shared" si="640"/>
        <v>{"name":"Compass Counseling Center (CLER)","phone":"513-732-5263","location":{"ML":"162","RM":"201","building":"CLERSTUSVCS"},"fax":"513-732-5303","website":"http://www.ucclermont.edu/students/compass.html"}</v>
      </c>
      <c r="AX1248" t="str">
        <f t="shared" si="641"/>
        <v>db.directory.insert({"name":"Compass Counseling Center (CLER)","phone":"513-732-5263","location":{"ML":"162","RM":"201","building":"CLERSTUSVCS"},"fax":"513-732-5303","website":"http://www.ucclermont.edu/students/compass.html"})</v>
      </c>
      <c r="AY1248">
        <f t="shared" si="644"/>
        <v>1245</v>
      </c>
      <c r="AZ1248" t="str">
        <f t="shared" si="642"/>
        <v>1245 - Compass Counseling Center (CLER)</v>
      </c>
      <c r="BA1248" t="str">
        <f t="shared" si="646"/>
        <v>{"name":"Compass Counseling Center (CLER)","phone":"513-732-5263","location":{"ML":"162","RM":"201","building":"CLERSTUSVCS"},"fax":"513-732-5303","website":"http://www.ucclermont.edu/students/compass.html"},</v>
      </c>
    </row>
    <row r="1249" spans="1:53" x14ac:dyDescent="0.25">
      <c r="A1249" t="s">
        <v>5109</v>
      </c>
      <c r="B1249" t="s">
        <v>5110</v>
      </c>
      <c r="C1249" t="s">
        <v>5111</v>
      </c>
      <c r="D1249">
        <v>162</v>
      </c>
      <c r="E1249" t="s">
        <v>5112</v>
      </c>
      <c r="F1249" t="s">
        <v>37</v>
      </c>
      <c r="G1249" t="s">
        <v>1361</v>
      </c>
      <c r="K1249" t="s">
        <v>5264</v>
      </c>
      <c r="M1249">
        <f t="shared" si="615"/>
        <v>0</v>
      </c>
      <c r="N1249" t="str">
        <f t="shared" si="619"/>
        <v>Core IT Services (CLER)</v>
      </c>
      <c r="P1249" t="s">
        <v>5264</v>
      </c>
      <c r="Q1249" t="str">
        <f t="shared" si="620"/>
        <v>513-732-5323</v>
      </c>
      <c r="S1249" s="3">
        <f t="shared" si="618"/>
        <v>162</v>
      </c>
      <c r="T1249" t="b">
        <f t="shared" si="626"/>
        <v>1</v>
      </c>
      <c r="V1249" s="3" t="str">
        <f t="shared" si="627"/>
        <v>118-E</v>
      </c>
      <c r="W1249" t="b">
        <f t="shared" si="621"/>
        <v>1</v>
      </c>
      <c r="Y1249" t="str">
        <f t="shared" si="628"/>
        <v>CLERJONES</v>
      </c>
      <c r="Z1249" t="b">
        <f t="shared" si="622"/>
        <v>1</v>
      </c>
      <c r="AB1249" t="b">
        <f t="shared" si="629"/>
        <v>1</v>
      </c>
      <c r="AD1249" t="str">
        <f t="shared" si="630"/>
        <v>513-732-5320</v>
      </c>
      <c r="AE1249" t="b">
        <f t="shared" si="623"/>
        <v>1</v>
      </c>
      <c r="AG1249">
        <f t="shared" si="631"/>
        <v>0</v>
      </c>
      <c r="AH1249" t="b">
        <f t="shared" si="624"/>
        <v>0</v>
      </c>
      <c r="AJ1249">
        <f t="shared" si="632"/>
        <v>0</v>
      </c>
      <c r="AK1249" t="b">
        <f t="shared" si="625"/>
        <v>0</v>
      </c>
      <c r="AM1249" s="4" t="str">
        <f t="shared" si="643"/>
        <v>"name":"Core IT Services (CLER)"</v>
      </c>
      <c r="AN1249" s="5" t="str">
        <f t="shared" si="633"/>
        <v>,"phone":"513-732-5323"</v>
      </c>
      <c r="AO1249" s="5" t="str">
        <f t="shared" si="634"/>
        <v>,"location":{</v>
      </c>
      <c r="AP1249" s="5" t="str">
        <f t="shared" si="635"/>
        <v>"ML":"162"</v>
      </c>
      <c r="AQ1249" s="5" t="str">
        <f t="shared" si="617"/>
        <v>,"RM":"118-E"</v>
      </c>
      <c r="AR1249" s="5" t="str">
        <f t="shared" si="636"/>
        <v>,"building":"CLERJONES"</v>
      </c>
      <c r="AS1249" s="5" t="str">
        <f t="shared" si="645"/>
        <v>}</v>
      </c>
      <c r="AT1249" s="5" t="str">
        <f t="shared" si="637"/>
        <v>,"fax":"513-732-5320"</v>
      </c>
      <c r="AU1249" s="5" t="str">
        <f t="shared" si="638"/>
        <v/>
      </c>
      <c r="AV1249" s="10" t="str">
        <f t="shared" si="639"/>
        <v/>
      </c>
      <c r="AW1249" s="6" t="str">
        <f t="shared" si="640"/>
        <v>{"name":"Core IT Services (CLER)","phone":"513-732-5323","location":{"ML":"162","RM":"118-E","building":"CLERJONES"},"fax":"513-732-5320"}</v>
      </c>
      <c r="AX1249" t="str">
        <f t="shared" si="641"/>
        <v>db.directory.insert({"name":"Core IT Services (CLER)","phone":"513-732-5323","location":{"ML":"162","RM":"118-E","building":"CLERJONES"},"fax":"513-732-5320"})</v>
      </c>
      <c r="AY1249">
        <f t="shared" si="644"/>
        <v>1246</v>
      </c>
      <c r="AZ1249" t="str">
        <f t="shared" si="642"/>
        <v>1246 - Core IT Services (CLER)</v>
      </c>
      <c r="BA1249" t="str">
        <f t="shared" si="646"/>
        <v>{"name":"Core IT Services (CLER)","phone":"513-732-5323","location":{"ML":"162","RM":"118-E","building":"CLERJONES"},"fax":"513-732-5320"},</v>
      </c>
    </row>
    <row r="1250" spans="1:53" x14ac:dyDescent="0.25">
      <c r="A1250" t="s">
        <v>5113</v>
      </c>
      <c r="B1250" t="s">
        <v>5114</v>
      </c>
      <c r="C1250" t="s">
        <v>5115</v>
      </c>
      <c r="D1250">
        <v>9</v>
      </c>
      <c r="E1250">
        <v>365</v>
      </c>
      <c r="F1250" t="s">
        <v>132</v>
      </c>
      <c r="G1250" t="s">
        <v>1401</v>
      </c>
      <c r="H1250" t="s">
        <v>5085</v>
      </c>
      <c r="I1250" t="s">
        <v>685</v>
      </c>
      <c r="K1250" t="s">
        <v>5264</v>
      </c>
      <c r="M1250">
        <f t="shared" si="615"/>
        <v>0</v>
      </c>
      <c r="N1250" t="str">
        <f t="shared" si="619"/>
        <v xml:space="preserve"> Bookstore - Clinique Counter</v>
      </c>
      <c r="P1250" t="s">
        <v>5264</v>
      </c>
      <c r="Q1250" t="str">
        <f t="shared" si="620"/>
        <v>513-556-2111</v>
      </c>
      <c r="S1250" s="3">
        <f t="shared" si="618"/>
        <v>9</v>
      </c>
      <c r="T1250" t="b">
        <f t="shared" si="626"/>
        <v>1</v>
      </c>
      <c r="V1250" s="3">
        <f t="shared" si="627"/>
        <v>365</v>
      </c>
      <c r="W1250" t="b">
        <f t="shared" si="621"/>
        <v>1</v>
      </c>
      <c r="Y1250" t="str">
        <f t="shared" si="628"/>
        <v>TUC</v>
      </c>
      <c r="Z1250" t="b">
        <f t="shared" si="622"/>
        <v>1</v>
      </c>
      <c r="AB1250" t="b">
        <f t="shared" si="629"/>
        <v>1</v>
      </c>
      <c r="AD1250" t="str">
        <f t="shared" si="630"/>
        <v>513-556-5555</v>
      </c>
      <c r="AE1250" t="b">
        <f t="shared" si="623"/>
        <v>1</v>
      </c>
      <c r="AG1250" t="str">
        <f t="shared" si="631"/>
        <v xml:space="preserve"> http://www.uc.edu/bookstore</v>
      </c>
      <c r="AH1250" t="b">
        <f t="shared" si="624"/>
        <v>1</v>
      </c>
      <c r="AJ1250" t="str">
        <f t="shared" si="632"/>
        <v>bookstore@uc.edu</v>
      </c>
      <c r="AK1250" t="b">
        <f t="shared" si="625"/>
        <v>1</v>
      </c>
      <c r="AM1250" s="4" t="str">
        <f t="shared" si="643"/>
        <v>"name":"Bookstore - Clinique Counter"</v>
      </c>
      <c r="AN1250" s="5" t="str">
        <f t="shared" si="633"/>
        <v>,"phone":"513-556-2111"</v>
      </c>
      <c r="AO1250" s="5" t="str">
        <f t="shared" si="634"/>
        <v>,"location":{</v>
      </c>
      <c r="AP1250" s="5" t="str">
        <f t="shared" si="635"/>
        <v>"ML":"9"</v>
      </c>
      <c r="AQ1250" s="5" t="str">
        <f t="shared" si="617"/>
        <v>,"RM":"365"</v>
      </c>
      <c r="AR1250" s="5" t="str">
        <f t="shared" si="636"/>
        <v>,"building":"TUC"</v>
      </c>
      <c r="AS1250" s="5" t="str">
        <f t="shared" si="645"/>
        <v>}</v>
      </c>
      <c r="AT1250" s="5" t="str">
        <f t="shared" si="637"/>
        <v>,"fax":"513-556-5555"</v>
      </c>
      <c r="AU1250" s="5" t="str">
        <f t="shared" si="638"/>
        <v>,"website":"http://www.uc.edu/bookstore"</v>
      </c>
      <c r="AV1250" s="10" t="str">
        <f t="shared" si="639"/>
        <v>,"email":"bookstore@uc.edu"</v>
      </c>
      <c r="AW1250" s="6" t="str">
        <f t="shared" si="640"/>
        <v>{"name":"Bookstore - Clinique Counter","phone":"513-556-2111","location":{"ML":"9","RM":"365","building":"TUC"},"fax":"513-556-5555","website":"http://www.uc.edu/bookstore","email":"bookstore@uc.edu"}</v>
      </c>
      <c r="AX1250" t="str">
        <f t="shared" si="641"/>
        <v>db.directory.insert({"name":"Bookstore - Clinique Counter","phone":"513-556-2111","location":{"ML":"9","RM":"365","building":"TUC"},"fax":"513-556-5555","website":"http://www.uc.edu/bookstore","email":"bookstore@uc.edu"})</v>
      </c>
      <c r="AY1250">
        <f t="shared" si="644"/>
        <v>1247</v>
      </c>
      <c r="AZ1250" t="str">
        <f t="shared" si="642"/>
        <v>1247 -  Bookstore - Clinique Counter</v>
      </c>
      <c r="BA1250" t="str">
        <f t="shared" si="646"/>
        <v>{"name":"Bookstore - Clinique Counter","phone":"513-556-2111","location":{"ML":"9","RM":"365","building":"TUC"},"fax":"513-556-5555","website":"http://www.uc.edu/bookstore","email":"bookstore@uc.edu"},</v>
      </c>
    </row>
    <row r="1251" spans="1:53" x14ac:dyDescent="0.25">
      <c r="A1251" t="s">
        <v>5116</v>
      </c>
      <c r="B1251" t="s">
        <v>5117</v>
      </c>
      <c r="C1251" t="s">
        <v>349</v>
      </c>
      <c r="D1251">
        <v>91</v>
      </c>
      <c r="E1251">
        <v>350</v>
      </c>
      <c r="F1251" t="s">
        <v>23</v>
      </c>
      <c r="G1251" t="s">
        <v>351</v>
      </c>
      <c r="H1251" t="s">
        <v>5118</v>
      </c>
      <c r="K1251" t="s">
        <v>5264</v>
      </c>
      <c r="M1251">
        <f t="shared" ref="M1251:M1288" si="647">IF(L1251, 1,0)</f>
        <v>0</v>
      </c>
      <c r="N1251" t="str">
        <f t="shared" si="619"/>
        <v>Bulletins</v>
      </c>
      <c r="P1251" t="s">
        <v>5264</v>
      </c>
      <c r="Q1251" t="str">
        <f t="shared" si="620"/>
        <v>513-556-1100</v>
      </c>
      <c r="S1251" s="3">
        <f t="shared" si="618"/>
        <v>91</v>
      </c>
      <c r="T1251" t="b">
        <f t="shared" si="626"/>
        <v>1</v>
      </c>
      <c r="V1251" s="3">
        <f t="shared" si="627"/>
        <v>350</v>
      </c>
      <c r="W1251" t="b">
        <f t="shared" si="621"/>
        <v>1</v>
      </c>
      <c r="Y1251" t="str">
        <f t="shared" si="628"/>
        <v>UNIVPAV</v>
      </c>
      <c r="Z1251" t="b">
        <f t="shared" si="622"/>
        <v>1</v>
      </c>
      <c r="AB1251" t="b">
        <f t="shared" si="629"/>
        <v>1</v>
      </c>
      <c r="AD1251" t="str">
        <f t="shared" si="630"/>
        <v>513-556-1105</v>
      </c>
      <c r="AE1251" t="b">
        <f t="shared" si="623"/>
        <v>1</v>
      </c>
      <c r="AG1251" t="str">
        <f t="shared" si="631"/>
        <v xml:space="preserve"> http://www.uc.edu/academics/bulletins.html</v>
      </c>
      <c r="AH1251" t="b">
        <f t="shared" si="624"/>
        <v>1</v>
      </c>
      <c r="AJ1251">
        <f t="shared" si="632"/>
        <v>0</v>
      </c>
      <c r="AK1251" t="b">
        <f t="shared" si="625"/>
        <v>0</v>
      </c>
      <c r="AM1251" s="4" t="str">
        <f t="shared" si="643"/>
        <v>"name":"Bulletins"</v>
      </c>
      <c r="AN1251" s="5" t="str">
        <f t="shared" si="633"/>
        <v>,"phone":"513-556-1100"</v>
      </c>
      <c r="AO1251" s="5" t="str">
        <f t="shared" si="634"/>
        <v>,"location":{</v>
      </c>
      <c r="AP1251" s="5" t="str">
        <f t="shared" si="635"/>
        <v>"ML":"91"</v>
      </c>
      <c r="AQ1251" s="5" t="str">
        <f t="shared" si="617"/>
        <v>,"RM":"350"</v>
      </c>
      <c r="AR1251" s="5" t="str">
        <f t="shared" si="636"/>
        <v>,"building":"UNIVPAV"</v>
      </c>
      <c r="AS1251" s="5" t="str">
        <f t="shared" si="645"/>
        <v>}</v>
      </c>
      <c r="AT1251" s="5" t="str">
        <f t="shared" si="637"/>
        <v>,"fax":"513-556-1105"</v>
      </c>
      <c r="AU1251" s="5" t="str">
        <f t="shared" si="638"/>
        <v>,"website":"http://www.uc.edu/academics/bulletins.html"</v>
      </c>
      <c r="AV1251" s="10" t="str">
        <f t="shared" si="639"/>
        <v/>
      </c>
      <c r="AW1251" s="6" t="str">
        <f t="shared" si="640"/>
        <v>{"name":"Bulletins","phone":"513-556-1100","location":{"ML":"91","RM":"350","building":"UNIVPAV"},"fax":"513-556-1105","website":"http://www.uc.edu/academics/bulletins.html"}</v>
      </c>
      <c r="AX1251" t="str">
        <f t="shared" si="641"/>
        <v>db.directory.insert({"name":"Bulletins","phone":"513-556-1100","location":{"ML":"91","RM":"350","building":"UNIVPAV"},"fax":"513-556-1105","website":"http://www.uc.edu/academics/bulletins.html"})</v>
      </c>
      <c r="AY1251">
        <f t="shared" si="644"/>
        <v>1248</v>
      </c>
      <c r="AZ1251" t="str">
        <f t="shared" si="642"/>
        <v>1248 - Bulletins</v>
      </c>
      <c r="BA1251" t="str">
        <f t="shared" si="646"/>
        <v>{"name":"Bulletins","phone":"513-556-1100","location":{"ML":"91","RM":"350","building":"UNIVPAV"},"fax":"513-556-1105","website":"http://www.uc.edu/academics/bulletins.html"},</v>
      </c>
    </row>
    <row r="1252" spans="1:53" x14ac:dyDescent="0.25">
      <c r="A1252" t="s">
        <v>5119</v>
      </c>
      <c r="B1252" t="s">
        <v>5120</v>
      </c>
      <c r="C1252" t="s">
        <v>5121</v>
      </c>
      <c r="D1252">
        <v>184</v>
      </c>
      <c r="E1252">
        <v>137</v>
      </c>
      <c r="F1252" t="s">
        <v>899</v>
      </c>
      <c r="G1252" t="s">
        <v>5122</v>
      </c>
      <c r="H1252" t="s">
        <v>5123</v>
      </c>
      <c r="K1252" t="s">
        <v>5264</v>
      </c>
      <c r="M1252">
        <f t="shared" si="647"/>
        <v>0</v>
      </c>
      <c r="N1252" t="str">
        <f t="shared" si="619"/>
        <v>Communication (A&amp;S)</v>
      </c>
      <c r="P1252" t="s">
        <v>5264</v>
      </c>
      <c r="Q1252" t="str">
        <f t="shared" si="620"/>
        <v>513-556-4440</v>
      </c>
      <c r="S1252" s="3">
        <f t="shared" si="618"/>
        <v>184</v>
      </c>
      <c r="T1252" t="b">
        <f t="shared" si="626"/>
        <v>1</v>
      </c>
      <c r="V1252" s="3">
        <f t="shared" si="627"/>
        <v>137</v>
      </c>
      <c r="W1252" t="b">
        <f t="shared" si="621"/>
        <v>1</v>
      </c>
      <c r="Y1252" t="str">
        <f t="shared" si="628"/>
        <v>MCMICKEN</v>
      </c>
      <c r="Z1252" t="b">
        <f t="shared" si="622"/>
        <v>1</v>
      </c>
      <c r="AB1252" t="b">
        <f t="shared" si="629"/>
        <v>1</v>
      </c>
      <c r="AD1252" t="str">
        <f t="shared" si="630"/>
        <v>513-556-0899</v>
      </c>
      <c r="AE1252" t="b">
        <f t="shared" si="623"/>
        <v>1</v>
      </c>
      <c r="AG1252" t="str">
        <f t="shared" si="631"/>
        <v xml:space="preserve"> http://www.artsci.uc.edu/communication</v>
      </c>
      <c r="AH1252" t="b">
        <f t="shared" si="624"/>
        <v>1</v>
      </c>
      <c r="AJ1252">
        <f t="shared" si="632"/>
        <v>0</v>
      </c>
      <c r="AK1252" t="b">
        <f t="shared" si="625"/>
        <v>0</v>
      </c>
      <c r="AM1252" s="4" t="str">
        <f t="shared" si="643"/>
        <v>"name":"Communication (A&amp;S)"</v>
      </c>
      <c r="AN1252" s="5" t="str">
        <f t="shared" si="633"/>
        <v>,"phone":"513-556-4440"</v>
      </c>
      <c r="AO1252" s="5" t="str">
        <f t="shared" si="634"/>
        <v>,"location":{</v>
      </c>
      <c r="AP1252" s="5" t="str">
        <f t="shared" si="635"/>
        <v>"ML":"184"</v>
      </c>
      <c r="AQ1252" s="5" t="str">
        <f t="shared" si="617"/>
        <v>,"RM":"137"</v>
      </c>
      <c r="AR1252" s="5" t="str">
        <f t="shared" si="636"/>
        <v>,"building":"MCMICKEN"</v>
      </c>
      <c r="AS1252" s="5" t="str">
        <f t="shared" si="645"/>
        <v>}</v>
      </c>
      <c r="AT1252" s="5" t="str">
        <f t="shared" si="637"/>
        <v>,"fax":"513-556-0899"</v>
      </c>
      <c r="AU1252" s="5" t="str">
        <f t="shared" si="638"/>
        <v>,"website":"http://www.artsci.uc.edu/communication"</v>
      </c>
      <c r="AV1252" s="10" t="str">
        <f t="shared" si="639"/>
        <v/>
      </c>
      <c r="AW1252" s="6" t="str">
        <f t="shared" si="640"/>
        <v>{"name":"Communication (A&amp;S)","phone":"513-556-4440","location":{"ML":"184","RM":"137","building":"MCMICKEN"},"fax":"513-556-0899","website":"http://www.artsci.uc.edu/communication"}</v>
      </c>
      <c r="AX1252" t="str">
        <f t="shared" si="641"/>
        <v>db.directory.insert({"name":"Communication (A&amp;S)","phone":"513-556-4440","location":{"ML":"184","RM":"137","building":"MCMICKEN"},"fax":"513-556-0899","website":"http://www.artsci.uc.edu/communication"})</v>
      </c>
      <c r="AY1252">
        <f t="shared" si="644"/>
        <v>1249</v>
      </c>
      <c r="AZ1252" t="str">
        <f t="shared" si="642"/>
        <v>1249 - Communication (A&amp;S)</v>
      </c>
      <c r="BA1252" t="str">
        <f t="shared" si="646"/>
        <v>{"name":"Communication (A&amp;S)","phone":"513-556-4440","location":{"ML":"184","RM":"137","building":"MCMICKEN"},"fax":"513-556-0899","website":"http://www.artsci.uc.edu/communication"},</v>
      </c>
    </row>
    <row r="1253" spans="1:53" x14ac:dyDescent="0.25">
      <c r="A1253" t="s">
        <v>5124</v>
      </c>
      <c r="B1253" t="s">
        <v>5125</v>
      </c>
      <c r="C1253" t="s">
        <v>5126</v>
      </c>
      <c r="D1253">
        <v>573</v>
      </c>
      <c r="E1253" t="s">
        <v>5127</v>
      </c>
      <c r="F1253" t="s">
        <v>92</v>
      </c>
      <c r="G1253" t="s">
        <v>93</v>
      </c>
      <c r="H1253" t="s">
        <v>5128</v>
      </c>
      <c r="I1253" t="s">
        <v>5129</v>
      </c>
      <c r="K1253" t="s">
        <v>5264</v>
      </c>
      <c r="M1253">
        <f t="shared" si="647"/>
        <v>0</v>
      </c>
      <c r="N1253" t="str">
        <f t="shared" si="619"/>
        <v xml:space="preserve"> AHC (Academic Health Center Public Relations) - Communications Services</v>
      </c>
      <c r="P1253" t="s">
        <v>5264</v>
      </c>
      <c r="Q1253" t="str">
        <f t="shared" si="620"/>
        <v>513-558-5682</v>
      </c>
      <c r="S1253" s="3">
        <f t="shared" si="618"/>
        <v>573</v>
      </c>
      <c r="T1253" t="b">
        <f t="shared" si="626"/>
        <v>1</v>
      </c>
      <c r="V1253" s="3" t="str">
        <f t="shared" si="627"/>
        <v>G44</v>
      </c>
      <c r="W1253" t="b">
        <f t="shared" si="621"/>
        <v>1</v>
      </c>
      <c r="Y1253" t="str">
        <f t="shared" si="628"/>
        <v>HPB</v>
      </c>
      <c r="Z1253" t="b">
        <f t="shared" si="622"/>
        <v>1</v>
      </c>
      <c r="AB1253" t="b">
        <f t="shared" si="629"/>
        <v>1</v>
      </c>
      <c r="AD1253" t="str">
        <f t="shared" si="630"/>
        <v>513-558-4120</v>
      </c>
      <c r="AE1253" t="b">
        <f t="shared" si="623"/>
        <v>1</v>
      </c>
      <c r="AG1253" t="str">
        <f t="shared" si="631"/>
        <v xml:space="preserve"> http://healthnews.uc.edu/communications/</v>
      </c>
      <c r="AH1253" t="b">
        <f t="shared" si="624"/>
        <v>1</v>
      </c>
      <c r="AJ1253" t="str">
        <f t="shared" si="632"/>
        <v>communications.services@uc.edu</v>
      </c>
      <c r="AK1253" t="b">
        <f t="shared" si="625"/>
        <v>1</v>
      </c>
      <c r="AM1253" s="4" t="str">
        <f t="shared" si="643"/>
        <v>"name":"AHC (Academic Health Center Public Relations) - Communications Services"</v>
      </c>
      <c r="AN1253" s="5" t="str">
        <f t="shared" si="633"/>
        <v>,"phone":"513-558-5682"</v>
      </c>
      <c r="AO1253" s="5" t="str">
        <f t="shared" si="634"/>
        <v>,"location":{</v>
      </c>
      <c r="AP1253" s="5" t="str">
        <f t="shared" si="635"/>
        <v>"ML":"573"</v>
      </c>
      <c r="AQ1253" s="5" t="str">
        <f t="shared" si="617"/>
        <v>,"RM":"G44"</v>
      </c>
      <c r="AR1253" s="5" t="str">
        <f t="shared" si="636"/>
        <v>,"building":"HPB"</v>
      </c>
      <c r="AS1253" s="5" t="str">
        <f t="shared" si="645"/>
        <v>}</v>
      </c>
      <c r="AT1253" s="5" t="str">
        <f t="shared" si="637"/>
        <v>,"fax":"513-558-4120"</v>
      </c>
      <c r="AU1253" s="5" t="str">
        <f t="shared" si="638"/>
        <v>,"website":"http://healthnews.uc.edu/communications/"</v>
      </c>
      <c r="AV1253" s="10" t="str">
        <f t="shared" si="639"/>
        <v>,"email":"communications.services@uc.edu"</v>
      </c>
      <c r="AW1253" s="6" t="str">
        <f t="shared" si="640"/>
        <v>{"name":"AHC (Academic Health Center Public Relations) - Communications Services","phone":"513-558-5682","location":{"ML":"573","RM":"G44","building":"HPB"},"fax":"513-558-4120","website":"http://healthnews.uc.edu/communications/","email":"communications.services@uc.edu"}</v>
      </c>
      <c r="AX1253" t="str">
        <f t="shared" si="641"/>
        <v>db.directory.insert({"name":"AHC (Academic Health Center Public Relations) - Communications Services","phone":"513-558-5682","location":{"ML":"573","RM":"G44","building":"HPB"},"fax":"513-558-4120","website":"http://healthnews.uc.edu/communications/","email":"communications.services@uc.edu"})</v>
      </c>
      <c r="AY1253">
        <f t="shared" si="644"/>
        <v>1250</v>
      </c>
      <c r="AZ1253" t="str">
        <f t="shared" si="642"/>
        <v>1250 -  AHC (Academic Health Center Public Relations) - Communications Services</v>
      </c>
      <c r="BA1253" t="str">
        <f t="shared" si="646"/>
        <v>{"name":"AHC (Academic Health Center Public Relations) - Communications Services","phone":"513-558-5682","location":{"ML":"573","RM":"G44","building":"HPB"},"fax":"513-558-4120","website":"http://healthnews.uc.edu/communications/","email":"communications.services@uc.edu"},</v>
      </c>
    </row>
    <row r="1254" spans="1:53" x14ac:dyDescent="0.25">
      <c r="A1254" t="s">
        <v>5130</v>
      </c>
      <c r="B1254" t="s">
        <v>5131</v>
      </c>
      <c r="C1254" t="s">
        <v>248</v>
      </c>
      <c r="D1254">
        <v>157</v>
      </c>
      <c r="E1254">
        <v>620</v>
      </c>
      <c r="F1254" t="s">
        <v>68</v>
      </c>
      <c r="G1254" t="s">
        <v>249</v>
      </c>
      <c r="H1254" t="s">
        <v>5132</v>
      </c>
      <c r="I1254" t="s">
        <v>251</v>
      </c>
      <c r="K1254" t="s">
        <v>5264</v>
      </c>
      <c r="M1254">
        <f t="shared" si="647"/>
        <v>0</v>
      </c>
      <c r="N1254" t="str">
        <f t="shared" si="619"/>
        <v>Community Development</v>
      </c>
      <c r="P1254" t="s">
        <v>5264</v>
      </c>
      <c r="Q1254" t="str">
        <f t="shared" si="620"/>
        <v>513-556-5948</v>
      </c>
      <c r="S1254" s="3">
        <f t="shared" si="618"/>
        <v>157</v>
      </c>
      <c r="T1254" t="b">
        <f t="shared" si="626"/>
        <v>1</v>
      </c>
      <c r="V1254" s="3">
        <f t="shared" si="627"/>
        <v>620</v>
      </c>
      <c r="W1254" t="b">
        <f t="shared" si="621"/>
        <v>1</v>
      </c>
      <c r="Y1254" t="str">
        <f t="shared" si="628"/>
        <v>UNIVHALL</v>
      </c>
      <c r="Z1254" t="b">
        <f t="shared" si="622"/>
        <v>1</v>
      </c>
      <c r="AB1254" t="b">
        <f t="shared" si="629"/>
        <v>1</v>
      </c>
      <c r="AD1254" t="str">
        <f t="shared" si="630"/>
        <v>513-556-4885</v>
      </c>
      <c r="AE1254" t="b">
        <f t="shared" si="623"/>
        <v>1</v>
      </c>
      <c r="AG1254" t="str">
        <f t="shared" si="631"/>
        <v xml:space="preserve"> http://www.uc.edu/af/commdev.html</v>
      </c>
      <c r="AH1254" t="b">
        <f t="shared" si="624"/>
        <v>1</v>
      </c>
      <c r="AJ1254" t="str">
        <f t="shared" si="632"/>
        <v>cynthia.dreyer@uc.edu</v>
      </c>
      <c r="AK1254" t="b">
        <f t="shared" si="625"/>
        <v>1</v>
      </c>
      <c r="AM1254" s="4" t="str">
        <f t="shared" si="643"/>
        <v>"name":"Community Development"</v>
      </c>
      <c r="AN1254" s="5" t="str">
        <f t="shared" si="633"/>
        <v>,"phone":"513-556-5948"</v>
      </c>
      <c r="AO1254" s="5" t="str">
        <f t="shared" si="634"/>
        <v>,"location":{</v>
      </c>
      <c r="AP1254" s="5" t="str">
        <f t="shared" si="635"/>
        <v>"ML":"157"</v>
      </c>
      <c r="AQ1254" s="5" t="str">
        <f t="shared" si="617"/>
        <v>,"RM":"620"</v>
      </c>
      <c r="AR1254" s="5" t="str">
        <f t="shared" si="636"/>
        <v>,"building":"UNIVHALL"</v>
      </c>
      <c r="AS1254" s="5" t="str">
        <f t="shared" si="645"/>
        <v>}</v>
      </c>
      <c r="AT1254" s="5" t="str">
        <f t="shared" si="637"/>
        <v>,"fax":"513-556-4885"</v>
      </c>
      <c r="AU1254" s="5" t="str">
        <f t="shared" si="638"/>
        <v>,"website":"http://www.uc.edu/af/commdev.html"</v>
      </c>
      <c r="AV1254" s="10" t="str">
        <f t="shared" si="639"/>
        <v>,"email":"cynthia.dreyer@uc.edu"</v>
      </c>
      <c r="AW1254" s="6" t="str">
        <f t="shared" si="640"/>
        <v>{"name":"Community Development","phone":"513-556-5948","location":{"ML":"157","RM":"620","building":"UNIVHALL"},"fax":"513-556-4885","website":"http://www.uc.edu/af/commdev.html","email":"cynthia.dreyer@uc.edu"}</v>
      </c>
      <c r="AX1254" t="str">
        <f t="shared" si="641"/>
        <v>db.directory.insert({"name":"Community Development","phone":"513-556-5948","location":{"ML":"157","RM":"620","building":"UNIVHALL"},"fax":"513-556-4885","website":"http://www.uc.edu/af/commdev.html","email":"cynthia.dreyer@uc.edu"})</v>
      </c>
      <c r="AY1254">
        <f t="shared" si="644"/>
        <v>1251</v>
      </c>
      <c r="AZ1254" t="str">
        <f t="shared" si="642"/>
        <v>1251 - Community Development</v>
      </c>
      <c r="BA1254" t="str">
        <f t="shared" si="646"/>
        <v>{"name":"Community Development","phone":"513-556-5948","location":{"ML":"157","RM":"620","building":"UNIVHALL"},"fax":"513-556-4885","website":"http://www.uc.edu/af/commdev.html","email":"cynthia.dreyer@uc.edu"},</v>
      </c>
    </row>
    <row r="1255" spans="1:53" x14ac:dyDescent="0.25">
      <c r="A1255" t="s">
        <v>5133</v>
      </c>
      <c r="B1255" t="s">
        <v>5134</v>
      </c>
      <c r="C1255" t="s">
        <v>29</v>
      </c>
      <c r="D1255">
        <v>93</v>
      </c>
      <c r="E1255">
        <v>208</v>
      </c>
      <c r="F1255" t="s">
        <v>30</v>
      </c>
      <c r="G1255" t="s">
        <v>31</v>
      </c>
      <c r="H1255" t="s">
        <v>5135</v>
      </c>
      <c r="I1255" t="s">
        <v>5136</v>
      </c>
      <c r="K1255" t="s">
        <v>5264</v>
      </c>
      <c r="M1255">
        <f t="shared" si="647"/>
        <v>0</v>
      </c>
      <c r="N1255" t="str">
        <f t="shared" si="619"/>
        <v>Communiversity (Continuing Ed)</v>
      </c>
      <c r="P1255" t="s">
        <v>5264</v>
      </c>
      <c r="Q1255" t="str">
        <f t="shared" si="620"/>
        <v>513-556-6932</v>
      </c>
      <c r="S1255" s="3">
        <f t="shared" si="618"/>
        <v>93</v>
      </c>
      <c r="T1255" t="b">
        <f t="shared" si="626"/>
        <v>1</v>
      </c>
      <c r="V1255" s="3">
        <f t="shared" si="627"/>
        <v>208</v>
      </c>
      <c r="W1255" t="b">
        <f t="shared" si="621"/>
        <v>1</v>
      </c>
      <c r="Y1255" t="str">
        <f t="shared" si="628"/>
        <v>VPCADMIN</v>
      </c>
      <c r="Z1255" t="b">
        <f t="shared" si="622"/>
        <v>1</v>
      </c>
      <c r="AB1255" t="b">
        <f t="shared" si="629"/>
        <v>1</v>
      </c>
      <c r="AD1255" t="str">
        <f t="shared" si="630"/>
        <v>513-556-0873</v>
      </c>
      <c r="AE1255" t="b">
        <f t="shared" si="623"/>
        <v>1</v>
      </c>
      <c r="AG1255" t="str">
        <f t="shared" si="631"/>
        <v xml:space="preserve"> http://www.uc.edu/ce/commu/</v>
      </c>
      <c r="AH1255" t="b">
        <f t="shared" si="624"/>
        <v>1</v>
      </c>
      <c r="AJ1255" t="str">
        <f t="shared" si="632"/>
        <v>david.wisor@uc.edu</v>
      </c>
      <c r="AK1255" t="b">
        <f t="shared" si="625"/>
        <v>1</v>
      </c>
      <c r="AM1255" s="4" t="str">
        <f t="shared" si="643"/>
        <v>"name":"Communiversity (Continuing Ed)"</v>
      </c>
      <c r="AN1255" s="5" t="str">
        <f t="shared" si="633"/>
        <v>,"phone":"513-556-6932"</v>
      </c>
      <c r="AO1255" s="5" t="str">
        <f t="shared" si="634"/>
        <v>,"location":{</v>
      </c>
      <c r="AP1255" s="5" t="str">
        <f t="shared" si="635"/>
        <v>"ML":"93"</v>
      </c>
      <c r="AQ1255" s="5" t="str">
        <f t="shared" si="617"/>
        <v>,"RM":"208"</v>
      </c>
      <c r="AR1255" s="5" t="str">
        <f t="shared" si="636"/>
        <v>,"building":"VPCADMIN"</v>
      </c>
      <c r="AS1255" s="5" t="str">
        <f t="shared" si="645"/>
        <v>}</v>
      </c>
      <c r="AT1255" s="5" t="str">
        <f t="shared" si="637"/>
        <v>,"fax":"513-556-0873"</v>
      </c>
      <c r="AU1255" s="5" t="str">
        <f t="shared" si="638"/>
        <v>,"website":"http://www.uc.edu/ce/commu/"</v>
      </c>
      <c r="AV1255" s="10" t="str">
        <f t="shared" si="639"/>
        <v>,"email":"david.wisor@uc.edu"</v>
      </c>
      <c r="AW1255" s="6" t="str">
        <f t="shared" si="640"/>
        <v>{"name":"Communiversity (Continuing Ed)","phone":"513-556-6932","location":{"ML":"93","RM":"208","building":"VPCADMIN"},"fax":"513-556-0873","website":"http://www.uc.edu/ce/commu/","email":"david.wisor@uc.edu"}</v>
      </c>
      <c r="AX1255" t="str">
        <f t="shared" si="641"/>
        <v>db.directory.insert({"name":"Communiversity (Continuing Ed)","phone":"513-556-6932","location":{"ML":"93","RM":"208","building":"VPCADMIN"},"fax":"513-556-0873","website":"http://www.uc.edu/ce/commu/","email":"david.wisor@uc.edu"})</v>
      </c>
      <c r="AY1255">
        <f t="shared" si="644"/>
        <v>1252</v>
      </c>
      <c r="AZ1255" t="str">
        <f t="shared" si="642"/>
        <v>1252 - Communiversity (Continuing Ed)</v>
      </c>
      <c r="BA1255" t="str">
        <f t="shared" si="646"/>
        <v>{"name":"Communiversity (Continuing Ed)","phone":"513-556-6932","location":{"ML":"93","RM":"208","building":"VPCADMIN"},"fax":"513-556-0873","website":"http://www.uc.edu/ce/commu/","email":"david.wisor@uc.edu"},</v>
      </c>
    </row>
    <row r="1256" spans="1:53" x14ac:dyDescent="0.25">
      <c r="A1256" t="s">
        <v>5137</v>
      </c>
      <c r="B1256" t="s">
        <v>5138</v>
      </c>
      <c r="C1256" t="s">
        <v>412</v>
      </c>
      <c r="D1256" t="s">
        <v>1376</v>
      </c>
      <c r="E1256">
        <v>21</v>
      </c>
      <c r="G1256" t="s">
        <v>50</v>
      </c>
      <c r="H1256" t="s">
        <v>1377</v>
      </c>
      <c r="I1256" t="s">
        <v>5139</v>
      </c>
      <c r="K1256" t="s">
        <v>5264</v>
      </c>
      <c r="L1256" t="b">
        <v>1</v>
      </c>
      <c r="M1256">
        <f t="shared" si="647"/>
        <v>1</v>
      </c>
      <c r="N1256" t="str">
        <f t="shared" si="619"/>
        <v>Compliance &amp; Student Services  Athletics</v>
      </c>
      <c r="O1256" t="str">
        <f t="shared" ref="O1256:O1288" si="648">CONCATENATE(B1256," ",C1256)</f>
        <v>Compliance &amp; Student Services  Athletics</v>
      </c>
      <c r="P1256" t="s">
        <v>5264</v>
      </c>
      <c r="Q1256" t="str">
        <f t="shared" si="620"/>
        <v>513-556-0558</v>
      </c>
      <c r="S1256" s="3">
        <f t="shared" si="618"/>
        <v>21</v>
      </c>
      <c r="T1256" t="b">
        <f t="shared" si="626"/>
        <v>1</v>
      </c>
      <c r="V1256" s="3">
        <f t="shared" si="627"/>
        <v>0</v>
      </c>
      <c r="W1256" t="b">
        <f t="shared" si="621"/>
        <v>0</v>
      </c>
      <c r="Y1256" t="str">
        <f t="shared" si="628"/>
        <v>LNDNRCTR</v>
      </c>
      <c r="Z1256" t="b">
        <f t="shared" si="622"/>
        <v>1</v>
      </c>
      <c r="AB1256" t="b">
        <f t="shared" si="629"/>
        <v>1</v>
      </c>
      <c r="AD1256" t="str">
        <f t="shared" si="630"/>
        <v>513-556-2209</v>
      </c>
      <c r="AE1256" t="b">
        <f t="shared" si="623"/>
        <v>1</v>
      </c>
      <c r="AG1256" t="str">
        <f t="shared" si="631"/>
        <v xml:space="preserve"> http://www.gobearcats.com/compliance/cinn-compliance.html</v>
      </c>
      <c r="AH1256" t="b">
        <f t="shared" si="624"/>
        <v>1</v>
      </c>
      <c r="AJ1256">
        <f t="shared" si="632"/>
        <v>0</v>
      </c>
      <c r="AK1256" t="b">
        <f t="shared" si="625"/>
        <v>0</v>
      </c>
      <c r="AM1256" s="4" t="str">
        <f t="shared" si="643"/>
        <v>"name":"Compliance &amp; Student Services Athletics"</v>
      </c>
      <c r="AN1256" s="5" t="str">
        <f t="shared" si="633"/>
        <v>,"phone":"513-556-0558"</v>
      </c>
      <c r="AO1256" s="5" t="str">
        <f t="shared" si="634"/>
        <v>,"location":{</v>
      </c>
      <c r="AP1256" s="5" t="str">
        <f t="shared" si="635"/>
        <v>"ML":"21"</v>
      </c>
      <c r="AQ1256" s="5" t="str">
        <f t="shared" si="617"/>
        <v/>
      </c>
      <c r="AR1256" s="5" t="str">
        <f t="shared" si="636"/>
        <v>,"building":"LNDNRCTR"</v>
      </c>
      <c r="AS1256" s="5" t="str">
        <f t="shared" si="645"/>
        <v>}</v>
      </c>
      <c r="AT1256" s="5" t="str">
        <f t="shared" si="637"/>
        <v>,"fax":"513-556-2209"</v>
      </c>
      <c r="AU1256" s="5" t="str">
        <f t="shared" si="638"/>
        <v>,"website":"http://www.gobearcats.com/compliance/cinn-compliance.html"</v>
      </c>
      <c r="AV1256" s="10" t="str">
        <f t="shared" si="639"/>
        <v/>
      </c>
      <c r="AW1256" s="6" t="str">
        <f t="shared" si="640"/>
        <v>{"name":"Compliance &amp; Student Services Athletics","phone":"513-556-0558","location":{"ML":"21","building":"LNDNRCTR"},"fax":"513-556-2209","website":"http://www.gobearcats.com/compliance/cinn-compliance.html"}</v>
      </c>
      <c r="AX1256" t="str">
        <f t="shared" si="641"/>
        <v>db.directory.insert({"name":"Compliance &amp; Student Services Athletics","phone":"513-556-0558","location":{"ML":"21","building":"LNDNRCTR"},"fax":"513-556-2209","website":"http://www.gobearcats.com/compliance/cinn-compliance.html"})</v>
      </c>
      <c r="AY1256">
        <f t="shared" si="644"/>
        <v>1253</v>
      </c>
      <c r="AZ1256" t="str">
        <f t="shared" si="642"/>
        <v>1253 - Compliance &amp; Student Services  Athletics</v>
      </c>
      <c r="BA1256" t="str">
        <f t="shared" si="646"/>
        <v>{"name":"Compliance &amp; Student Services Athletics","phone":"513-556-0558","location":{"ML":"21","building":"LNDNRCTR"},"fax":"513-556-2209","website":"http://www.gobearcats.com/compliance/cinn-compliance.html"},</v>
      </c>
    </row>
    <row r="1257" spans="1:53" x14ac:dyDescent="0.25">
      <c r="A1257" t="s">
        <v>5140</v>
      </c>
      <c r="B1257" t="s">
        <v>5141</v>
      </c>
      <c r="C1257" t="s">
        <v>412</v>
      </c>
      <c r="D1257" t="s">
        <v>1376</v>
      </c>
      <c r="E1257">
        <v>21</v>
      </c>
      <c r="F1257">
        <v>863</v>
      </c>
      <c r="G1257" t="s">
        <v>50</v>
      </c>
      <c r="H1257" t="s">
        <v>1377</v>
      </c>
      <c r="I1257" t="s">
        <v>5142</v>
      </c>
      <c r="K1257" t="s">
        <v>5264</v>
      </c>
      <c r="L1257" t="b">
        <v>1</v>
      </c>
      <c r="M1257">
        <f t="shared" si="647"/>
        <v>1</v>
      </c>
      <c r="N1257" t="str">
        <f t="shared" si="619"/>
        <v>Compliance  Athletics</v>
      </c>
      <c r="O1257" t="str">
        <f t="shared" si="648"/>
        <v>Compliance  Athletics</v>
      </c>
      <c r="P1257" t="s">
        <v>5264</v>
      </c>
      <c r="Q1257" t="str">
        <f t="shared" si="620"/>
        <v>513-556-0558</v>
      </c>
      <c r="S1257" s="3">
        <f t="shared" si="618"/>
        <v>21</v>
      </c>
      <c r="T1257" t="b">
        <f t="shared" si="626"/>
        <v>1</v>
      </c>
      <c r="V1257" s="3">
        <f t="shared" si="627"/>
        <v>863</v>
      </c>
      <c r="W1257" t="b">
        <f t="shared" si="621"/>
        <v>1</v>
      </c>
      <c r="Y1257" t="str">
        <f t="shared" si="628"/>
        <v>LNDNRCTR</v>
      </c>
      <c r="Z1257" t="b">
        <f t="shared" si="622"/>
        <v>1</v>
      </c>
      <c r="AB1257" t="b">
        <f t="shared" si="629"/>
        <v>1</v>
      </c>
      <c r="AD1257" t="str">
        <f t="shared" si="630"/>
        <v>513-556-2209</v>
      </c>
      <c r="AE1257" t="b">
        <f t="shared" si="623"/>
        <v>1</v>
      </c>
      <c r="AG1257" t="str">
        <f t="shared" si="631"/>
        <v xml:space="preserve"> http://gobearcats.com/compliance/cinn-compliance.html</v>
      </c>
      <c r="AH1257" t="b">
        <f t="shared" si="624"/>
        <v>1</v>
      </c>
      <c r="AJ1257">
        <f t="shared" si="632"/>
        <v>0</v>
      </c>
      <c r="AK1257" t="b">
        <f t="shared" si="625"/>
        <v>0</v>
      </c>
      <c r="AM1257" s="4" t="str">
        <f t="shared" si="643"/>
        <v>"name":"Compliance Athletics"</v>
      </c>
      <c r="AN1257" s="5" t="str">
        <f t="shared" si="633"/>
        <v>,"phone":"513-556-0558"</v>
      </c>
      <c r="AO1257" s="5" t="str">
        <f t="shared" si="634"/>
        <v>,"location":{</v>
      </c>
      <c r="AP1257" s="5" t="str">
        <f t="shared" si="635"/>
        <v>"ML":"21"</v>
      </c>
      <c r="AQ1257" s="5" t="str">
        <f t="shared" si="617"/>
        <v>,"RM":"863"</v>
      </c>
      <c r="AR1257" s="5" t="str">
        <f t="shared" si="636"/>
        <v>,"building":"LNDNRCTR"</v>
      </c>
      <c r="AS1257" s="5" t="str">
        <f t="shared" si="645"/>
        <v>}</v>
      </c>
      <c r="AT1257" s="5" t="str">
        <f t="shared" si="637"/>
        <v>,"fax":"513-556-2209"</v>
      </c>
      <c r="AU1257" s="5" t="str">
        <f t="shared" si="638"/>
        <v>,"website":"http://gobearcats.com/compliance/cinn-compliance.html"</v>
      </c>
      <c r="AV1257" s="10" t="str">
        <f t="shared" si="639"/>
        <v/>
      </c>
      <c r="AW1257" s="6" t="str">
        <f t="shared" si="640"/>
        <v>{"name":"Compliance Athletics","phone":"513-556-0558","location":{"ML":"21","RM":"863","building":"LNDNRCTR"},"fax":"513-556-2209","website":"http://gobearcats.com/compliance/cinn-compliance.html"}</v>
      </c>
      <c r="AX1257" t="str">
        <f t="shared" si="641"/>
        <v>db.directory.insert({"name":"Compliance Athletics","phone":"513-556-0558","location":{"ML":"21","RM":"863","building":"LNDNRCTR"},"fax":"513-556-2209","website":"http://gobearcats.com/compliance/cinn-compliance.html"})</v>
      </c>
      <c r="AY1257">
        <f t="shared" si="644"/>
        <v>1254</v>
      </c>
      <c r="AZ1257" t="str">
        <f t="shared" si="642"/>
        <v>1254 - Compliance  Athletics</v>
      </c>
      <c r="BA1257" t="str">
        <f t="shared" si="646"/>
        <v>{"name":"Compliance Athletics","phone":"513-556-0558","location":{"ML":"21","RM":"863","building":"LNDNRCTR"},"fax":"513-556-2209","website":"http://gobearcats.com/compliance/cinn-compliance.html"},</v>
      </c>
    </row>
    <row r="1258" spans="1:53" x14ac:dyDescent="0.25">
      <c r="A1258" t="s">
        <v>5143</v>
      </c>
      <c r="B1258" t="s">
        <v>5144</v>
      </c>
      <c r="C1258" t="s">
        <v>2197</v>
      </c>
      <c r="D1258">
        <v>89</v>
      </c>
      <c r="E1258">
        <v>320</v>
      </c>
      <c r="F1258" t="s">
        <v>68</v>
      </c>
      <c r="G1258" t="s">
        <v>5145</v>
      </c>
      <c r="H1258" t="s">
        <v>5146</v>
      </c>
      <c r="I1258" t="s">
        <v>5147</v>
      </c>
      <c r="K1258" t="s">
        <v>5264</v>
      </c>
      <c r="M1258">
        <f t="shared" si="647"/>
        <v>0</v>
      </c>
      <c r="N1258" t="str">
        <f t="shared" si="619"/>
        <v>Contract Compliance</v>
      </c>
      <c r="P1258" t="s">
        <v>5264</v>
      </c>
      <c r="Q1258" t="str">
        <f t="shared" si="620"/>
        <v>513-556-2366</v>
      </c>
      <c r="S1258" s="3">
        <f t="shared" si="618"/>
        <v>89</v>
      </c>
      <c r="T1258" t="b">
        <f t="shared" si="626"/>
        <v>1</v>
      </c>
      <c r="V1258" s="3">
        <f t="shared" si="627"/>
        <v>320</v>
      </c>
      <c r="W1258" t="b">
        <f t="shared" si="621"/>
        <v>1</v>
      </c>
      <c r="Y1258" t="str">
        <f t="shared" si="628"/>
        <v>UNIVHALL</v>
      </c>
      <c r="Z1258" t="b">
        <f t="shared" si="622"/>
        <v>1</v>
      </c>
      <c r="AB1258" t="b">
        <f t="shared" si="629"/>
        <v>1</v>
      </c>
      <c r="AD1258" t="str">
        <f t="shared" si="630"/>
        <v>513-556-0097</v>
      </c>
      <c r="AE1258" t="b">
        <f t="shared" si="623"/>
        <v>1</v>
      </c>
      <c r="AG1258" t="str">
        <f t="shared" si="631"/>
        <v xml:space="preserve"> http://www.uc.edu/af/purchasing/compliance.html</v>
      </c>
      <c r="AH1258" t="b">
        <f t="shared" si="624"/>
        <v>1</v>
      </c>
      <c r="AJ1258" t="str">
        <f t="shared" si="632"/>
        <v>cindy.franklin@uc.edu</v>
      </c>
      <c r="AK1258" t="b">
        <f t="shared" si="625"/>
        <v>1</v>
      </c>
      <c r="AM1258" s="4" t="str">
        <f t="shared" si="643"/>
        <v>"name":"Contract Compliance"</v>
      </c>
      <c r="AN1258" s="5" t="str">
        <f t="shared" si="633"/>
        <v>,"phone":"513-556-2366"</v>
      </c>
      <c r="AO1258" s="5" t="str">
        <f t="shared" si="634"/>
        <v>,"location":{</v>
      </c>
      <c r="AP1258" s="5" t="str">
        <f t="shared" si="635"/>
        <v>"ML":"89"</v>
      </c>
      <c r="AQ1258" s="5" t="str">
        <f t="shared" si="617"/>
        <v>,"RM":"320"</v>
      </c>
      <c r="AR1258" s="5" t="str">
        <f t="shared" si="636"/>
        <v>,"building":"UNIVHALL"</v>
      </c>
      <c r="AS1258" s="5" t="str">
        <f t="shared" si="645"/>
        <v>}</v>
      </c>
      <c r="AT1258" s="5" t="str">
        <f t="shared" si="637"/>
        <v>,"fax":"513-556-0097"</v>
      </c>
      <c r="AU1258" s="5" t="str">
        <f t="shared" si="638"/>
        <v>,"website":"http://www.uc.edu/af/purchasing/compliance.html"</v>
      </c>
      <c r="AV1258" s="10" t="str">
        <f t="shared" si="639"/>
        <v>,"email":"cindy.franklin@uc.edu"</v>
      </c>
      <c r="AW1258" s="6" t="str">
        <f t="shared" si="640"/>
        <v>{"name":"Contract Compliance","phone":"513-556-2366","location":{"ML":"89","RM":"320","building":"UNIVHALL"},"fax":"513-556-0097","website":"http://www.uc.edu/af/purchasing/compliance.html","email":"cindy.franklin@uc.edu"}</v>
      </c>
      <c r="AX1258" t="str">
        <f t="shared" si="641"/>
        <v>db.directory.insert({"name":"Contract Compliance","phone":"513-556-2366","location":{"ML":"89","RM":"320","building":"UNIVHALL"},"fax":"513-556-0097","website":"http://www.uc.edu/af/purchasing/compliance.html","email":"cindy.franklin@uc.edu"})</v>
      </c>
      <c r="AY1258">
        <f t="shared" si="644"/>
        <v>1255</v>
      </c>
      <c r="AZ1258" t="str">
        <f t="shared" si="642"/>
        <v>1255 - Contract Compliance</v>
      </c>
      <c r="BA1258" t="str">
        <f t="shared" si="646"/>
        <v>{"name":"Contract Compliance","phone":"513-556-2366","location":{"ML":"89","RM":"320","building":"UNIVHALL"},"fax":"513-556-0097","website":"http://www.uc.edu/af/purchasing/compliance.html","email":"cindy.franklin@uc.edu"},</v>
      </c>
    </row>
    <row r="1259" spans="1:53" x14ac:dyDescent="0.25">
      <c r="A1259" t="s">
        <v>5148</v>
      </c>
      <c r="B1259" t="s">
        <v>5149</v>
      </c>
      <c r="C1259" t="s">
        <v>5150</v>
      </c>
      <c r="D1259">
        <v>186</v>
      </c>
      <c r="E1259" t="s">
        <v>639</v>
      </c>
      <c r="F1259" t="s">
        <v>68</v>
      </c>
      <c r="G1259" t="s">
        <v>249</v>
      </c>
      <c r="H1259" t="s">
        <v>5151</v>
      </c>
      <c r="K1259" t="s">
        <v>5264</v>
      </c>
      <c r="M1259">
        <f t="shared" si="647"/>
        <v>0</v>
      </c>
      <c r="N1259" t="str">
        <f t="shared" si="619"/>
        <v>Construction (Planning + Design + Construction)</v>
      </c>
      <c r="P1259" t="s">
        <v>5264</v>
      </c>
      <c r="Q1259" t="str">
        <f t="shared" si="620"/>
        <v>513-556-5200</v>
      </c>
      <c r="S1259" s="3">
        <f t="shared" si="618"/>
        <v>186</v>
      </c>
      <c r="T1259" t="b">
        <f t="shared" si="626"/>
        <v>1</v>
      </c>
      <c r="V1259" s="3" t="str">
        <f t="shared" si="627"/>
        <v>6thFl</v>
      </c>
      <c r="W1259" t="b">
        <f t="shared" si="621"/>
        <v>1</v>
      </c>
      <c r="Y1259" t="str">
        <f t="shared" si="628"/>
        <v>UNIVHALL</v>
      </c>
      <c r="Z1259" t="b">
        <f t="shared" si="622"/>
        <v>1</v>
      </c>
      <c r="AB1259" t="b">
        <f t="shared" si="629"/>
        <v>1</v>
      </c>
      <c r="AD1259" t="str">
        <f t="shared" si="630"/>
        <v>513-556-4885</v>
      </c>
      <c r="AE1259" t="b">
        <f t="shared" si="623"/>
        <v>1</v>
      </c>
      <c r="AG1259" t="str">
        <f t="shared" si="631"/>
        <v xml:space="preserve"> http://www.uc.edu/af/pdc/construction.html</v>
      </c>
      <c r="AH1259" t="b">
        <f t="shared" si="624"/>
        <v>1</v>
      </c>
      <c r="AJ1259">
        <f t="shared" si="632"/>
        <v>0</v>
      </c>
      <c r="AK1259" t="b">
        <f t="shared" si="625"/>
        <v>0</v>
      </c>
      <c r="AM1259" s="4" t="str">
        <f t="shared" si="643"/>
        <v>"name":"Construction (Planning + Design + Construction)"</v>
      </c>
      <c r="AN1259" s="5" t="str">
        <f t="shared" si="633"/>
        <v>,"phone":"513-556-5200"</v>
      </c>
      <c r="AO1259" s="5" t="str">
        <f t="shared" si="634"/>
        <v>,"location":{</v>
      </c>
      <c r="AP1259" s="5" t="str">
        <f t="shared" si="635"/>
        <v>"ML":"186"</v>
      </c>
      <c r="AQ1259" s="5" t="str">
        <f t="shared" si="617"/>
        <v>,"RM":"6thFl"</v>
      </c>
      <c r="AR1259" s="5" t="str">
        <f t="shared" si="636"/>
        <v>,"building":"UNIVHALL"</v>
      </c>
      <c r="AS1259" s="5" t="str">
        <f t="shared" si="645"/>
        <v>}</v>
      </c>
      <c r="AT1259" s="5" t="str">
        <f t="shared" si="637"/>
        <v>,"fax":"513-556-4885"</v>
      </c>
      <c r="AU1259" s="5" t="str">
        <f t="shared" si="638"/>
        <v>,"website":"http://www.uc.edu/af/pdc/construction.html"</v>
      </c>
      <c r="AV1259" s="10" t="str">
        <f t="shared" si="639"/>
        <v/>
      </c>
      <c r="AW1259" s="6" t="str">
        <f t="shared" si="640"/>
        <v>{"name":"Construction (Planning + Design + Construction)","phone":"513-556-5200","location":{"ML":"186","RM":"6thFl","building":"UNIVHALL"},"fax":"513-556-4885","website":"http://www.uc.edu/af/pdc/construction.html"}</v>
      </c>
      <c r="AX1259" t="str">
        <f t="shared" si="641"/>
        <v>db.directory.insert({"name":"Construction (Planning + Design + Construction)","phone":"513-556-5200","location":{"ML":"186","RM":"6thFl","building":"UNIVHALL"},"fax":"513-556-4885","website":"http://www.uc.edu/af/pdc/construction.html"})</v>
      </c>
      <c r="AY1259">
        <f t="shared" si="644"/>
        <v>1256</v>
      </c>
      <c r="AZ1259" t="str">
        <f t="shared" si="642"/>
        <v>1256 - Construction (Planning + Design + Construction)</v>
      </c>
      <c r="BA1259" t="str">
        <f t="shared" si="646"/>
        <v>{"name":"Construction (Planning + Design + Construction)","phone":"513-556-5200","location":{"ML":"186","RM":"6thFl","building":"UNIVHALL"},"fax":"513-556-4885","website":"http://www.uc.edu/af/pdc/construction.html"},</v>
      </c>
    </row>
    <row r="1260" spans="1:53" x14ac:dyDescent="0.25">
      <c r="A1260" t="s">
        <v>5152</v>
      </c>
      <c r="B1260" t="s">
        <v>5153</v>
      </c>
      <c r="C1260" t="s">
        <v>29</v>
      </c>
      <c r="D1260">
        <v>93</v>
      </c>
      <c r="E1260">
        <v>208</v>
      </c>
      <c r="F1260" t="s">
        <v>30</v>
      </c>
      <c r="G1260" t="s">
        <v>31</v>
      </c>
      <c r="H1260" t="s">
        <v>5154</v>
      </c>
      <c r="I1260" t="s">
        <v>33</v>
      </c>
      <c r="K1260" t="s">
        <v>5264</v>
      </c>
      <c r="M1260">
        <f t="shared" si="647"/>
        <v>0</v>
      </c>
      <c r="N1260" t="str">
        <f t="shared" si="619"/>
        <v>Continuing Education</v>
      </c>
      <c r="P1260" t="s">
        <v>5264</v>
      </c>
      <c r="Q1260" t="str">
        <f t="shared" si="620"/>
        <v>513-556-6932</v>
      </c>
      <c r="S1260" s="3">
        <f t="shared" si="618"/>
        <v>93</v>
      </c>
      <c r="T1260" t="b">
        <f t="shared" si="626"/>
        <v>1</v>
      </c>
      <c r="V1260" s="3">
        <f t="shared" si="627"/>
        <v>208</v>
      </c>
      <c r="W1260" t="b">
        <f t="shared" si="621"/>
        <v>1</v>
      </c>
      <c r="Y1260" t="str">
        <f t="shared" si="628"/>
        <v>VPCADMIN</v>
      </c>
      <c r="Z1260" t="b">
        <f t="shared" si="622"/>
        <v>1</v>
      </c>
      <c r="AB1260" t="b">
        <f t="shared" si="629"/>
        <v>1</v>
      </c>
      <c r="AD1260" t="str">
        <f t="shared" si="630"/>
        <v>513-556-0873</v>
      </c>
      <c r="AE1260" t="b">
        <f t="shared" si="623"/>
        <v>1</v>
      </c>
      <c r="AG1260" t="str">
        <f t="shared" si="631"/>
        <v xml:space="preserve"> http://www.uc.edu/ce.html</v>
      </c>
      <c r="AH1260" t="b">
        <f t="shared" si="624"/>
        <v>1</v>
      </c>
      <c r="AJ1260" t="str">
        <f t="shared" si="632"/>
        <v>ce@uc.edu</v>
      </c>
      <c r="AK1260" t="b">
        <f t="shared" si="625"/>
        <v>1</v>
      </c>
      <c r="AM1260" s="4" t="str">
        <f t="shared" si="643"/>
        <v>"name":"Continuing Education"</v>
      </c>
      <c r="AN1260" s="5" t="str">
        <f t="shared" si="633"/>
        <v>,"phone":"513-556-6932"</v>
      </c>
      <c r="AO1260" s="5" t="str">
        <f t="shared" si="634"/>
        <v>,"location":{</v>
      </c>
      <c r="AP1260" s="5" t="str">
        <f t="shared" si="635"/>
        <v>"ML":"93"</v>
      </c>
      <c r="AQ1260" s="5" t="str">
        <f t="shared" si="617"/>
        <v>,"RM":"208"</v>
      </c>
      <c r="AR1260" s="5" t="str">
        <f t="shared" si="636"/>
        <v>,"building":"VPCADMIN"</v>
      </c>
      <c r="AS1260" s="5" t="str">
        <f t="shared" si="645"/>
        <v>}</v>
      </c>
      <c r="AT1260" s="5" t="str">
        <f t="shared" si="637"/>
        <v>,"fax":"513-556-0873"</v>
      </c>
      <c r="AU1260" s="5" t="str">
        <f t="shared" si="638"/>
        <v>,"website":"http://www.uc.edu/ce.html"</v>
      </c>
      <c r="AV1260" s="10" t="str">
        <f t="shared" si="639"/>
        <v>,"email":"ce@uc.edu"</v>
      </c>
      <c r="AW1260" s="6" t="str">
        <f t="shared" si="640"/>
        <v>{"name":"Continuing Education","phone":"513-556-6932","location":{"ML":"93","RM":"208","building":"VPCADMIN"},"fax":"513-556-0873","website":"http://www.uc.edu/ce.html","email":"ce@uc.edu"}</v>
      </c>
      <c r="AX1260" t="str">
        <f t="shared" si="641"/>
        <v>db.directory.insert({"name":"Continuing Education","phone":"513-556-6932","location":{"ML":"93","RM":"208","building":"VPCADMIN"},"fax":"513-556-0873","website":"http://www.uc.edu/ce.html","email":"ce@uc.edu"})</v>
      </c>
      <c r="AY1260">
        <f t="shared" si="644"/>
        <v>1257</v>
      </c>
      <c r="AZ1260" t="str">
        <f t="shared" si="642"/>
        <v>1257 - Continuing Education</v>
      </c>
      <c r="BA1260" t="str">
        <f t="shared" si="646"/>
        <v>{"name":"Continuing Education","phone":"513-556-6932","location":{"ML":"93","RM":"208","building":"VPCADMIN"},"fax":"513-556-0873","website":"http://www.uc.edu/ce.html","email":"ce@uc.edu"},</v>
      </c>
    </row>
    <row r="1261" spans="1:53" x14ac:dyDescent="0.25">
      <c r="A1261" t="s">
        <v>5155</v>
      </c>
      <c r="B1261" t="s">
        <v>5156</v>
      </c>
      <c r="C1261" t="s">
        <v>1484</v>
      </c>
      <c r="D1261" t="s">
        <v>1485</v>
      </c>
      <c r="E1261">
        <v>21</v>
      </c>
      <c r="F1261">
        <v>660</v>
      </c>
      <c r="G1261" t="s">
        <v>1486</v>
      </c>
      <c r="H1261">
        <v>5135566076</v>
      </c>
      <c r="K1261" t="s">
        <v>5264</v>
      </c>
      <c r="L1261" t="b">
        <v>1</v>
      </c>
      <c r="M1261">
        <f t="shared" si="647"/>
        <v>1</v>
      </c>
      <c r="N1261" t="str">
        <f t="shared" si="619"/>
        <v>Cross Country  Women's</v>
      </c>
      <c r="O1261" t="str">
        <f t="shared" si="648"/>
        <v>Cross Country  Women's</v>
      </c>
      <c r="P1261" t="s">
        <v>5264</v>
      </c>
      <c r="Q1261" t="str">
        <f t="shared" si="620"/>
        <v>513-556-1507</v>
      </c>
      <c r="S1261" s="3">
        <f t="shared" si="618"/>
        <v>21</v>
      </c>
      <c r="T1261" t="b">
        <f t="shared" si="626"/>
        <v>1</v>
      </c>
      <c r="V1261" s="3">
        <f t="shared" si="627"/>
        <v>660</v>
      </c>
      <c r="W1261" t="b">
        <f t="shared" si="621"/>
        <v>1</v>
      </c>
      <c r="Y1261" t="str">
        <f t="shared" si="628"/>
        <v>60WCHARL</v>
      </c>
      <c r="Z1261" t="b">
        <f t="shared" si="622"/>
        <v>1</v>
      </c>
      <c r="AB1261" t="b">
        <f t="shared" si="629"/>
        <v>1</v>
      </c>
      <c r="AD1261">
        <f t="shared" si="630"/>
        <v>5135566076</v>
      </c>
      <c r="AE1261" t="b">
        <f t="shared" si="623"/>
        <v>1</v>
      </c>
      <c r="AG1261">
        <f t="shared" si="631"/>
        <v>0</v>
      </c>
      <c r="AH1261" t="b">
        <f t="shared" si="624"/>
        <v>0</v>
      </c>
      <c r="AJ1261">
        <f t="shared" si="632"/>
        <v>0</v>
      </c>
      <c r="AK1261" t="b">
        <f t="shared" si="625"/>
        <v>0</v>
      </c>
      <c r="AM1261" s="4" t="str">
        <f t="shared" si="643"/>
        <v>"name":"Cross Country Women's"</v>
      </c>
      <c r="AN1261" s="5" t="str">
        <f t="shared" si="633"/>
        <v>,"phone":"513-556-1507"</v>
      </c>
      <c r="AO1261" s="5" t="str">
        <f t="shared" si="634"/>
        <v>,"location":{</v>
      </c>
      <c r="AP1261" s="5" t="str">
        <f t="shared" si="635"/>
        <v>"ML":"21"</v>
      </c>
      <c r="AQ1261" s="5" t="str">
        <f t="shared" si="617"/>
        <v>,"RM":"660"</v>
      </c>
      <c r="AR1261" s="5" t="str">
        <f t="shared" si="636"/>
        <v>,"building":"60WCHARL"</v>
      </c>
      <c r="AS1261" s="5" t="str">
        <f t="shared" si="645"/>
        <v>}</v>
      </c>
      <c r="AT1261" s="5" t="str">
        <f t="shared" si="637"/>
        <v>,"fax":"5135566076"</v>
      </c>
      <c r="AU1261" s="5" t="str">
        <f t="shared" si="638"/>
        <v/>
      </c>
      <c r="AV1261" s="10" t="str">
        <f t="shared" si="639"/>
        <v/>
      </c>
      <c r="AW1261" s="6" t="str">
        <f t="shared" si="640"/>
        <v>{"name":"Cross Country Women's","phone":"513-556-1507","location":{"ML":"21","RM":"660","building":"60WCHARL"},"fax":"5135566076"}</v>
      </c>
      <c r="AX1261" t="str">
        <f t="shared" si="641"/>
        <v>db.directory.insert({"name":"Cross Country Women's","phone":"513-556-1507","location":{"ML":"21","RM":"660","building":"60WCHARL"},"fax":"5135566076"})</v>
      </c>
      <c r="AY1261">
        <f t="shared" si="644"/>
        <v>1258</v>
      </c>
      <c r="AZ1261" t="str">
        <f t="shared" si="642"/>
        <v>1258 - Cross Country  Women's</v>
      </c>
      <c r="BA1261" t="str">
        <f t="shared" si="646"/>
        <v>{"name":"Cross Country Women's","phone":"513-556-1507","location":{"ML":"21","RM":"660","building":"60WCHARL"},"fax":"5135566076"},</v>
      </c>
    </row>
    <row r="1262" spans="1:53" x14ac:dyDescent="0.25">
      <c r="A1262" t="s">
        <v>5157</v>
      </c>
      <c r="B1262" t="s">
        <v>5158</v>
      </c>
      <c r="C1262" t="s">
        <v>1569</v>
      </c>
      <c r="D1262">
        <v>9</v>
      </c>
      <c r="E1262">
        <v>365</v>
      </c>
      <c r="F1262" t="s">
        <v>132</v>
      </c>
      <c r="G1262" t="s">
        <v>1401</v>
      </c>
      <c r="H1262" t="s">
        <v>5085</v>
      </c>
      <c r="I1262" t="s">
        <v>685</v>
      </c>
      <c r="K1262" t="s">
        <v>5264</v>
      </c>
      <c r="M1262">
        <f t="shared" si="647"/>
        <v>0</v>
      </c>
      <c r="N1262" t="str">
        <f t="shared" si="619"/>
        <v xml:space="preserve"> Bookstore - Customer Service</v>
      </c>
      <c r="P1262" t="s">
        <v>5264</v>
      </c>
      <c r="Q1262" t="str">
        <f t="shared" si="620"/>
        <v>513-556-1700</v>
      </c>
      <c r="S1262" s="3">
        <f t="shared" si="618"/>
        <v>9</v>
      </c>
      <c r="T1262" t="b">
        <f t="shared" si="626"/>
        <v>1</v>
      </c>
      <c r="V1262" s="3">
        <f t="shared" si="627"/>
        <v>365</v>
      </c>
      <c r="W1262" t="b">
        <f t="shared" si="621"/>
        <v>1</v>
      </c>
      <c r="Y1262" t="str">
        <f t="shared" si="628"/>
        <v>TUC</v>
      </c>
      <c r="Z1262" t="b">
        <f t="shared" si="622"/>
        <v>1</v>
      </c>
      <c r="AB1262" t="b">
        <f t="shared" si="629"/>
        <v>1</v>
      </c>
      <c r="AD1262" t="str">
        <f t="shared" si="630"/>
        <v>513-556-5555</v>
      </c>
      <c r="AE1262" t="b">
        <f t="shared" si="623"/>
        <v>1</v>
      </c>
      <c r="AG1262" t="str">
        <f t="shared" si="631"/>
        <v xml:space="preserve"> http://www.uc.edu/bookstore</v>
      </c>
      <c r="AH1262" t="b">
        <f t="shared" si="624"/>
        <v>1</v>
      </c>
      <c r="AJ1262" t="str">
        <f t="shared" si="632"/>
        <v>bookstore@uc.edu</v>
      </c>
      <c r="AK1262" t="b">
        <f t="shared" si="625"/>
        <v>1</v>
      </c>
      <c r="AM1262" s="4" t="str">
        <f t="shared" si="643"/>
        <v>"name":"Bookstore - Customer Service"</v>
      </c>
      <c r="AN1262" s="5" t="str">
        <f t="shared" si="633"/>
        <v>,"phone":"513-556-1700"</v>
      </c>
      <c r="AO1262" s="5" t="str">
        <f t="shared" si="634"/>
        <v>,"location":{</v>
      </c>
      <c r="AP1262" s="5" t="str">
        <f t="shared" si="635"/>
        <v>"ML":"9"</v>
      </c>
      <c r="AQ1262" s="5" t="str">
        <f t="shared" si="617"/>
        <v>,"RM":"365"</v>
      </c>
      <c r="AR1262" s="5" t="str">
        <f t="shared" si="636"/>
        <v>,"building":"TUC"</v>
      </c>
      <c r="AS1262" s="5" t="str">
        <f t="shared" si="645"/>
        <v>}</v>
      </c>
      <c r="AT1262" s="5" t="str">
        <f t="shared" si="637"/>
        <v>,"fax":"513-556-5555"</v>
      </c>
      <c r="AU1262" s="5" t="str">
        <f t="shared" si="638"/>
        <v>,"website":"http://www.uc.edu/bookstore"</v>
      </c>
      <c r="AV1262" s="10" t="str">
        <f t="shared" si="639"/>
        <v>,"email":"bookstore@uc.edu"</v>
      </c>
      <c r="AW1262" s="6" t="str">
        <f t="shared" si="640"/>
        <v>{"name":"Bookstore - Customer Service","phone":"513-556-1700","location":{"ML":"9","RM":"365","building":"TUC"},"fax":"513-556-5555","website":"http://www.uc.edu/bookstore","email":"bookstore@uc.edu"}</v>
      </c>
      <c r="AX1262" t="str">
        <f t="shared" si="641"/>
        <v>db.directory.insert({"name":"Bookstore - Customer Service","phone":"513-556-1700","location":{"ML":"9","RM":"365","building":"TUC"},"fax":"513-556-5555","website":"http://www.uc.edu/bookstore","email":"bookstore@uc.edu"})</v>
      </c>
      <c r="AY1262">
        <f t="shared" si="644"/>
        <v>1259</v>
      </c>
      <c r="AZ1262" t="str">
        <f t="shared" si="642"/>
        <v>1259 -  Bookstore - Customer Service</v>
      </c>
      <c r="BA1262" t="str">
        <f t="shared" si="646"/>
        <v>{"name":"Bookstore - Customer Service","phone":"513-556-1700","location":{"ML":"9","RM":"365","building":"TUC"},"fax":"513-556-5555","website":"http://www.uc.edu/bookstore","email":"bookstore@uc.edu"},</v>
      </c>
    </row>
    <row r="1263" spans="1:53" x14ac:dyDescent="0.25">
      <c r="A1263" t="s">
        <v>5159</v>
      </c>
      <c r="B1263" t="s">
        <v>5160</v>
      </c>
      <c r="C1263" t="s">
        <v>412</v>
      </c>
      <c r="D1263" t="s">
        <v>5161</v>
      </c>
      <c r="E1263">
        <v>21</v>
      </c>
      <c r="F1263">
        <v>764</v>
      </c>
      <c r="G1263" t="s">
        <v>50</v>
      </c>
      <c r="H1263" t="s">
        <v>1377</v>
      </c>
      <c r="K1263" t="s">
        <v>5264</v>
      </c>
      <c r="L1263" t="b">
        <v>1</v>
      </c>
      <c r="M1263">
        <f t="shared" si="647"/>
        <v>1</v>
      </c>
      <c r="N1263" t="str">
        <f t="shared" si="619"/>
        <v>Baseball  Athletics</v>
      </c>
      <c r="O1263" t="str">
        <f t="shared" si="648"/>
        <v>Baseball  Athletics</v>
      </c>
      <c r="P1263" t="s">
        <v>5264</v>
      </c>
      <c r="Q1263" t="str">
        <f t="shared" si="620"/>
        <v>513-556-1577</v>
      </c>
      <c r="S1263" s="3">
        <f t="shared" si="618"/>
        <v>21</v>
      </c>
      <c r="T1263" t="b">
        <f t="shared" si="626"/>
        <v>1</v>
      </c>
      <c r="V1263" s="3">
        <f t="shared" si="627"/>
        <v>764</v>
      </c>
      <c r="W1263" t="b">
        <f t="shared" si="621"/>
        <v>1</v>
      </c>
      <c r="Y1263" t="str">
        <f t="shared" si="628"/>
        <v>LNDNRCTR</v>
      </c>
      <c r="Z1263" t="b">
        <f t="shared" si="622"/>
        <v>1</v>
      </c>
      <c r="AB1263" t="b">
        <f t="shared" si="629"/>
        <v>1</v>
      </c>
      <c r="AD1263" t="str">
        <f t="shared" si="630"/>
        <v>513-556-2209</v>
      </c>
      <c r="AE1263" t="b">
        <f t="shared" si="623"/>
        <v>1</v>
      </c>
      <c r="AG1263">
        <f t="shared" si="631"/>
        <v>0</v>
      </c>
      <c r="AH1263" t="b">
        <f t="shared" si="624"/>
        <v>0</v>
      </c>
      <c r="AJ1263">
        <f t="shared" si="632"/>
        <v>0</v>
      </c>
      <c r="AK1263" t="b">
        <f t="shared" si="625"/>
        <v>0</v>
      </c>
      <c r="AM1263" s="4" t="str">
        <f t="shared" si="643"/>
        <v>"name":"Baseball Athletics"</v>
      </c>
      <c r="AN1263" s="5" t="str">
        <f t="shared" si="633"/>
        <v>,"phone":"513-556-1577"</v>
      </c>
      <c r="AO1263" s="5" t="str">
        <f t="shared" si="634"/>
        <v>,"location":{</v>
      </c>
      <c r="AP1263" s="5" t="str">
        <f t="shared" si="635"/>
        <v>"ML":"21"</v>
      </c>
      <c r="AQ1263" s="5" t="str">
        <f t="shared" si="617"/>
        <v>,"RM":"764"</v>
      </c>
      <c r="AR1263" s="5" t="str">
        <f t="shared" si="636"/>
        <v>,"building":"LNDNRCTR"</v>
      </c>
      <c r="AS1263" s="5" t="str">
        <f t="shared" si="645"/>
        <v>}</v>
      </c>
      <c r="AT1263" s="5" t="str">
        <f t="shared" si="637"/>
        <v>,"fax":"513-556-2209"</v>
      </c>
      <c r="AU1263" s="5" t="str">
        <f t="shared" si="638"/>
        <v/>
      </c>
      <c r="AV1263" s="10" t="str">
        <f t="shared" si="639"/>
        <v/>
      </c>
      <c r="AW1263" s="6" t="str">
        <f t="shared" si="640"/>
        <v>{"name":"Baseball Athletics","phone":"513-556-1577","location":{"ML":"21","RM":"764","building":"LNDNRCTR"},"fax":"513-556-2209"}</v>
      </c>
      <c r="AX1263" t="str">
        <f t="shared" si="641"/>
        <v>db.directory.insert({"name":"Baseball Athletics","phone":"513-556-1577","location":{"ML":"21","RM":"764","building":"LNDNRCTR"},"fax":"513-556-2209"})</v>
      </c>
      <c r="AY1263">
        <f t="shared" si="644"/>
        <v>1260</v>
      </c>
      <c r="AZ1263" t="str">
        <f t="shared" si="642"/>
        <v>1260 - Baseball  Athletics</v>
      </c>
      <c r="BA1263" t="str">
        <f t="shared" si="646"/>
        <v>{"name":"Baseball Athletics","phone":"513-556-1577","location":{"ML":"21","RM":"764","building":"LNDNRCTR"},"fax":"513-556-2209"},</v>
      </c>
    </row>
    <row r="1264" spans="1:53" x14ac:dyDescent="0.25">
      <c r="A1264" t="s">
        <v>5162</v>
      </c>
      <c r="B1264" t="s">
        <v>5163</v>
      </c>
      <c r="C1264" t="s">
        <v>5164</v>
      </c>
      <c r="D1264" t="s">
        <v>3680</v>
      </c>
      <c r="E1264">
        <v>21</v>
      </c>
      <c r="F1264">
        <v>680</v>
      </c>
      <c r="G1264" t="s">
        <v>50</v>
      </c>
      <c r="H1264" t="s">
        <v>3681</v>
      </c>
      <c r="I1264" t="s">
        <v>5165</v>
      </c>
      <c r="K1264" t="s">
        <v>5264</v>
      </c>
      <c r="L1264" t="b">
        <v>1</v>
      </c>
      <c r="M1264">
        <f t="shared" si="647"/>
        <v>1</v>
      </c>
      <c r="N1264" t="str">
        <f t="shared" si="619"/>
        <v>Basketball  Men's</v>
      </c>
      <c r="O1264" t="str">
        <f t="shared" si="648"/>
        <v>Basketball  Men's</v>
      </c>
      <c r="P1264" t="s">
        <v>5264</v>
      </c>
      <c r="Q1264" t="str">
        <f t="shared" si="620"/>
        <v>513-556-0697</v>
      </c>
      <c r="S1264" s="3">
        <f t="shared" si="618"/>
        <v>21</v>
      </c>
      <c r="T1264" t="b">
        <f t="shared" si="626"/>
        <v>1</v>
      </c>
      <c r="V1264" s="3">
        <f t="shared" si="627"/>
        <v>680</v>
      </c>
      <c r="W1264" t="b">
        <f t="shared" si="621"/>
        <v>1</v>
      </c>
      <c r="Y1264" t="str">
        <f t="shared" si="628"/>
        <v>LNDNRCTR</v>
      </c>
      <c r="Z1264" t="b">
        <f t="shared" si="622"/>
        <v>1</v>
      </c>
      <c r="AB1264" t="b">
        <f t="shared" si="629"/>
        <v>1</v>
      </c>
      <c r="AD1264" t="str">
        <f t="shared" si="630"/>
        <v>513-556-0672</v>
      </c>
      <c r="AE1264" t="b">
        <f t="shared" si="623"/>
        <v>1</v>
      </c>
      <c r="AG1264" t="str">
        <f t="shared" si="631"/>
        <v xml:space="preserve"> http://gobearcats.com/sports/m-baskbl/cinn-m-baskbl-body.html</v>
      </c>
      <c r="AH1264" t="b">
        <f t="shared" si="624"/>
        <v>1</v>
      </c>
      <c r="AJ1264">
        <f t="shared" si="632"/>
        <v>0</v>
      </c>
      <c r="AK1264" t="b">
        <f t="shared" si="625"/>
        <v>0</v>
      </c>
      <c r="AM1264" s="4" t="str">
        <f t="shared" si="643"/>
        <v>"name":"Basketball Men's"</v>
      </c>
      <c r="AN1264" s="5" t="str">
        <f t="shared" si="633"/>
        <v>,"phone":"513-556-0697"</v>
      </c>
      <c r="AO1264" s="5" t="str">
        <f t="shared" si="634"/>
        <v>,"location":{</v>
      </c>
      <c r="AP1264" s="5" t="str">
        <f t="shared" si="635"/>
        <v>"ML":"21"</v>
      </c>
      <c r="AQ1264" s="5" t="str">
        <f t="shared" si="617"/>
        <v>,"RM":"680"</v>
      </c>
      <c r="AR1264" s="5" t="str">
        <f t="shared" si="636"/>
        <v>,"building":"LNDNRCTR"</v>
      </c>
      <c r="AS1264" s="5" t="str">
        <f t="shared" si="645"/>
        <v>}</v>
      </c>
      <c r="AT1264" s="5" t="str">
        <f t="shared" si="637"/>
        <v>,"fax":"513-556-0672"</v>
      </c>
      <c r="AU1264" s="5" t="str">
        <f t="shared" si="638"/>
        <v>,"website":"http://gobearcats.com/sports/m-baskbl/cinn-m-baskbl-body.html"</v>
      </c>
      <c r="AV1264" s="10" t="str">
        <f t="shared" si="639"/>
        <v/>
      </c>
      <c r="AW1264" s="6" t="str">
        <f t="shared" si="640"/>
        <v>{"name":"Basketball Men's","phone":"513-556-0697","location":{"ML":"21","RM":"680","building":"LNDNRCTR"},"fax":"513-556-0672","website":"http://gobearcats.com/sports/m-baskbl/cinn-m-baskbl-body.html"}</v>
      </c>
      <c r="AX1264" t="str">
        <f t="shared" si="641"/>
        <v>db.directory.insert({"name":"Basketball Men's","phone":"513-556-0697","location":{"ML":"21","RM":"680","building":"LNDNRCTR"},"fax":"513-556-0672","website":"http://gobearcats.com/sports/m-baskbl/cinn-m-baskbl-body.html"})</v>
      </c>
      <c r="AY1264">
        <f t="shared" si="644"/>
        <v>1261</v>
      </c>
      <c r="AZ1264" t="str">
        <f t="shared" si="642"/>
        <v>1261 - Basketball  Men's</v>
      </c>
      <c r="BA1264" t="str">
        <f t="shared" si="646"/>
        <v>{"name":"Basketball Men's","phone":"513-556-0697","location":{"ML":"21","RM":"680","building":"LNDNRCTR"},"fax":"513-556-0672","website":"http://gobearcats.com/sports/m-baskbl/cinn-m-baskbl-body.html"},</v>
      </c>
    </row>
    <row r="1265" spans="1:53" x14ac:dyDescent="0.25">
      <c r="A1265" t="s">
        <v>5166</v>
      </c>
      <c r="B1265" t="s">
        <v>5163</v>
      </c>
      <c r="C1265" t="s">
        <v>1484</v>
      </c>
      <c r="D1265" t="s">
        <v>4074</v>
      </c>
      <c r="E1265">
        <v>21</v>
      </c>
      <c r="F1265">
        <v>670</v>
      </c>
      <c r="G1265" t="s">
        <v>50</v>
      </c>
      <c r="H1265" t="s">
        <v>5167</v>
      </c>
      <c r="I1265" t="s">
        <v>5168</v>
      </c>
      <c r="K1265" t="s">
        <v>5264</v>
      </c>
      <c r="L1265" t="b">
        <v>1</v>
      </c>
      <c r="M1265">
        <f t="shared" si="647"/>
        <v>1</v>
      </c>
      <c r="N1265" t="str">
        <f t="shared" si="619"/>
        <v>Basketball  Women's</v>
      </c>
      <c r="O1265" t="str">
        <f t="shared" si="648"/>
        <v>Basketball  Women's</v>
      </c>
      <c r="P1265" t="s">
        <v>5264</v>
      </c>
      <c r="Q1265" t="str">
        <f t="shared" si="620"/>
        <v>513-556-2255</v>
      </c>
      <c r="S1265" s="3">
        <f t="shared" si="618"/>
        <v>21</v>
      </c>
      <c r="T1265" t="b">
        <f t="shared" si="626"/>
        <v>1</v>
      </c>
      <c r="V1265" s="3">
        <f t="shared" si="627"/>
        <v>670</v>
      </c>
      <c r="W1265" t="b">
        <f t="shared" si="621"/>
        <v>1</v>
      </c>
      <c r="Y1265" t="str">
        <f t="shared" si="628"/>
        <v>LNDNRCTR</v>
      </c>
      <c r="Z1265" t="b">
        <f t="shared" si="622"/>
        <v>1</v>
      </c>
      <c r="AB1265" t="b">
        <f t="shared" si="629"/>
        <v>1</v>
      </c>
      <c r="AD1265" t="str">
        <f t="shared" si="630"/>
        <v>513-556-3247</v>
      </c>
      <c r="AE1265" t="b">
        <f t="shared" si="623"/>
        <v>1</v>
      </c>
      <c r="AG1265" t="str">
        <f t="shared" si="631"/>
        <v xml:space="preserve"> http://gobearcats.com/sports/w-baskbl/cinn-w-baskbl-body.html</v>
      </c>
      <c r="AH1265" t="b">
        <f t="shared" si="624"/>
        <v>1</v>
      </c>
      <c r="AJ1265">
        <f t="shared" si="632"/>
        <v>0</v>
      </c>
      <c r="AK1265" t="b">
        <f t="shared" si="625"/>
        <v>0</v>
      </c>
      <c r="AM1265" s="4" t="str">
        <f t="shared" si="643"/>
        <v>"name":"Basketball Women's"</v>
      </c>
      <c r="AN1265" s="5" t="str">
        <f t="shared" si="633"/>
        <v>,"phone":"513-556-2255"</v>
      </c>
      <c r="AO1265" s="5" t="str">
        <f t="shared" si="634"/>
        <v>,"location":{</v>
      </c>
      <c r="AP1265" s="5" t="str">
        <f t="shared" si="635"/>
        <v>"ML":"21"</v>
      </c>
      <c r="AQ1265" s="5" t="str">
        <f t="shared" ref="AQ1265:AQ1288" si="649">IF(AND(W1265=TRUE,T1265=TRUE),CONCATENATE(",""RM"":""",TRIM(V1265),""""),IF(AND(W1265=FALSE, T1265=FALSE),CONCATENATE("""RM"":""",TRIM(V1265),""""),""))</f>
        <v>,"RM":"670"</v>
      </c>
      <c r="AR1265" s="5" t="str">
        <f t="shared" si="636"/>
        <v>,"building":"LNDNRCTR"</v>
      </c>
      <c r="AS1265" s="5" t="str">
        <f t="shared" si="645"/>
        <v>}</v>
      </c>
      <c r="AT1265" s="5" t="str">
        <f t="shared" si="637"/>
        <v>,"fax":"513-556-3247"</v>
      </c>
      <c r="AU1265" s="5" t="str">
        <f t="shared" si="638"/>
        <v>,"website":"http://gobearcats.com/sports/w-baskbl/cinn-w-baskbl-body.html"</v>
      </c>
      <c r="AV1265" s="10" t="str">
        <f t="shared" si="639"/>
        <v/>
      </c>
      <c r="AW1265" s="6" t="str">
        <f t="shared" si="640"/>
        <v>{"name":"Basketball Women's","phone":"513-556-2255","location":{"ML":"21","RM":"670","building":"LNDNRCTR"},"fax":"513-556-3247","website":"http://gobearcats.com/sports/w-baskbl/cinn-w-baskbl-body.html"}</v>
      </c>
      <c r="AX1265" t="str">
        <f t="shared" si="641"/>
        <v>db.directory.insert({"name":"Basketball Women's","phone":"513-556-2255","location":{"ML":"21","RM":"670","building":"LNDNRCTR"},"fax":"513-556-3247","website":"http://gobearcats.com/sports/w-baskbl/cinn-w-baskbl-body.html"})</v>
      </c>
      <c r="AY1265">
        <f t="shared" si="644"/>
        <v>1262</v>
      </c>
      <c r="AZ1265" t="str">
        <f t="shared" si="642"/>
        <v>1262 - Basketball  Women's</v>
      </c>
      <c r="BA1265" t="str">
        <f t="shared" si="646"/>
        <v>{"name":"Basketball Women's","phone":"513-556-2255","location":{"ML":"21","RM":"670","building":"LNDNRCTR"},"fax":"513-556-3247","website":"http://gobearcats.com/sports/w-baskbl/cinn-w-baskbl-body.html"},</v>
      </c>
    </row>
    <row r="1266" spans="1:53" x14ac:dyDescent="0.25">
      <c r="A1266" t="s">
        <v>5169</v>
      </c>
      <c r="B1266" t="s">
        <v>5170</v>
      </c>
      <c r="C1266" t="s">
        <v>4843</v>
      </c>
      <c r="D1266">
        <v>138</v>
      </c>
      <c r="F1266" t="s">
        <v>1728</v>
      </c>
      <c r="H1266" t="s">
        <v>5171</v>
      </c>
      <c r="K1266" t="s">
        <v>5264</v>
      </c>
      <c r="M1266">
        <f t="shared" si="647"/>
        <v>0</v>
      </c>
      <c r="N1266" t="str">
        <f t="shared" si="619"/>
        <v>Bearcat Buddies</v>
      </c>
      <c r="P1266" t="s">
        <v>5264</v>
      </c>
      <c r="Q1266" t="str">
        <f t="shared" si="620"/>
        <v>513-556-1559</v>
      </c>
      <c r="S1266" s="3">
        <f t="shared" si="618"/>
        <v>138</v>
      </c>
      <c r="T1266" t="b">
        <f t="shared" si="626"/>
        <v>1</v>
      </c>
      <c r="V1266" s="3">
        <f t="shared" si="627"/>
        <v>0</v>
      </c>
      <c r="W1266" t="b">
        <f t="shared" si="621"/>
        <v>0</v>
      </c>
      <c r="Y1266" t="str">
        <f t="shared" si="628"/>
        <v>STRATFORDHTS</v>
      </c>
      <c r="Z1266" t="b">
        <f t="shared" si="622"/>
        <v>1</v>
      </c>
      <c r="AB1266" t="b">
        <f t="shared" si="629"/>
        <v>1</v>
      </c>
      <c r="AD1266">
        <f t="shared" si="630"/>
        <v>0</v>
      </c>
      <c r="AE1266" t="b">
        <f t="shared" si="623"/>
        <v>0</v>
      </c>
      <c r="AG1266" t="str">
        <f t="shared" si="631"/>
        <v xml:space="preserve"> http://www.uc.edu/cce/student/programs/bb.html</v>
      </c>
      <c r="AH1266" t="b">
        <f t="shared" si="624"/>
        <v>1</v>
      </c>
      <c r="AJ1266">
        <f t="shared" si="632"/>
        <v>0</v>
      </c>
      <c r="AK1266" t="b">
        <f t="shared" si="625"/>
        <v>0</v>
      </c>
      <c r="AM1266" s="4" t="str">
        <f t="shared" si="643"/>
        <v>"name":"Bearcat Buddies"</v>
      </c>
      <c r="AN1266" s="5" t="str">
        <f t="shared" si="633"/>
        <v>,"phone":"513-556-1559"</v>
      </c>
      <c r="AO1266" s="5" t="str">
        <f t="shared" si="634"/>
        <v>,"location":{</v>
      </c>
      <c r="AP1266" s="5" t="str">
        <f t="shared" si="635"/>
        <v>"ML":"138"</v>
      </c>
      <c r="AQ1266" s="5" t="str">
        <f t="shared" si="649"/>
        <v/>
      </c>
      <c r="AR1266" s="5" t="str">
        <f t="shared" si="636"/>
        <v>,"building":"STRATFORDHTS"</v>
      </c>
      <c r="AS1266" s="5" t="str">
        <f t="shared" si="645"/>
        <v>}</v>
      </c>
      <c r="AT1266" s="5" t="str">
        <f t="shared" si="637"/>
        <v/>
      </c>
      <c r="AU1266" s="5" t="str">
        <f t="shared" si="638"/>
        <v>,"website":"http://www.uc.edu/cce/student/programs/bb.html"</v>
      </c>
      <c r="AV1266" s="10" t="str">
        <f t="shared" si="639"/>
        <v/>
      </c>
      <c r="AW1266" s="6" t="str">
        <f t="shared" si="640"/>
        <v>{"name":"Bearcat Buddies","phone":"513-556-1559","location":{"ML":"138","building":"STRATFORDHTS"},"website":"http://www.uc.edu/cce/student/programs/bb.html"}</v>
      </c>
      <c r="AX1266" t="str">
        <f t="shared" si="641"/>
        <v>db.directory.insert({"name":"Bearcat Buddies","phone":"513-556-1559","location":{"ML":"138","building":"STRATFORDHTS"},"website":"http://www.uc.edu/cce/student/programs/bb.html"})</v>
      </c>
      <c r="AY1266">
        <f t="shared" si="644"/>
        <v>1263</v>
      </c>
      <c r="AZ1266" t="str">
        <f t="shared" si="642"/>
        <v>1263 - Bearcat Buddies</v>
      </c>
      <c r="BA1266" t="str">
        <f t="shared" si="646"/>
        <v>{"name":"Bearcat Buddies","phone":"513-556-1559","location":{"ML":"138","building":"STRATFORDHTS"},"website":"http://www.uc.edu/cce/student/programs/bb.html"},</v>
      </c>
    </row>
    <row r="1267" spans="1:53" x14ac:dyDescent="0.25">
      <c r="A1267" t="s">
        <v>5172</v>
      </c>
      <c r="B1267" t="s">
        <v>5262</v>
      </c>
      <c r="C1267" t="s">
        <v>5263</v>
      </c>
      <c r="D1267">
        <v>21</v>
      </c>
      <c r="E1267">
        <v>480</v>
      </c>
      <c r="F1267" t="s">
        <v>50</v>
      </c>
      <c r="G1267">
        <v>5135560629</v>
      </c>
      <c r="H1267" t="s">
        <v>5173</v>
      </c>
      <c r="K1267" t="s">
        <v>5264</v>
      </c>
      <c r="M1267">
        <f t="shared" si="647"/>
        <v>0</v>
      </c>
      <c r="N1267" t="str">
        <f t="shared" si="619"/>
        <v>Bearcats Ticket Information (Toll Free Number)</v>
      </c>
      <c r="P1267" t="s">
        <v>5264</v>
      </c>
      <c r="Q1267" t="str">
        <f t="shared" si="620"/>
        <v>888-228-7849</v>
      </c>
      <c r="S1267" s="3">
        <f t="shared" si="618"/>
        <v>21</v>
      </c>
      <c r="T1267" t="b">
        <f t="shared" si="626"/>
        <v>1</v>
      </c>
      <c r="V1267" s="3">
        <f t="shared" si="627"/>
        <v>480</v>
      </c>
      <c r="W1267" t="b">
        <f t="shared" si="621"/>
        <v>1</v>
      </c>
      <c r="Y1267" t="str">
        <f t="shared" si="628"/>
        <v>LNDNRCTR</v>
      </c>
      <c r="Z1267" t="b">
        <f t="shared" si="622"/>
        <v>1</v>
      </c>
      <c r="AB1267" t="b">
        <f t="shared" si="629"/>
        <v>1</v>
      </c>
      <c r="AD1267">
        <f t="shared" si="630"/>
        <v>5135560629</v>
      </c>
      <c r="AE1267" t="b">
        <f t="shared" si="623"/>
        <v>1</v>
      </c>
      <c r="AG1267" t="str">
        <f t="shared" si="631"/>
        <v xml:space="preserve"> http://ev12.evenue.net/cgi-bin/ncommerce3/EVExecMacro?linkID=ucinn&amp;evm=main</v>
      </c>
      <c r="AH1267" t="b">
        <f t="shared" si="624"/>
        <v>1</v>
      </c>
      <c r="AJ1267">
        <f t="shared" si="632"/>
        <v>0</v>
      </c>
      <c r="AK1267" t="b">
        <f t="shared" si="625"/>
        <v>0</v>
      </c>
      <c r="AM1267" s="4" t="str">
        <f t="shared" si="643"/>
        <v>"name":"Bearcats Ticket Information (Toll Free Number)"</v>
      </c>
      <c r="AN1267" s="5" t="str">
        <f t="shared" si="633"/>
        <v>,"phone":"888-228-7849"</v>
      </c>
      <c r="AO1267" s="5" t="str">
        <f t="shared" si="634"/>
        <v>,"location":{</v>
      </c>
      <c r="AP1267" s="5" t="str">
        <f t="shared" si="635"/>
        <v>"ML":"21"</v>
      </c>
      <c r="AQ1267" s="5" t="str">
        <f t="shared" si="649"/>
        <v>,"RM":"480"</v>
      </c>
      <c r="AR1267" s="5" t="str">
        <f t="shared" si="636"/>
        <v>,"building":"LNDNRCTR"</v>
      </c>
      <c r="AS1267" s="5" t="str">
        <f t="shared" si="645"/>
        <v>}</v>
      </c>
      <c r="AT1267" s="5" t="str">
        <f t="shared" si="637"/>
        <v>,"fax":"5135560629"</v>
      </c>
      <c r="AU1267" s="5" t="str">
        <f t="shared" si="638"/>
        <v>,"website":"http://ev12.evenue.net/cgi-bin/ncommerce3/EVExecMacro?linkID=ucinn&amp;evm=main"</v>
      </c>
      <c r="AV1267" s="10" t="str">
        <f t="shared" si="639"/>
        <v/>
      </c>
      <c r="AW1267" s="6" t="str">
        <f t="shared" si="640"/>
        <v>{"name":"Bearcats Ticket Information (Toll Free Number)","phone":"888-228-7849","location":{"ML":"21","RM":"480","building":"LNDNRCTR"},"fax":"5135560629","website":"http://ev12.evenue.net/cgi-bin/ncommerce3/EVExecMacro?linkID=ucinn&amp;evm=main"}</v>
      </c>
      <c r="AX1267" t="str">
        <f t="shared" si="641"/>
        <v>db.directory.insert({"name":"Bearcats Ticket Information (Toll Free Number)","phone":"888-228-7849","location":{"ML":"21","RM":"480","building":"LNDNRCTR"},"fax":"5135560629","website":"http://ev12.evenue.net/cgi-bin/ncommerce3/EVExecMacro?linkID=ucinn&amp;evm=main"})</v>
      </c>
      <c r="AY1267">
        <f t="shared" si="644"/>
        <v>1264</v>
      </c>
      <c r="AZ1267" t="str">
        <f t="shared" si="642"/>
        <v>1264 - Bearcats Ticket Information (Toll Free Number)</v>
      </c>
      <c r="BA1267" t="str">
        <f t="shared" si="646"/>
        <v>{"name":"Bearcats Ticket Information (Toll Free Number)","phone":"888-228-7849","location":{"ML":"21","RM":"480","building":"LNDNRCTR"},"fax":"5135560629","website":"http://ev12.evenue.net/cgi-bin/ncommerce3/EVExecMacro?linkID=ucinn&amp;evm=main"},</v>
      </c>
    </row>
    <row r="1268" spans="1:53" x14ac:dyDescent="0.25">
      <c r="A1268" t="s">
        <v>5174</v>
      </c>
      <c r="B1268" t="s">
        <v>5175</v>
      </c>
      <c r="C1268" t="s">
        <v>4222</v>
      </c>
      <c r="D1268">
        <v>6</v>
      </c>
      <c r="E1268">
        <v>614</v>
      </c>
      <c r="F1268" t="s">
        <v>193</v>
      </c>
      <c r="G1268" t="s">
        <v>5176</v>
      </c>
      <c r="H1268" t="s">
        <v>5177</v>
      </c>
      <c r="K1268" t="s">
        <v>5264</v>
      </c>
      <c r="M1268">
        <f t="shared" si="647"/>
        <v>0</v>
      </c>
      <c r="N1268" t="str">
        <f t="shared" si="619"/>
        <v>Biological Sciences (A&amp;S)</v>
      </c>
      <c r="P1268" t="s">
        <v>5264</v>
      </c>
      <c r="Q1268" t="str">
        <f t="shared" si="620"/>
        <v>513-556-9700</v>
      </c>
      <c r="S1268" s="3">
        <f t="shared" si="618"/>
        <v>6</v>
      </c>
      <c r="T1268" t="b">
        <f t="shared" si="626"/>
        <v>1</v>
      </c>
      <c r="V1268" s="3">
        <f t="shared" si="627"/>
        <v>614</v>
      </c>
      <c r="W1268" t="b">
        <f t="shared" si="621"/>
        <v>1</v>
      </c>
      <c r="Y1268" t="str">
        <f t="shared" si="628"/>
        <v>RIEVESCHL</v>
      </c>
      <c r="Z1268" t="b">
        <f t="shared" si="622"/>
        <v>1</v>
      </c>
      <c r="AB1268" t="b">
        <f t="shared" si="629"/>
        <v>1</v>
      </c>
      <c r="AD1268" t="str">
        <f t="shared" si="630"/>
        <v>513-556-5229</v>
      </c>
      <c r="AE1268" t="b">
        <f t="shared" si="623"/>
        <v>1</v>
      </c>
      <c r="AG1268" t="str">
        <f t="shared" si="631"/>
        <v xml:space="preserve"> http://www.artsci.uc.edu/departments/biology/.html</v>
      </c>
      <c r="AH1268" t="b">
        <f t="shared" si="624"/>
        <v>1</v>
      </c>
      <c r="AJ1268">
        <f t="shared" si="632"/>
        <v>0</v>
      </c>
      <c r="AK1268" t="b">
        <f t="shared" si="625"/>
        <v>0</v>
      </c>
      <c r="AM1268" s="4" t="str">
        <f t="shared" si="643"/>
        <v>"name":"Biological Sciences (A&amp;S)"</v>
      </c>
      <c r="AN1268" s="5" t="str">
        <f t="shared" si="633"/>
        <v>,"phone":"513-556-9700"</v>
      </c>
      <c r="AO1268" s="5" t="str">
        <f t="shared" si="634"/>
        <v>,"location":{</v>
      </c>
      <c r="AP1268" s="5" t="str">
        <f t="shared" si="635"/>
        <v>"ML":"6"</v>
      </c>
      <c r="AQ1268" s="5" t="str">
        <f t="shared" si="649"/>
        <v>,"RM":"614"</v>
      </c>
      <c r="AR1268" s="5" t="str">
        <f t="shared" si="636"/>
        <v>,"building":"RIEVESCHL"</v>
      </c>
      <c r="AS1268" s="5" t="str">
        <f t="shared" si="645"/>
        <v>}</v>
      </c>
      <c r="AT1268" s="5" t="str">
        <f t="shared" si="637"/>
        <v>,"fax":"513-556-5229"</v>
      </c>
      <c r="AU1268" s="5" t="str">
        <f t="shared" si="638"/>
        <v>,"website":"http://www.artsci.uc.edu/departments/biology/.html"</v>
      </c>
      <c r="AV1268" s="10" t="str">
        <f t="shared" si="639"/>
        <v/>
      </c>
      <c r="AW1268" s="6" t="str">
        <f t="shared" si="640"/>
        <v>{"name":"Biological Sciences (A&amp;S)","phone":"513-556-9700","location":{"ML":"6","RM":"614","building":"RIEVESCHL"},"fax":"513-556-5229","website":"http://www.artsci.uc.edu/departments/biology/.html"}</v>
      </c>
      <c r="AX1268" t="str">
        <f t="shared" si="641"/>
        <v>db.directory.insert({"name":"Biological Sciences (A&amp;S)","phone":"513-556-9700","location":{"ML":"6","RM":"614","building":"RIEVESCHL"},"fax":"513-556-5229","website":"http://www.artsci.uc.edu/departments/biology/.html"})</v>
      </c>
      <c r="AY1268">
        <f t="shared" si="644"/>
        <v>1265</v>
      </c>
      <c r="AZ1268" t="str">
        <f t="shared" si="642"/>
        <v>1265 - Biological Sciences (A&amp;S)</v>
      </c>
      <c r="BA1268" t="str">
        <f t="shared" si="646"/>
        <v>{"name":"Biological Sciences (A&amp;S)","phone":"513-556-9700","location":{"ML":"6","RM":"614","building":"RIEVESCHL"},"fax":"513-556-5229","website":"http://www.artsci.uc.edu/departments/biology/.html"},</v>
      </c>
    </row>
    <row r="1269" spans="1:53" x14ac:dyDescent="0.25">
      <c r="A1269" t="s">
        <v>5178</v>
      </c>
      <c r="B1269" t="s">
        <v>5179</v>
      </c>
      <c r="C1269" t="s">
        <v>5180</v>
      </c>
      <c r="D1269">
        <v>9</v>
      </c>
      <c r="E1269">
        <v>365</v>
      </c>
      <c r="F1269" t="s">
        <v>132</v>
      </c>
      <c r="G1269" t="s">
        <v>1401</v>
      </c>
      <c r="H1269" t="s">
        <v>5085</v>
      </c>
      <c r="I1269" t="s">
        <v>685</v>
      </c>
      <c r="K1269" t="s">
        <v>5264</v>
      </c>
      <c r="M1269">
        <f t="shared" si="647"/>
        <v>0</v>
      </c>
      <c r="N1269" t="str">
        <f t="shared" si="619"/>
        <v xml:space="preserve"> Bookstore - Apple Discounts</v>
      </c>
      <c r="P1269" t="s">
        <v>5264</v>
      </c>
      <c r="Q1269" t="str">
        <f t="shared" si="620"/>
        <v>513-556-1402</v>
      </c>
      <c r="S1269" s="3">
        <f t="shared" si="618"/>
        <v>9</v>
      </c>
      <c r="T1269" t="b">
        <f t="shared" si="626"/>
        <v>1</v>
      </c>
      <c r="V1269" s="3">
        <f t="shared" si="627"/>
        <v>365</v>
      </c>
      <c r="W1269" t="b">
        <f t="shared" si="621"/>
        <v>1</v>
      </c>
      <c r="Y1269" t="str">
        <f t="shared" si="628"/>
        <v>TUC</v>
      </c>
      <c r="Z1269" t="b">
        <f t="shared" si="622"/>
        <v>1</v>
      </c>
      <c r="AB1269" t="b">
        <f t="shared" si="629"/>
        <v>1</v>
      </c>
      <c r="AD1269" t="str">
        <f t="shared" si="630"/>
        <v>513-556-5555</v>
      </c>
      <c r="AE1269" t="b">
        <f t="shared" si="623"/>
        <v>1</v>
      </c>
      <c r="AG1269" t="str">
        <f t="shared" si="631"/>
        <v xml:space="preserve"> http://www.uc.edu/bookstore</v>
      </c>
      <c r="AH1269" t="b">
        <f t="shared" si="624"/>
        <v>1</v>
      </c>
      <c r="AJ1269" t="str">
        <f t="shared" si="632"/>
        <v>bookstore@uc.edu</v>
      </c>
      <c r="AK1269" t="b">
        <f t="shared" si="625"/>
        <v>1</v>
      </c>
      <c r="AM1269" s="4" t="str">
        <f t="shared" si="643"/>
        <v>"name":"Bookstore - Apple Discounts"</v>
      </c>
      <c r="AN1269" s="5" t="str">
        <f t="shared" si="633"/>
        <v>,"phone":"513-556-1402"</v>
      </c>
      <c r="AO1269" s="5" t="str">
        <f t="shared" si="634"/>
        <v>,"location":{</v>
      </c>
      <c r="AP1269" s="5" t="str">
        <f t="shared" si="635"/>
        <v>"ML":"9"</v>
      </c>
      <c r="AQ1269" s="5" t="str">
        <f t="shared" si="649"/>
        <v>,"RM":"365"</v>
      </c>
      <c r="AR1269" s="5" t="str">
        <f t="shared" si="636"/>
        <v>,"building":"TUC"</v>
      </c>
      <c r="AS1269" s="5" t="str">
        <f t="shared" si="645"/>
        <v>}</v>
      </c>
      <c r="AT1269" s="5" t="str">
        <f t="shared" si="637"/>
        <v>,"fax":"513-556-5555"</v>
      </c>
      <c r="AU1269" s="5" t="str">
        <f t="shared" si="638"/>
        <v>,"website":"http://www.uc.edu/bookstore"</v>
      </c>
      <c r="AV1269" s="10" t="str">
        <f t="shared" si="639"/>
        <v>,"email":"bookstore@uc.edu"</v>
      </c>
      <c r="AW1269" s="6" t="str">
        <f t="shared" si="640"/>
        <v>{"name":"Bookstore - Apple Discounts","phone":"513-556-1402","location":{"ML":"9","RM":"365","building":"TUC"},"fax":"513-556-5555","website":"http://www.uc.edu/bookstore","email":"bookstore@uc.edu"}</v>
      </c>
      <c r="AX1269" t="str">
        <f t="shared" si="641"/>
        <v>db.directory.insert({"name":"Bookstore - Apple Discounts","phone":"513-556-1402","location":{"ML":"9","RM":"365","building":"TUC"},"fax":"513-556-5555","website":"http://www.uc.edu/bookstore","email":"bookstore@uc.edu"})</v>
      </c>
      <c r="AY1269">
        <f t="shared" si="644"/>
        <v>1266</v>
      </c>
      <c r="AZ1269" t="str">
        <f t="shared" si="642"/>
        <v>1266 -  Bookstore - Apple Discounts</v>
      </c>
      <c r="BA1269" t="str">
        <f t="shared" si="646"/>
        <v>{"name":"Bookstore - Apple Discounts","phone":"513-556-1402","location":{"ML":"9","RM":"365","building":"TUC"},"fax":"513-556-5555","website":"http://www.uc.edu/bookstore","email":"bookstore@uc.edu"},</v>
      </c>
    </row>
    <row r="1270" spans="1:53" x14ac:dyDescent="0.25">
      <c r="A1270" t="s">
        <v>5181</v>
      </c>
      <c r="B1270" t="s">
        <v>5182</v>
      </c>
      <c r="C1270" t="s">
        <v>4461</v>
      </c>
      <c r="D1270">
        <v>155</v>
      </c>
      <c r="E1270">
        <v>510</v>
      </c>
      <c r="F1270" t="s">
        <v>68</v>
      </c>
      <c r="G1270" t="s">
        <v>4462</v>
      </c>
      <c r="H1270" t="s">
        <v>5183</v>
      </c>
      <c r="I1270" t="s">
        <v>2295</v>
      </c>
      <c r="K1270" t="s">
        <v>5264</v>
      </c>
      <c r="M1270">
        <f t="shared" si="647"/>
        <v>0</v>
      </c>
      <c r="N1270" t="str">
        <f t="shared" si="619"/>
        <v>Asset Management</v>
      </c>
      <c r="P1270" t="s">
        <v>5264</v>
      </c>
      <c r="Q1270" t="str">
        <f t="shared" si="620"/>
        <v>513-556-0192</v>
      </c>
      <c r="S1270" s="3">
        <f t="shared" si="618"/>
        <v>155</v>
      </c>
      <c r="T1270" t="b">
        <f t="shared" si="626"/>
        <v>1</v>
      </c>
      <c r="V1270" s="3">
        <f t="shared" si="627"/>
        <v>510</v>
      </c>
      <c r="W1270" t="b">
        <f t="shared" si="621"/>
        <v>1</v>
      </c>
      <c r="Y1270" t="str">
        <f t="shared" si="628"/>
        <v>UNIVHALL</v>
      </c>
      <c r="Z1270" t="b">
        <f t="shared" si="622"/>
        <v>1</v>
      </c>
      <c r="AB1270" t="b">
        <f t="shared" si="629"/>
        <v>1</v>
      </c>
      <c r="AD1270" t="str">
        <f t="shared" si="630"/>
        <v>513-556-1377</v>
      </c>
      <c r="AE1270" t="b">
        <f t="shared" si="623"/>
        <v>1</v>
      </c>
      <c r="AG1270" t="str">
        <f t="shared" si="631"/>
        <v xml:space="preserve"> http://www.uc.edu/af/budgetfinsvcs/asset.html</v>
      </c>
      <c r="AH1270" t="b">
        <f t="shared" si="624"/>
        <v>1</v>
      </c>
      <c r="AJ1270" t="str">
        <f t="shared" si="632"/>
        <v>assets@uc.edu</v>
      </c>
      <c r="AK1270" t="b">
        <f t="shared" si="625"/>
        <v>1</v>
      </c>
      <c r="AM1270" s="4" t="str">
        <f t="shared" si="643"/>
        <v>"name":"Asset Management"</v>
      </c>
      <c r="AN1270" s="5" t="str">
        <f t="shared" si="633"/>
        <v>,"phone":"513-556-0192"</v>
      </c>
      <c r="AO1270" s="5" t="str">
        <f t="shared" si="634"/>
        <v>,"location":{</v>
      </c>
      <c r="AP1270" s="5" t="str">
        <f t="shared" si="635"/>
        <v>"ML":"155"</v>
      </c>
      <c r="AQ1270" s="5" t="str">
        <f t="shared" si="649"/>
        <v>,"RM":"510"</v>
      </c>
      <c r="AR1270" s="5" t="str">
        <f t="shared" si="636"/>
        <v>,"building":"UNIVHALL"</v>
      </c>
      <c r="AS1270" s="5" t="str">
        <f t="shared" si="645"/>
        <v>}</v>
      </c>
      <c r="AT1270" s="5" t="str">
        <f t="shared" si="637"/>
        <v>,"fax":"513-556-1377"</v>
      </c>
      <c r="AU1270" s="5" t="str">
        <f t="shared" si="638"/>
        <v>,"website":"http://www.uc.edu/af/budgetfinsvcs/asset.html"</v>
      </c>
      <c r="AV1270" s="10" t="str">
        <f t="shared" si="639"/>
        <v>,"email":"assets@uc.edu"</v>
      </c>
      <c r="AW1270" s="6" t="str">
        <f t="shared" si="640"/>
        <v>{"name":"Asset Management","phone":"513-556-0192","location":{"ML":"155","RM":"510","building":"UNIVHALL"},"fax":"513-556-1377","website":"http://www.uc.edu/af/budgetfinsvcs/asset.html","email":"assets@uc.edu"}</v>
      </c>
      <c r="AX1270" t="str">
        <f t="shared" si="641"/>
        <v>db.directory.insert({"name":"Asset Management","phone":"513-556-0192","location":{"ML":"155","RM":"510","building":"UNIVHALL"},"fax":"513-556-1377","website":"http://www.uc.edu/af/budgetfinsvcs/asset.html","email":"assets@uc.edu"})</v>
      </c>
      <c r="AY1270">
        <f t="shared" si="644"/>
        <v>1267</v>
      </c>
      <c r="AZ1270" t="str">
        <f t="shared" si="642"/>
        <v>1267 - Asset Management</v>
      </c>
      <c r="BA1270" t="str">
        <f t="shared" si="646"/>
        <v>{"name":"Asset Management","phone":"513-556-0192","location":{"ML":"155","RM":"510","building":"UNIVHALL"},"fax":"513-556-1377","website":"http://www.uc.edu/af/budgetfinsvcs/asset.html","email":"assets@uc.edu"},</v>
      </c>
    </row>
    <row r="1271" spans="1:53" x14ac:dyDescent="0.25">
      <c r="A1271" t="s">
        <v>5184</v>
      </c>
      <c r="B1271" t="s">
        <v>5185</v>
      </c>
      <c r="C1271" t="s">
        <v>4461</v>
      </c>
      <c r="D1271">
        <v>155</v>
      </c>
      <c r="E1271">
        <v>510</v>
      </c>
      <c r="F1271" t="s">
        <v>68</v>
      </c>
      <c r="G1271" t="s">
        <v>4462</v>
      </c>
      <c r="H1271" t="s">
        <v>5186</v>
      </c>
      <c r="K1271" t="s">
        <v>5264</v>
      </c>
      <c r="M1271">
        <f t="shared" si="647"/>
        <v>0</v>
      </c>
      <c r="N1271" t="str">
        <f t="shared" si="619"/>
        <v>Budget Planning</v>
      </c>
      <c r="P1271" t="s">
        <v>5264</v>
      </c>
      <c r="Q1271" t="str">
        <f t="shared" si="620"/>
        <v>513-556-0192</v>
      </c>
      <c r="S1271" s="3">
        <f t="shared" si="618"/>
        <v>155</v>
      </c>
      <c r="T1271" t="b">
        <f t="shared" si="626"/>
        <v>1</v>
      </c>
      <c r="V1271" s="3">
        <f t="shared" si="627"/>
        <v>510</v>
      </c>
      <c r="W1271" t="b">
        <f t="shared" si="621"/>
        <v>1</v>
      </c>
      <c r="Y1271" t="str">
        <f t="shared" si="628"/>
        <v>UNIVHALL</v>
      </c>
      <c r="Z1271" t="b">
        <f t="shared" si="622"/>
        <v>1</v>
      </c>
      <c r="AB1271" t="b">
        <f t="shared" si="629"/>
        <v>1</v>
      </c>
      <c r="AD1271" t="str">
        <f t="shared" si="630"/>
        <v>513-556-1377</v>
      </c>
      <c r="AE1271" t="b">
        <f t="shared" si="623"/>
        <v>1</v>
      </c>
      <c r="AG1271" t="str">
        <f t="shared" si="631"/>
        <v xml:space="preserve"> http://www.uc.edu/af/budgetfinsvcs/budgetmgt.html</v>
      </c>
      <c r="AH1271" t="b">
        <f t="shared" si="624"/>
        <v>1</v>
      </c>
      <c r="AJ1271">
        <f t="shared" si="632"/>
        <v>0</v>
      </c>
      <c r="AK1271" t="b">
        <f t="shared" si="625"/>
        <v>0</v>
      </c>
      <c r="AM1271" s="4" t="str">
        <f t="shared" si="643"/>
        <v>"name":"Budget Planning"</v>
      </c>
      <c r="AN1271" s="5" t="str">
        <f t="shared" si="633"/>
        <v>,"phone":"513-556-0192"</v>
      </c>
      <c r="AO1271" s="5" t="str">
        <f t="shared" si="634"/>
        <v>,"location":{</v>
      </c>
      <c r="AP1271" s="5" t="str">
        <f t="shared" si="635"/>
        <v>"ML":"155"</v>
      </c>
      <c r="AQ1271" s="5" t="str">
        <f t="shared" si="649"/>
        <v>,"RM":"510"</v>
      </c>
      <c r="AR1271" s="5" t="str">
        <f t="shared" si="636"/>
        <v>,"building":"UNIVHALL"</v>
      </c>
      <c r="AS1271" s="5" t="str">
        <f t="shared" si="645"/>
        <v>}</v>
      </c>
      <c r="AT1271" s="5" t="str">
        <f t="shared" si="637"/>
        <v>,"fax":"513-556-1377"</v>
      </c>
      <c r="AU1271" s="5" t="str">
        <f t="shared" si="638"/>
        <v>,"website":"http://www.uc.edu/af/budgetfinsvcs/budgetmgt.html"</v>
      </c>
      <c r="AV1271" s="10" t="str">
        <f t="shared" si="639"/>
        <v/>
      </c>
      <c r="AW1271" s="6" t="str">
        <f t="shared" si="640"/>
        <v>{"name":"Budget Planning","phone":"513-556-0192","location":{"ML":"155","RM":"510","building":"UNIVHALL"},"fax":"513-556-1377","website":"http://www.uc.edu/af/budgetfinsvcs/budgetmgt.html"}</v>
      </c>
      <c r="AX1271" t="str">
        <f t="shared" si="641"/>
        <v>db.directory.insert({"name":"Budget Planning","phone":"513-556-0192","location":{"ML":"155","RM":"510","building":"UNIVHALL"},"fax":"513-556-1377","website":"http://www.uc.edu/af/budgetfinsvcs/budgetmgt.html"})</v>
      </c>
      <c r="AY1271">
        <f t="shared" si="644"/>
        <v>1268</v>
      </c>
      <c r="AZ1271" t="str">
        <f t="shared" si="642"/>
        <v>1268 - Budget Planning</v>
      </c>
      <c r="BA1271" t="str">
        <f t="shared" si="646"/>
        <v>{"name":"Budget Planning","phone":"513-556-0192","location":{"ML":"155","RM":"510","building":"UNIVHALL"},"fax":"513-556-1377","website":"http://www.uc.edu/af/budgetfinsvcs/budgetmgt.html"},</v>
      </c>
    </row>
    <row r="1272" spans="1:53" x14ac:dyDescent="0.25">
      <c r="A1272" t="s">
        <v>5187</v>
      </c>
      <c r="B1272" t="s">
        <v>5188</v>
      </c>
      <c r="C1272" t="s">
        <v>5189</v>
      </c>
      <c r="D1272">
        <v>645</v>
      </c>
      <c r="E1272">
        <v>640</v>
      </c>
      <c r="F1272" t="s">
        <v>23</v>
      </c>
      <c r="G1272" t="s">
        <v>5190</v>
      </c>
      <c r="H1272" t="s">
        <v>5191</v>
      </c>
      <c r="I1272" t="s">
        <v>288</v>
      </c>
      <c r="K1272" t="s">
        <v>5264</v>
      </c>
      <c r="M1272">
        <f t="shared" si="647"/>
        <v>0</v>
      </c>
      <c r="N1272" t="str">
        <f t="shared" si="619"/>
        <v xml:space="preserve"> Administration &amp; Finance - Business Affairs</v>
      </c>
      <c r="P1272" t="s">
        <v>5264</v>
      </c>
      <c r="Q1272" t="str">
        <f t="shared" si="620"/>
        <v>513-556-9809</v>
      </c>
      <c r="S1272" s="3">
        <f t="shared" si="618"/>
        <v>645</v>
      </c>
      <c r="T1272" t="b">
        <f t="shared" si="626"/>
        <v>1</v>
      </c>
      <c r="V1272" s="3">
        <f t="shared" si="627"/>
        <v>640</v>
      </c>
      <c r="W1272" t="b">
        <f t="shared" si="621"/>
        <v>1</v>
      </c>
      <c r="Y1272" t="str">
        <f t="shared" si="628"/>
        <v>UNIVPAV</v>
      </c>
      <c r="Z1272" t="b">
        <f t="shared" si="622"/>
        <v>1</v>
      </c>
      <c r="AB1272" t="b">
        <f t="shared" si="629"/>
        <v>1</v>
      </c>
      <c r="AD1272" t="str">
        <f t="shared" si="630"/>
        <v>513-556-4732</v>
      </c>
      <c r="AE1272" t="b">
        <f t="shared" si="623"/>
        <v>1</v>
      </c>
      <c r="AG1272" t="str">
        <f t="shared" si="631"/>
        <v xml:space="preserve"> http://www.uc.edu/af/busaffairs.html</v>
      </c>
      <c r="AH1272" t="b">
        <f t="shared" si="624"/>
        <v>1</v>
      </c>
      <c r="AJ1272" t="str">
        <f t="shared" si="632"/>
        <v>adfin@uc.edu</v>
      </c>
      <c r="AK1272" t="b">
        <f t="shared" si="625"/>
        <v>1</v>
      </c>
      <c r="AM1272" s="4" t="str">
        <f t="shared" si="643"/>
        <v>"name":"Administration &amp; Finance - Business Affairs"</v>
      </c>
      <c r="AN1272" s="5" t="str">
        <f t="shared" si="633"/>
        <v>,"phone":"513-556-9809"</v>
      </c>
      <c r="AO1272" s="5" t="str">
        <f t="shared" si="634"/>
        <v>,"location":{</v>
      </c>
      <c r="AP1272" s="5" t="str">
        <f t="shared" si="635"/>
        <v>"ML":"645"</v>
      </c>
      <c r="AQ1272" s="5" t="str">
        <f t="shared" si="649"/>
        <v>,"RM":"640"</v>
      </c>
      <c r="AR1272" s="5" t="str">
        <f t="shared" si="636"/>
        <v>,"building":"UNIVPAV"</v>
      </c>
      <c r="AS1272" s="5" t="str">
        <f t="shared" si="645"/>
        <v>}</v>
      </c>
      <c r="AT1272" s="5" t="str">
        <f t="shared" si="637"/>
        <v>,"fax":"513-556-4732"</v>
      </c>
      <c r="AU1272" s="5" t="str">
        <f t="shared" si="638"/>
        <v>,"website":"http://www.uc.edu/af/busaffairs.html"</v>
      </c>
      <c r="AV1272" s="10" t="str">
        <f t="shared" si="639"/>
        <v>,"email":"adfin@uc.edu"</v>
      </c>
      <c r="AW1272" s="6" t="str">
        <f t="shared" si="640"/>
        <v>{"name":"Administration &amp; Finance - Business Affairs","phone":"513-556-9809","location":{"ML":"645","RM":"640","building":"UNIVPAV"},"fax":"513-556-4732","website":"http://www.uc.edu/af/busaffairs.html","email":"adfin@uc.edu"}</v>
      </c>
      <c r="AX1272" t="str">
        <f t="shared" si="641"/>
        <v>db.directory.insert({"name":"Administration &amp; Finance - Business Affairs","phone":"513-556-9809","location":{"ML":"645","RM":"640","building":"UNIVPAV"},"fax":"513-556-4732","website":"http://www.uc.edu/af/busaffairs.html","email":"adfin@uc.edu"})</v>
      </c>
      <c r="AY1272">
        <f t="shared" si="644"/>
        <v>1269</v>
      </c>
      <c r="AZ1272" t="str">
        <f t="shared" si="642"/>
        <v>1269 -  Administration &amp; Finance - Business Affairs</v>
      </c>
      <c r="BA1272" t="str">
        <f t="shared" si="646"/>
        <v>{"name":"Administration &amp; Finance - Business Affairs","phone":"513-556-9809","location":{"ML":"645","RM":"640","building":"UNIVPAV"},"fax":"513-556-4732","website":"http://www.uc.edu/af/busaffairs.html","email":"adfin@uc.edu"},</v>
      </c>
    </row>
    <row r="1273" spans="1:53" x14ac:dyDescent="0.25">
      <c r="A1273" t="s">
        <v>5192</v>
      </c>
      <c r="B1273" t="s">
        <v>5193</v>
      </c>
      <c r="C1273" t="s">
        <v>5194</v>
      </c>
      <c r="D1273">
        <v>367</v>
      </c>
      <c r="E1273">
        <v>7148</v>
      </c>
      <c r="F1273" t="s">
        <v>498</v>
      </c>
      <c r="G1273" t="s">
        <v>1710</v>
      </c>
      <c r="H1273" t="s">
        <v>5195</v>
      </c>
      <c r="K1273" t="s">
        <v>5264</v>
      </c>
      <c r="M1273">
        <f t="shared" si="647"/>
        <v>0</v>
      </c>
      <c r="N1273" t="str">
        <f t="shared" si="619"/>
        <v>Business Office (A&amp;S)</v>
      </c>
      <c r="P1273" t="s">
        <v>5264</v>
      </c>
      <c r="Q1273" t="str">
        <f t="shared" si="620"/>
        <v>513-556-5855</v>
      </c>
      <c r="S1273" s="3">
        <f t="shared" si="618"/>
        <v>367</v>
      </c>
      <c r="T1273" t="b">
        <f t="shared" si="626"/>
        <v>1</v>
      </c>
      <c r="V1273" s="3">
        <f t="shared" si="627"/>
        <v>7148</v>
      </c>
      <c r="W1273" t="b">
        <f t="shared" si="621"/>
        <v>1</v>
      </c>
      <c r="Y1273" t="str">
        <f t="shared" si="628"/>
        <v>EDWARDS1</v>
      </c>
      <c r="Z1273" t="b">
        <f t="shared" si="622"/>
        <v>1</v>
      </c>
      <c r="AB1273" t="b">
        <f t="shared" si="629"/>
        <v>1</v>
      </c>
      <c r="AD1273" t="str">
        <f t="shared" si="630"/>
        <v>513-556-0142</v>
      </c>
      <c r="AE1273" t="b">
        <f t="shared" si="623"/>
        <v>1</v>
      </c>
      <c r="AG1273" t="str">
        <f t="shared" si="631"/>
        <v xml:space="preserve"> http://www.artsci.uc.edu/faculty-staff/business-resources.html</v>
      </c>
      <c r="AH1273" t="b">
        <f t="shared" si="624"/>
        <v>1</v>
      </c>
      <c r="AJ1273">
        <f t="shared" si="632"/>
        <v>0</v>
      </c>
      <c r="AK1273" t="b">
        <f t="shared" si="625"/>
        <v>0</v>
      </c>
      <c r="AM1273" s="4" t="str">
        <f t="shared" si="643"/>
        <v>"name":"Business Office (A&amp;S)"</v>
      </c>
      <c r="AN1273" s="5" t="str">
        <f t="shared" si="633"/>
        <v>,"phone":"513-556-5855"</v>
      </c>
      <c r="AO1273" s="5" t="str">
        <f t="shared" si="634"/>
        <v>,"location":{</v>
      </c>
      <c r="AP1273" s="5" t="str">
        <f t="shared" si="635"/>
        <v>"ML":"367"</v>
      </c>
      <c r="AQ1273" s="5" t="str">
        <f t="shared" si="649"/>
        <v>,"RM":"7148"</v>
      </c>
      <c r="AR1273" s="5" t="str">
        <f t="shared" si="636"/>
        <v>,"building":"EDWARDS1"</v>
      </c>
      <c r="AS1273" s="5" t="str">
        <f t="shared" si="645"/>
        <v>}</v>
      </c>
      <c r="AT1273" s="5" t="str">
        <f t="shared" si="637"/>
        <v>,"fax":"513-556-0142"</v>
      </c>
      <c r="AU1273" s="5" t="str">
        <f t="shared" si="638"/>
        <v>,"website":"http://www.artsci.uc.edu/faculty-staff/business-resources.html"</v>
      </c>
      <c r="AV1273" s="10" t="str">
        <f t="shared" si="639"/>
        <v/>
      </c>
      <c r="AW1273" s="6" t="str">
        <f t="shared" si="640"/>
        <v>{"name":"Business Office (A&amp;S)","phone":"513-556-5855","location":{"ML":"367","RM":"7148","building":"EDWARDS1"},"fax":"513-556-0142","website":"http://www.artsci.uc.edu/faculty-staff/business-resources.html"}</v>
      </c>
      <c r="AX1273" t="str">
        <f t="shared" si="641"/>
        <v>db.directory.insert({"name":"Business Office (A&amp;S)","phone":"513-556-5855","location":{"ML":"367","RM":"7148","building":"EDWARDS1"},"fax":"513-556-0142","website":"http://www.artsci.uc.edu/faculty-staff/business-resources.html"})</v>
      </c>
      <c r="AY1273">
        <f t="shared" si="644"/>
        <v>1270</v>
      </c>
      <c r="AZ1273" t="str">
        <f t="shared" si="642"/>
        <v>1270 - Business Office (A&amp;S)</v>
      </c>
      <c r="BA1273" t="str">
        <f t="shared" si="646"/>
        <v>{"name":"Business Office (A&amp;S)","phone":"513-556-5855","location":{"ML":"367","RM":"7148","building":"EDWARDS1"},"fax":"513-556-0142","website":"http://www.artsci.uc.edu/faculty-staff/business-resources.html"},</v>
      </c>
    </row>
    <row r="1274" spans="1:53" x14ac:dyDescent="0.25">
      <c r="A1274" t="s">
        <v>5196</v>
      </c>
      <c r="B1274" t="s">
        <v>5197</v>
      </c>
      <c r="C1274" t="s">
        <v>5198</v>
      </c>
      <c r="D1274">
        <v>370</v>
      </c>
      <c r="E1274">
        <v>3412</v>
      </c>
      <c r="F1274" t="s">
        <v>115</v>
      </c>
      <c r="H1274" t="s">
        <v>5199</v>
      </c>
      <c r="K1274" t="s">
        <v>5264</v>
      </c>
      <c r="M1274">
        <f t="shared" si="647"/>
        <v>0</v>
      </c>
      <c r="N1274" t="str">
        <f t="shared" si="619"/>
        <v>Africana Studies (A&amp;S)</v>
      </c>
      <c r="P1274" t="s">
        <v>5264</v>
      </c>
      <c r="Q1274" t="str">
        <f t="shared" si="620"/>
        <v>513-556-0350</v>
      </c>
      <c r="S1274" s="3">
        <f t="shared" si="618"/>
        <v>370</v>
      </c>
      <c r="T1274" t="b">
        <f t="shared" si="626"/>
        <v>1</v>
      </c>
      <c r="V1274" s="3">
        <f t="shared" si="627"/>
        <v>3412</v>
      </c>
      <c r="W1274" t="b">
        <f t="shared" si="621"/>
        <v>1</v>
      </c>
      <c r="Y1274" t="str">
        <f t="shared" si="628"/>
        <v>FRENCH-WEST</v>
      </c>
      <c r="Z1274" t="b">
        <f t="shared" si="622"/>
        <v>1</v>
      </c>
      <c r="AB1274" t="b">
        <f t="shared" si="629"/>
        <v>1</v>
      </c>
      <c r="AD1274">
        <f t="shared" si="630"/>
        <v>0</v>
      </c>
      <c r="AE1274" t="b">
        <f t="shared" si="623"/>
        <v>0</v>
      </c>
      <c r="AG1274" t="str">
        <f t="shared" si="631"/>
        <v xml:space="preserve"> http://www.artsci.uc.edu/departments/africana-studies.html</v>
      </c>
      <c r="AH1274" t="b">
        <f t="shared" si="624"/>
        <v>1</v>
      </c>
      <c r="AJ1274">
        <f t="shared" si="632"/>
        <v>0</v>
      </c>
      <c r="AK1274" t="b">
        <f t="shared" si="625"/>
        <v>0</v>
      </c>
      <c r="AM1274" s="4" t="str">
        <f t="shared" si="643"/>
        <v>"name":"Africana Studies (A&amp;S)"</v>
      </c>
      <c r="AN1274" s="5" t="str">
        <f t="shared" si="633"/>
        <v>,"phone":"513-556-0350"</v>
      </c>
      <c r="AO1274" s="5" t="str">
        <f t="shared" si="634"/>
        <v>,"location":{</v>
      </c>
      <c r="AP1274" s="5" t="str">
        <f t="shared" si="635"/>
        <v>"ML":"370"</v>
      </c>
      <c r="AQ1274" s="5" t="str">
        <f t="shared" si="649"/>
        <v>,"RM":"3412"</v>
      </c>
      <c r="AR1274" s="5" t="str">
        <f t="shared" si="636"/>
        <v>,"building":"FRENCH-WEST"</v>
      </c>
      <c r="AS1274" s="5" t="str">
        <f t="shared" si="645"/>
        <v>}</v>
      </c>
      <c r="AT1274" s="5" t="str">
        <f t="shared" si="637"/>
        <v/>
      </c>
      <c r="AU1274" s="5" t="str">
        <f t="shared" si="638"/>
        <v>,"website":"http://www.artsci.uc.edu/departments/africana-studies.html"</v>
      </c>
      <c r="AV1274" s="10" t="str">
        <f t="shared" si="639"/>
        <v/>
      </c>
      <c r="AW1274" s="6" t="str">
        <f t="shared" si="640"/>
        <v>{"name":"Africana Studies (A&amp;S)","phone":"513-556-0350","location":{"ML":"370","RM":"3412","building":"FRENCH-WEST"},"website":"http://www.artsci.uc.edu/departments/africana-studies.html"}</v>
      </c>
      <c r="AX1274" t="str">
        <f t="shared" si="641"/>
        <v>db.directory.insert({"name":"Africana Studies (A&amp;S)","phone":"513-556-0350","location":{"ML":"370","RM":"3412","building":"FRENCH-WEST"},"website":"http://www.artsci.uc.edu/departments/africana-studies.html"})</v>
      </c>
      <c r="AY1274">
        <f t="shared" si="644"/>
        <v>1271</v>
      </c>
      <c r="AZ1274" t="str">
        <f t="shared" si="642"/>
        <v>1271 - Africana Studies (A&amp;S)</v>
      </c>
      <c r="BA1274" t="str">
        <f t="shared" si="646"/>
        <v>{"name":"Africana Studies (A&amp;S)","phone":"513-556-0350","location":{"ML":"370","RM":"3412","building":"FRENCH-WEST"},"website":"http://www.artsci.uc.edu/departments/africana-studies.html"},</v>
      </c>
    </row>
    <row r="1275" spans="1:53" x14ac:dyDescent="0.25">
      <c r="A1275" t="s">
        <v>5200</v>
      </c>
      <c r="B1275" t="s">
        <v>5201</v>
      </c>
      <c r="C1275" t="s">
        <v>4227</v>
      </c>
      <c r="D1275">
        <v>380</v>
      </c>
      <c r="E1275">
        <v>481</v>
      </c>
      <c r="F1275" t="s">
        <v>1968</v>
      </c>
      <c r="G1275" t="s">
        <v>4357</v>
      </c>
      <c r="H1275" t="s">
        <v>5202</v>
      </c>
      <c r="K1275" t="s">
        <v>5264</v>
      </c>
      <c r="M1275">
        <f t="shared" si="647"/>
        <v>0</v>
      </c>
      <c r="N1275" t="str">
        <f t="shared" si="619"/>
        <v>Anthropology (A&amp;S)</v>
      </c>
      <c r="P1275" t="s">
        <v>5264</v>
      </c>
      <c r="Q1275" t="str">
        <f t="shared" si="620"/>
        <v>513-556-2772</v>
      </c>
      <c r="S1275" s="3">
        <f t="shared" si="618"/>
        <v>380</v>
      </c>
      <c r="T1275" t="b">
        <f t="shared" si="626"/>
        <v>1</v>
      </c>
      <c r="V1275" s="3">
        <f t="shared" si="627"/>
        <v>481</v>
      </c>
      <c r="W1275" t="b">
        <f t="shared" si="621"/>
        <v>1</v>
      </c>
      <c r="Y1275" t="str">
        <f t="shared" si="628"/>
        <v>BRAUNSTEIN</v>
      </c>
      <c r="Z1275" t="b">
        <f t="shared" si="622"/>
        <v>1</v>
      </c>
      <c r="AB1275" t="b">
        <f t="shared" si="629"/>
        <v>1</v>
      </c>
      <c r="AD1275" t="str">
        <f t="shared" si="630"/>
        <v>513-556-2778</v>
      </c>
      <c r="AE1275" t="b">
        <f t="shared" si="623"/>
        <v>1</v>
      </c>
      <c r="AG1275" t="str">
        <f t="shared" si="631"/>
        <v xml:space="preserve"> http://www.artsci.uc.edu/departments/anthropology.html</v>
      </c>
      <c r="AH1275" t="b">
        <f t="shared" si="624"/>
        <v>1</v>
      </c>
      <c r="AJ1275">
        <f t="shared" si="632"/>
        <v>0</v>
      </c>
      <c r="AK1275" t="b">
        <f t="shared" si="625"/>
        <v>0</v>
      </c>
      <c r="AM1275" s="4" t="str">
        <f t="shared" si="643"/>
        <v>"name":"Anthropology (A&amp;S)"</v>
      </c>
      <c r="AN1275" s="5" t="str">
        <f t="shared" si="633"/>
        <v>,"phone":"513-556-2772"</v>
      </c>
      <c r="AO1275" s="5" t="str">
        <f t="shared" si="634"/>
        <v>,"location":{</v>
      </c>
      <c r="AP1275" s="5" t="str">
        <f t="shared" si="635"/>
        <v>"ML":"380"</v>
      </c>
      <c r="AQ1275" s="5" t="str">
        <f t="shared" si="649"/>
        <v>,"RM":"481"</v>
      </c>
      <c r="AR1275" s="5" t="str">
        <f t="shared" si="636"/>
        <v>,"building":"BRAUNSTEIN"</v>
      </c>
      <c r="AS1275" s="5" t="str">
        <f t="shared" si="645"/>
        <v>}</v>
      </c>
      <c r="AT1275" s="5" t="str">
        <f t="shared" si="637"/>
        <v>,"fax":"513-556-2778"</v>
      </c>
      <c r="AU1275" s="5" t="str">
        <f t="shared" si="638"/>
        <v>,"website":"http://www.artsci.uc.edu/departments/anthropology.html"</v>
      </c>
      <c r="AV1275" s="10" t="str">
        <f t="shared" si="639"/>
        <v/>
      </c>
      <c r="AW1275" s="6" t="str">
        <f t="shared" si="640"/>
        <v>{"name":"Anthropology (A&amp;S)","phone":"513-556-2772","location":{"ML":"380","RM":"481","building":"BRAUNSTEIN"},"fax":"513-556-2778","website":"http://www.artsci.uc.edu/departments/anthropology.html"}</v>
      </c>
      <c r="AX1275" t="str">
        <f t="shared" si="641"/>
        <v>db.directory.insert({"name":"Anthropology (A&amp;S)","phone":"513-556-2772","location":{"ML":"380","RM":"481","building":"BRAUNSTEIN"},"fax":"513-556-2778","website":"http://www.artsci.uc.edu/departments/anthropology.html"})</v>
      </c>
      <c r="AY1275">
        <f t="shared" si="644"/>
        <v>1272</v>
      </c>
      <c r="AZ1275" t="str">
        <f t="shared" si="642"/>
        <v>1272 - Anthropology (A&amp;S)</v>
      </c>
      <c r="BA1275" t="str">
        <f t="shared" si="646"/>
        <v>{"name":"Anthropology (A&amp;S)","phone":"513-556-2772","location":{"ML":"380","RM":"481","building":"BRAUNSTEIN"},"fax":"513-556-2778","website":"http://www.artsci.uc.edu/departments/anthropology.html"},</v>
      </c>
    </row>
    <row r="1276" spans="1:53" x14ac:dyDescent="0.25">
      <c r="A1276" t="s">
        <v>5203</v>
      </c>
      <c r="B1276" t="s">
        <v>5204</v>
      </c>
      <c r="C1276" t="s">
        <v>4227</v>
      </c>
      <c r="D1276">
        <v>380</v>
      </c>
      <c r="E1276">
        <v>481</v>
      </c>
      <c r="F1276" t="s">
        <v>1968</v>
      </c>
      <c r="G1276" t="s">
        <v>4357</v>
      </c>
      <c r="H1276" t="s">
        <v>5205</v>
      </c>
      <c r="K1276" t="s">
        <v>5264</v>
      </c>
      <c r="M1276">
        <f t="shared" si="647"/>
        <v>0</v>
      </c>
      <c r="N1276" t="str">
        <f t="shared" si="619"/>
        <v>Archaeology (Anthropology)(A&amp;S)</v>
      </c>
      <c r="P1276" t="s">
        <v>5264</v>
      </c>
      <c r="Q1276" t="str">
        <f t="shared" si="620"/>
        <v>513-556-2772</v>
      </c>
      <c r="S1276" s="3">
        <f t="shared" si="618"/>
        <v>380</v>
      </c>
      <c r="T1276" t="b">
        <f t="shared" si="626"/>
        <v>1</v>
      </c>
      <c r="V1276" s="3">
        <f t="shared" si="627"/>
        <v>481</v>
      </c>
      <c r="W1276" t="b">
        <f t="shared" si="621"/>
        <v>1</v>
      </c>
      <c r="Y1276" t="str">
        <f t="shared" si="628"/>
        <v>BRAUNSTEIN</v>
      </c>
      <c r="Z1276" t="b">
        <f t="shared" si="622"/>
        <v>1</v>
      </c>
      <c r="AB1276" t="b">
        <f t="shared" si="629"/>
        <v>1</v>
      </c>
      <c r="AD1276" t="str">
        <f t="shared" si="630"/>
        <v>513-556-2778</v>
      </c>
      <c r="AE1276" t="b">
        <f t="shared" si="623"/>
        <v>1</v>
      </c>
      <c r="AG1276" t="str">
        <f t="shared" si="631"/>
        <v xml:space="preserve"> http://www.artsci.uc.edu/departments/anthropology/archaeology--social-complexity-.html</v>
      </c>
      <c r="AH1276" t="b">
        <f t="shared" si="624"/>
        <v>1</v>
      </c>
      <c r="AJ1276">
        <f t="shared" si="632"/>
        <v>0</v>
      </c>
      <c r="AK1276" t="b">
        <f t="shared" si="625"/>
        <v>0</v>
      </c>
      <c r="AM1276" s="4" t="str">
        <f t="shared" si="643"/>
        <v>"name":"Archaeology (Anthropology)(A&amp;S)"</v>
      </c>
      <c r="AN1276" s="5" t="str">
        <f t="shared" si="633"/>
        <v>,"phone":"513-556-2772"</v>
      </c>
      <c r="AO1276" s="5" t="str">
        <f t="shared" si="634"/>
        <v>,"location":{</v>
      </c>
      <c r="AP1276" s="5" t="str">
        <f t="shared" si="635"/>
        <v>"ML":"380"</v>
      </c>
      <c r="AQ1276" s="5" t="str">
        <f t="shared" si="649"/>
        <v>,"RM":"481"</v>
      </c>
      <c r="AR1276" s="5" t="str">
        <f t="shared" si="636"/>
        <v>,"building":"BRAUNSTEIN"</v>
      </c>
      <c r="AS1276" s="5" t="str">
        <f t="shared" si="645"/>
        <v>}</v>
      </c>
      <c r="AT1276" s="5" t="str">
        <f t="shared" si="637"/>
        <v>,"fax":"513-556-2778"</v>
      </c>
      <c r="AU1276" s="5" t="str">
        <f t="shared" si="638"/>
        <v>,"website":"http://www.artsci.uc.edu/departments/anthropology/archaeology--social-complexity-.html"</v>
      </c>
      <c r="AV1276" s="10" t="str">
        <f t="shared" si="639"/>
        <v/>
      </c>
      <c r="AW1276" s="6" t="str">
        <f t="shared" si="640"/>
        <v>{"name":"Archaeology (Anthropology)(A&amp;S)","phone":"513-556-2772","location":{"ML":"380","RM":"481","building":"BRAUNSTEIN"},"fax":"513-556-2778","website":"http://www.artsci.uc.edu/departments/anthropology/archaeology--social-complexity-.html"}</v>
      </c>
      <c r="AX1276" t="str">
        <f t="shared" si="641"/>
        <v>db.directory.insert({"name":"Archaeology (Anthropology)(A&amp;S)","phone":"513-556-2772","location":{"ML":"380","RM":"481","building":"BRAUNSTEIN"},"fax":"513-556-2778","website":"http://www.artsci.uc.edu/departments/anthropology/archaeology--social-complexity-.html"})</v>
      </c>
      <c r="AY1276">
        <f t="shared" si="644"/>
        <v>1273</v>
      </c>
      <c r="AZ1276" t="str">
        <f t="shared" si="642"/>
        <v>1273 - Archaeology (Anthropology)(A&amp;S)</v>
      </c>
      <c r="BA1276" t="str">
        <f t="shared" si="646"/>
        <v>{"name":"Archaeology (Anthropology)(A&amp;S)","phone":"513-556-2772","location":{"ML":"380","RM":"481","building":"BRAUNSTEIN"},"fax":"513-556-2778","website":"http://www.artsci.uc.edu/departments/anthropology/archaeology--social-complexity-.html"},</v>
      </c>
    </row>
    <row r="1277" spans="1:53" x14ac:dyDescent="0.25">
      <c r="A1277" t="s">
        <v>5206</v>
      </c>
      <c r="B1277" t="s">
        <v>5207</v>
      </c>
      <c r="C1277" t="s">
        <v>5208</v>
      </c>
      <c r="D1277">
        <v>381</v>
      </c>
      <c r="E1277">
        <v>1110</v>
      </c>
      <c r="F1277" t="s">
        <v>56</v>
      </c>
      <c r="G1277" t="s">
        <v>2883</v>
      </c>
      <c r="H1277" t="s">
        <v>5209</v>
      </c>
      <c r="K1277" t="s">
        <v>5264</v>
      </c>
      <c r="M1277">
        <f t="shared" si="647"/>
        <v>0</v>
      </c>
      <c r="N1277" t="str">
        <f t="shared" si="619"/>
        <v>Asian Studies (A&amp;S)</v>
      </c>
      <c r="P1277" t="s">
        <v>5264</v>
      </c>
      <c r="Q1277" t="str">
        <f t="shared" si="620"/>
        <v>513-556-3317</v>
      </c>
      <c r="S1277" s="3">
        <f t="shared" si="618"/>
        <v>381</v>
      </c>
      <c r="T1277" t="b">
        <f t="shared" si="626"/>
        <v>1</v>
      </c>
      <c r="V1277" s="3">
        <f t="shared" si="627"/>
        <v>1110</v>
      </c>
      <c r="W1277" t="b">
        <f t="shared" si="621"/>
        <v>1</v>
      </c>
      <c r="Y1277" t="str">
        <f t="shared" si="628"/>
        <v>CROSLEY</v>
      </c>
      <c r="Z1277" t="b">
        <f t="shared" si="622"/>
        <v>1</v>
      </c>
      <c r="AB1277" t="b">
        <f t="shared" si="629"/>
        <v>1</v>
      </c>
      <c r="AD1277" t="str">
        <f t="shared" si="630"/>
        <v>513-556-2314</v>
      </c>
      <c r="AE1277" t="b">
        <f t="shared" si="623"/>
        <v>1</v>
      </c>
      <c r="AG1277" t="str">
        <f t="shared" si="631"/>
        <v xml:space="preserve"> http://www.artsci.uc.edu/departments/interdisciplinary-studies/asian-studies.html</v>
      </c>
      <c r="AH1277" t="b">
        <f t="shared" si="624"/>
        <v>1</v>
      </c>
      <c r="AJ1277">
        <f t="shared" si="632"/>
        <v>0</v>
      </c>
      <c r="AK1277" t="b">
        <f t="shared" si="625"/>
        <v>0</v>
      </c>
      <c r="AM1277" s="4" t="str">
        <f t="shared" si="643"/>
        <v>"name":"Asian Studies (A&amp;S)"</v>
      </c>
      <c r="AN1277" s="5" t="str">
        <f t="shared" si="633"/>
        <v>,"phone":"513-556-3317"</v>
      </c>
      <c r="AO1277" s="5" t="str">
        <f t="shared" si="634"/>
        <v>,"location":{</v>
      </c>
      <c r="AP1277" s="5" t="str">
        <f t="shared" si="635"/>
        <v>"ML":"381"</v>
      </c>
      <c r="AQ1277" s="5" t="str">
        <f t="shared" si="649"/>
        <v>,"RM":"1110"</v>
      </c>
      <c r="AR1277" s="5" t="str">
        <f t="shared" si="636"/>
        <v>,"building":"CROSLEY"</v>
      </c>
      <c r="AS1277" s="5" t="str">
        <f t="shared" si="645"/>
        <v>}</v>
      </c>
      <c r="AT1277" s="5" t="str">
        <f t="shared" si="637"/>
        <v>,"fax":"513-556-2314"</v>
      </c>
      <c r="AU1277" s="5" t="str">
        <f t="shared" si="638"/>
        <v>,"website":"http://www.artsci.uc.edu/departments/interdisciplinary-studies/asian-studies.html"</v>
      </c>
      <c r="AV1277" s="10" t="str">
        <f t="shared" si="639"/>
        <v/>
      </c>
      <c r="AW1277" s="6" t="str">
        <f t="shared" si="640"/>
        <v>{"name":"Asian Studies (A&amp;S)","phone":"513-556-3317","location":{"ML":"381","RM":"1110","building":"CROSLEY"},"fax":"513-556-2314","website":"http://www.artsci.uc.edu/departments/interdisciplinary-studies/asian-studies.html"}</v>
      </c>
      <c r="AX1277" t="str">
        <f t="shared" si="641"/>
        <v>db.directory.insert({"name":"Asian Studies (A&amp;S)","phone":"513-556-3317","location":{"ML":"381","RM":"1110","building":"CROSLEY"},"fax":"513-556-2314","website":"http://www.artsci.uc.edu/departments/interdisciplinary-studies/asian-studies.html"})</v>
      </c>
      <c r="AY1277">
        <f t="shared" si="644"/>
        <v>1274</v>
      </c>
      <c r="AZ1277" t="str">
        <f t="shared" si="642"/>
        <v>1274 - Asian Studies (A&amp;S)</v>
      </c>
      <c r="BA1277" t="str">
        <f t="shared" si="646"/>
        <v>{"name":"Asian Studies (A&amp;S)","phone":"513-556-3317","location":{"ML":"381","RM":"1110","building":"CROSLEY"},"fax":"513-556-2314","website":"http://www.artsci.uc.edu/departments/interdisciplinary-studies/asian-studies.html"},</v>
      </c>
    </row>
    <row r="1278" spans="1:53" x14ac:dyDescent="0.25">
      <c r="A1278" t="s">
        <v>5210</v>
      </c>
      <c r="B1278" t="s">
        <v>5211</v>
      </c>
      <c r="C1278" t="s">
        <v>1709</v>
      </c>
      <c r="D1278">
        <v>367</v>
      </c>
      <c r="E1278">
        <v>7148</v>
      </c>
      <c r="F1278" t="s">
        <v>498</v>
      </c>
      <c r="G1278" t="s">
        <v>1710</v>
      </c>
      <c r="H1278" t="s">
        <v>5212</v>
      </c>
      <c r="K1278" t="s">
        <v>5264</v>
      </c>
      <c r="M1278">
        <f t="shared" si="647"/>
        <v>0</v>
      </c>
      <c r="N1278" t="str">
        <f t="shared" si="619"/>
        <v>Associate Dean (A&amp;S)</v>
      </c>
      <c r="P1278" t="s">
        <v>5264</v>
      </c>
      <c r="Q1278" t="str">
        <f t="shared" si="620"/>
        <v>513-556-5870</v>
      </c>
      <c r="S1278" s="3">
        <f t="shared" si="618"/>
        <v>367</v>
      </c>
      <c r="T1278" t="b">
        <f t="shared" si="626"/>
        <v>1</v>
      </c>
      <c r="V1278" s="3">
        <f t="shared" si="627"/>
        <v>7148</v>
      </c>
      <c r="W1278" t="b">
        <f t="shared" si="621"/>
        <v>1</v>
      </c>
      <c r="Y1278" t="str">
        <f t="shared" si="628"/>
        <v>EDWARDS1</v>
      </c>
      <c r="Z1278" t="b">
        <f t="shared" si="622"/>
        <v>1</v>
      </c>
      <c r="AB1278" t="b">
        <f t="shared" si="629"/>
        <v>1</v>
      </c>
      <c r="AD1278" t="str">
        <f t="shared" si="630"/>
        <v>513-556-0142</v>
      </c>
      <c r="AE1278" t="b">
        <f t="shared" si="623"/>
        <v>1</v>
      </c>
      <c r="AG1278" t="str">
        <f t="shared" si="631"/>
        <v xml:space="preserve"> http://www.artsci.uc.edu/about/administrative_contacts.html</v>
      </c>
      <c r="AH1278" t="b">
        <f t="shared" si="624"/>
        <v>1</v>
      </c>
      <c r="AJ1278">
        <f t="shared" si="632"/>
        <v>0</v>
      </c>
      <c r="AK1278" t="b">
        <f t="shared" si="625"/>
        <v>0</v>
      </c>
      <c r="AM1278" s="4" t="str">
        <f t="shared" si="643"/>
        <v>"name":"Associate Dean (A&amp;S)"</v>
      </c>
      <c r="AN1278" s="5" t="str">
        <f t="shared" si="633"/>
        <v>,"phone":"513-556-5870"</v>
      </c>
      <c r="AO1278" s="5" t="str">
        <f t="shared" si="634"/>
        <v>,"location":{</v>
      </c>
      <c r="AP1278" s="5" t="str">
        <f t="shared" si="635"/>
        <v>"ML":"367"</v>
      </c>
      <c r="AQ1278" s="5" t="str">
        <f t="shared" si="649"/>
        <v>,"RM":"7148"</v>
      </c>
      <c r="AR1278" s="5" t="str">
        <f t="shared" si="636"/>
        <v>,"building":"EDWARDS1"</v>
      </c>
      <c r="AS1278" s="5" t="str">
        <f t="shared" si="645"/>
        <v>}</v>
      </c>
      <c r="AT1278" s="5" t="str">
        <f t="shared" si="637"/>
        <v>,"fax":"513-556-0142"</v>
      </c>
      <c r="AU1278" s="5" t="str">
        <f t="shared" si="638"/>
        <v>,"website":"http://www.artsci.uc.edu/about/administrative_contacts.html"</v>
      </c>
      <c r="AV1278" s="10" t="str">
        <f t="shared" si="639"/>
        <v/>
      </c>
      <c r="AW1278" s="6" t="str">
        <f t="shared" si="640"/>
        <v>{"name":"Associate Dean (A&amp;S)","phone":"513-556-5870","location":{"ML":"367","RM":"7148","building":"EDWARDS1"},"fax":"513-556-0142","website":"http://www.artsci.uc.edu/about/administrative_contacts.html"}</v>
      </c>
      <c r="AX1278" t="str">
        <f t="shared" si="641"/>
        <v>db.directory.insert({"name":"Associate Dean (A&amp;S)","phone":"513-556-5870","location":{"ML":"367","RM":"7148","building":"EDWARDS1"},"fax":"513-556-0142","website":"http://www.artsci.uc.edu/about/administrative_contacts.html"})</v>
      </c>
      <c r="AY1278">
        <f t="shared" si="644"/>
        <v>1275</v>
      </c>
      <c r="AZ1278" t="str">
        <f t="shared" si="642"/>
        <v>1275 - Associate Dean (A&amp;S)</v>
      </c>
      <c r="BA1278" t="str">
        <f t="shared" si="646"/>
        <v>{"name":"Associate Dean (A&amp;S)","phone":"513-556-5870","location":{"ML":"367","RM":"7148","building":"EDWARDS1"},"fax":"513-556-0142","website":"http://www.artsci.uc.edu/about/administrative_contacts.html"},</v>
      </c>
    </row>
    <row r="1279" spans="1:53" x14ac:dyDescent="0.25">
      <c r="A1279" t="s">
        <v>5213</v>
      </c>
      <c r="B1279" t="s">
        <v>3469</v>
      </c>
      <c r="C1279" t="s">
        <v>5214</v>
      </c>
      <c r="D1279" t="s">
        <v>5215</v>
      </c>
      <c r="E1279">
        <v>37</v>
      </c>
      <c r="F1279" t="s">
        <v>5216</v>
      </c>
      <c r="G1279" t="s">
        <v>115</v>
      </c>
      <c r="H1279" t="s">
        <v>1710</v>
      </c>
      <c r="I1279" t="s">
        <v>5217</v>
      </c>
      <c r="K1279" t="s">
        <v>5264</v>
      </c>
      <c r="L1279" t="b">
        <v>1</v>
      </c>
      <c r="M1279">
        <f t="shared" si="647"/>
        <v>1</v>
      </c>
      <c r="N1279" t="str">
        <f t="shared" si="619"/>
        <v>A&amp;S  Marketing &amp; Communications</v>
      </c>
      <c r="O1279" t="str">
        <f t="shared" si="648"/>
        <v>A&amp;S  Marketing &amp; Communications</v>
      </c>
      <c r="P1279" t="s">
        <v>5264</v>
      </c>
      <c r="Q1279" t="str">
        <f t="shared" si="620"/>
        <v>513-556-4006</v>
      </c>
      <c r="S1279" s="3">
        <f t="shared" si="618"/>
        <v>37</v>
      </c>
      <c r="T1279" t="b">
        <f t="shared" si="626"/>
        <v>1</v>
      </c>
      <c r="V1279" s="3" t="str">
        <f t="shared" si="627"/>
        <v>5thFL</v>
      </c>
      <c r="W1279" t="b">
        <f t="shared" si="621"/>
        <v>1</v>
      </c>
      <c r="Y1279" t="str">
        <f t="shared" si="628"/>
        <v>FRENCH-WEST</v>
      </c>
      <c r="Z1279" t="b">
        <f t="shared" si="622"/>
        <v>1</v>
      </c>
      <c r="AB1279" t="b">
        <f t="shared" si="629"/>
        <v>1</v>
      </c>
      <c r="AD1279" t="str">
        <f t="shared" si="630"/>
        <v>513-556-0142</v>
      </c>
      <c r="AE1279" t="b">
        <f t="shared" si="623"/>
        <v>1</v>
      </c>
      <c r="AG1279" t="str">
        <f t="shared" si="631"/>
        <v xml:space="preserve"> http://www.artsci.uc.edu/faculty-staff/current_employees/mar-comm.html</v>
      </c>
      <c r="AH1279" t="b">
        <f t="shared" si="624"/>
        <v>1</v>
      </c>
      <c r="AJ1279">
        <f t="shared" si="632"/>
        <v>0</v>
      </c>
      <c r="AK1279" t="b">
        <f t="shared" si="625"/>
        <v>0</v>
      </c>
      <c r="AM1279" s="4" t="str">
        <f t="shared" si="643"/>
        <v>"name":"A&amp;S Marketing &amp; Communications"</v>
      </c>
      <c r="AN1279" s="5" t="str">
        <f t="shared" si="633"/>
        <v>,"phone":"513-556-4006"</v>
      </c>
      <c r="AO1279" s="5" t="str">
        <f t="shared" si="634"/>
        <v>,"location":{</v>
      </c>
      <c r="AP1279" s="5" t="str">
        <f t="shared" si="635"/>
        <v>"ML":"37"</v>
      </c>
      <c r="AQ1279" s="5" t="str">
        <f t="shared" si="649"/>
        <v>,"RM":"5thFL"</v>
      </c>
      <c r="AR1279" s="5" t="str">
        <f t="shared" si="636"/>
        <v>,"building":"FRENCH-WEST"</v>
      </c>
      <c r="AS1279" s="5" t="str">
        <f t="shared" si="645"/>
        <v>}</v>
      </c>
      <c r="AT1279" s="5" t="str">
        <f t="shared" si="637"/>
        <v>,"fax":"513-556-0142"</v>
      </c>
      <c r="AU1279" s="5" t="str">
        <f t="shared" si="638"/>
        <v>,"website":"http://www.artsci.uc.edu/faculty-staff/current_employees/mar-comm.html"</v>
      </c>
      <c r="AV1279" s="10" t="str">
        <f t="shared" si="639"/>
        <v/>
      </c>
      <c r="AW1279" s="6" t="str">
        <f t="shared" si="640"/>
        <v>{"name":"A&amp;S Marketing &amp; Communications","phone":"513-556-4006","location":{"ML":"37","RM":"5thFL","building":"FRENCH-WEST"},"fax":"513-556-0142","website":"http://www.artsci.uc.edu/faculty-staff/current_employees/mar-comm.html"}</v>
      </c>
      <c r="AX1279" t="str">
        <f t="shared" si="641"/>
        <v>db.directory.insert({"name":"A&amp;S Marketing &amp; Communications","phone":"513-556-4006","location":{"ML":"37","RM":"5thFL","building":"FRENCH-WEST"},"fax":"513-556-0142","website":"http://www.artsci.uc.edu/faculty-staff/current_employees/mar-comm.html"})</v>
      </c>
      <c r="AY1279">
        <f t="shared" si="644"/>
        <v>1276</v>
      </c>
      <c r="AZ1279" t="str">
        <f t="shared" si="642"/>
        <v>1276 - A&amp;S  Marketing &amp; Communications</v>
      </c>
      <c r="BA1279" t="str">
        <f t="shared" si="646"/>
        <v>{"name":"A&amp;S Marketing &amp; Communications","phone":"513-556-4006","location":{"ML":"37","RM":"5thFL","building":"FRENCH-WEST"},"fax":"513-556-0142","website":"http://www.artsci.uc.edu/faculty-staff/current_employees/mar-comm.html"},</v>
      </c>
    </row>
    <row r="1280" spans="1:53" x14ac:dyDescent="0.25">
      <c r="A1280" t="s">
        <v>5218</v>
      </c>
      <c r="B1280" t="s">
        <v>5219</v>
      </c>
      <c r="C1280" t="s">
        <v>5220</v>
      </c>
      <c r="D1280">
        <v>221</v>
      </c>
      <c r="E1280">
        <v>2441</v>
      </c>
      <c r="F1280" t="s">
        <v>115</v>
      </c>
      <c r="G1280" t="s">
        <v>1319</v>
      </c>
      <c r="H1280" t="s">
        <v>5221</v>
      </c>
      <c r="I1280" t="s">
        <v>218</v>
      </c>
      <c r="K1280" t="s">
        <v>5264</v>
      </c>
      <c r="M1280">
        <f t="shared" si="647"/>
        <v>0</v>
      </c>
      <c r="N1280" t="str">
        <f t="shared" si="619"/>
        <v>Academic Excellence &amp; Support Services (AESS)</v>
      </c>
      <c r="P1280" t="s">
        <v>5264</v>
      </c>
      <c r="Q1280" t="str">
        <f t="shared" si="620"/>
        <v>513-556-4236</v>
      </c>
      <c r="S1280" s="3">
        <f t="shared" si="618"/>
        <v>221</v>
      </c>
      <c r="T1280" t="b">
        <f t="shared" si="626"/>
        <v>1</v>
      </c>
      <c r="V1280" s="3">
        <f t="shared" si="627"/>
        <v>2441</v>
      </c>
      <c r="W1280" t="b">
        <f t="shared" si="621"/>
        <v>1</v>
      </c>
      <c r="Y1280" t="str">
        <f t="shared" si="628"/>
        <v>FRENCH-WEST</v>
      </c>
      <c r="Z1280" t="b">
        <f t="shared" si="622"/>
        <v>1</v>
      </c>
      <c r="AB1280" t="b">
        <f t="shared" si="629"/>
        <v>1</v>
      </c>
      <c r="AD1280" t="str">
        <f t="shared" si="630"/>
        <v>513-556-1383</v>
      </c>
      <c r="AE1280" t="b">
        <f t="shared" si="623"/>
        <v>1</v>
      </c>
      <c r="AG1280" t="str">
        <f t="shared" si="631"/>
        <v xml:space="preserve"> http://www.uc.edu/aess.html</v>
      </c>
      <c r="AH1280" t="b">
        <f t="shared" si="624"/>
        <v>1</v>
      </c>
      <c r="AJ1280" t="str">
        <f t="shared" si="632"/>
        <v>lac@uc.edu</v>
      </c>
      <c r="AK1280" t="b">
        <f t="shared" si="625"/>
        <v>1</v>
      </c>
      <c r="AM1280" s="4" t="str">
        <f t="shared" si="643"/>
        <v>"name":"Academic Excellence &amp; Support Services (AESS)"</v>
      </c>
      <c r="AN1280" s="5" t="str">
        <f t="shared" si="633"/>
        <v>,"phone":"513-556-4236"</v>
      </c>
      <c r="AO1280" s="5" t="str">
        <f t="shared" si="634"/>
        <v>,"location":{</v>
      </c>
      <c r="AP1280" s="5" t="str">
        <f t="shared" si="635"/>
        <v>"ML":"221"</v>
      </c>
      <c r="AQ1280" s="5" t="str">
        <f t="shared" si="649"/>
        <v>,"RM":"2441"</v>
      </c>
      <c r="AR1280" s="5" t="str">
        <f t="shared" si="636"/>
        <v>,"building":"FRENCH-WEST"</v>
      </c>
      <c r="AS1280" s="5" t="str">
        <f t="shared" si="645"/>
        <v>}</v>
      </c>
      <c r="AT1280" s="5" t="str">
        <f t="shared" si="637"/>
        <v>,"fax":"513-556-1383"</v>
      </c>
      <c r="AU1280" s="5" t="str">
        <f t="shared" si="638"/>
        <v>,"website":"http://www.uc.edu/aess.html"</v>
      </c>
      <c r="AV1280" s="10" t="str">
        <f t="shared" si="639"/>
        <v>,"email":"lac@uc.edu"</v>
      </c>
      <c r="AW1280" s="6" t="str">
        <f t="shared" si="640"/>
        <v>{"name":"Academic Excellence &amp; Support Services (AESS)","phone":"513-556-4236","location":{"ML":"221","RM":"2441","building":"FRENCH-WEST"},"fax":"513-556-1383","website":"http://www.uc.edu/aess.html","email":"lac@uc.edu"}</v>
      </c>
      <c r="AX1280" t="str">
        <f t="shared" si="641"/>
        <v>db.directory.insert({"name":"Academic Excellence &amp; Support Services (AESS)","phone":"513-556-4236","location":{"ML":"221","RM":"2441","building":"FRENCH-WEST"},"fax":"513-556-1383","website":"http://www.uc.edu/aess.html","email":"lac@uc.edu"})</v>
      </c>
      <c r="AY1280">
        <f t="shared" si="644"/>
        <v>1277</v>
      </c>
      <c r="AZ1280" t="str">
        <f t="shared" si="642"/>
        <v>1277 - Academic Excellence &amp; Support Services (AESS)</v>
      </c>
      <c r="BA1280" t="str">
        <f t="shared" si="646"/>
        <v>{"name":"Academic Excellence &amp; Support Services (AESS)","phone":"513-556-4236","location":{"ML":"221","RM":"2441","building":"FRENCH-WEST"},"fax":"513-556-1383","website":"http://www.uc.edu/aess.html","email":"lac@uc.edu"},</v>
      </c>
    </row>
    <row r="1281" spans="1:53" x14ac:dyDescent="0.25">
      <c r="A1281" t="s">
        <v>5222</v>
      </c>
      <c r="B1281" t="s">
        <v>5223</v>
      </c>
      <c r="C1281" t="s">
        <v>5224</v>
      </c>
      <c r="D1281">
        <v>333</v>
      </c>
      <c r="E1281">
        <v>560</v>
      </c>
      <c r="F1281" t="s">
        <v>68</v>
      </c>
      <c r="G1281" t="s">
        <v>5225</v>
      </c>
      <c r="H1281" t="s">
        <v>5226</v>
      </c>
      <c r="K1281" t="s">
        <v>5264</v>
      </c>
      <c r="M1281">
        <f t="shared" si="647"/>
        <v>0</v>
      </c>
      <c r="N1281" t="str">
        <f t="shared" si="619"/>
        <v>Accounts Payable (Finance)</v>
      </c>
      <c r="P1281" t="s">
        <v>5264</v>
      </c>
      <c r="Q1281" t="str">
        <f t="shared" si="620"/>
        <v>513-556-6772</v>
      </c>
      <c r="S1281" s="3">
        <f t="shared" si="618"/>
        <v>333</v>
      </c>
      <c r="T1281" t="b">
        <f t="shared" si="626"/>
        <v>1</v>
      </c>
      <c r="V1281" s="3">
        <f t="shared" si="627"/>
        <v>560</v>
      </c>
      <c r="W1281" t="b">
        <f t="shared" si="621"/>
        <v>1</v>
      </c>
      <c r="Y1281" t="str">
        <f t="shared" si="628"/>
        <v>UNIVHALL</v>
      </c>
      <c r="Z1281" t="b">
        <f t="shared" si="622"/>
        <v>1</v>
      </c>
      <c r="AB1281" t="b">
        <f t="shared" si="629"/>
        <v>1</v>
      </c>
      <c r="AD1281" t="str">
        <f t="shared" si="630"/>
        <v>513-556-2250</v>
      </c>
      <c r="AE1281" t="b">
        <f t="shared" si="623"/>
        <v>1</v>
      </c>
      <c r="AG1281" t="str">
        <f t="shared" si="631"/>
        <v xml:space="preserve"> http://www.uc.edu/af/controller/acctpayable.html</v>
      </c>
      <c r="AH1281" t="b">
        <f t="shared" si="624"/>
        <v>1</v>
      </c>
      <c r="AJ1281">
        <f t="shared" si="632"/>
        <v>0</v>
      </c>
      <c r="AK1281" t="b">
        <f t="shared" si="625"/>
        <v>0</v>
      </c>
      <c r="AM1281" s="4" t="str">
        <f t="shared" si="643"/>
        <v>"name":"Accounts Payable (Finance)"</v>
      </c>
      <c r="AN1281" s="5" t="str">
        <f t="shared" si="633"/>
        <v>,"phone":"513-556-6772"</v>
      </c>
      <c r="AO1281" s="5" t="str">
        <f t="shared" si="634"/>
        <v>,"location":{</v>
      </c>
      <c r="AP1281" s="5" t="str">
        <f t="shared" si="635"/>
        <v>"ML":"333"</v>
      </c>
      <c r="AQ1281" s="5" t="str">
        <f t="shared" si="649"/>
        <v>,"RM":"560"</v>
      </c>
      <c r="AR1281" s="5" t="str">
        <f t="shared" si="636"/>
        <v>,"building":"UNIVHALL"</v>
      </c>
      <c r="AS1281" s="5" t="str">
        <f t="shared" si="645"/>
        <v>}</v>
      </c>
      <c r="AT1281" s="5" t="str">
        <f t="shared" si="637"/>
        <v>,"fax":"513-556-2250"</v>
      </c>
      <c r="AU1281" s="5" t="str">
        <f t="shared" si="638"/>
        <v>,"website":"http://www.uc.edu/af/controller/acctpayable.html"</v>
      </c>
      <c r="AV1281" s="10" t="str">
        <f t="shared" si="639"/>
        <v/>
      </c>
      <c r="AW1281" s="6" t="str">
        <f t="shared" si="640"/>
        <v>{"name":"Accounts Payable (Finance)","phone":"513-556-6772","location":{"ML":"333","RM":"560","building":"UNIVHALL"},"fax":"513-556-2250","website":"http://www.uc.edu/af/controller/acctpayable.html"}</v>
      </c>
      <c r="AX1281" t="str">
        <f t="shared" si="641"/>
        <v>db.directory.insert({"name":"Accounts Payable (Finance)","phone":"513-556-6772","location":{"ML":"333","RM":"560","building":"UNIVHALL"},"fax":"513-556-2250","website":"http://www.uc.edu/af/controller/acctpayable.html"})</v>
      </c>
      <c r="AY1281">
        <f t="shared" si="644"/>
        <v>1278</v>
      </c>
      <c r="AZ1281" t="str">
        <f t="shared" si="642"/>
        <v>1278 - Accounts Payable (Finance)</v>
      </c>
      <c r="BA1281" t="str">
        <f t="shared" si="646"/>
        <v>{"name":"Accounts Payable (Finance)","phone":"513-556-6772","location":{"ML":"333","RM":"560","building":"UNIVHALL"},"fax":"513-556-2250","website":"http://www.uc.edu/af/controller/acctpayable.html"},</v>
      </c>
    </row>
    <row r="1282" spans="1:53" x14ac:dyDescent="0.25">
      <c r="A1282" t="s">
        <v>5227</v>
      </c>
      <c r="B1282" t="s">
        <v>5228</v>
      </c>
      <c r="C1282" t="s">
        <v>5229</v>
      </c>
      <c r="D1282">
        <v>641</v>
      </c>
      <c r="F1282" t="s">
        <v>68</v>
      </c>
      <c r="K1282" t="s">
        <v>5264</v>
      </c>
      <c r="M1282">
        <f t="shared" si="647"/>
        <v>0</v>
      </c>
      <c r="N1282" t="str">
        <f t="shared" si="619"/>
        <v>Accounts Receivable (Bursar)</v>
      </c>
      <c r="P1282" t="s">
        <v>5264</v>
      </c>
      <c r="Q1282" t="str">
        <f t="shared" si="620"/>
        <v>513-556-4513</v>
      </c>
      <c r="S1282" s="3">
        <f t="shared" si="618"/>
        <v>641</v>
      </c>
      <c r="T1282" t="b">
        <f t="shared" si="626"/>
        <v>1</v>
      </c>
      <c r="V1282" s="3">
        <f t="shared" si="627"/>
        <v>0</v>
      </c>
      <c r="W1282" t="b">
        <f t="shared" si="621"/>
        <v>0</v>
      </c>
      <c r="Y1282" t="str">
        <f t="shared" si="628"/>
        <v>UNIVHALL</v>
      </c>
      <c r="Z1282" t="b">
        <f t="shared" si="622"/>
        <v>1</v>
      </c>
      <c r="AB1282" t="b">
        <f t="shared" si="629"/>
        <v>1</v>
      </c>
      <c r="AD1282">
        <f t="shared" si="630"/>
        <v>0</v>
      </c>
      <c r="AE1282" t="b">
        <f t="shared" si="623"/>
        <v>0</v>
      </c>
      <c r="AG1282">
        <f t="shared" si="631"/>
        <v>0</v>
      </c>
      <c r="AH1282" t="b">
        <f t="shared" si="624"/>
        <v>0</v>
      </c>
      <c r="AJ1282">
        <f t="shared" si="632"/>
        <v>0</v>
      </c>
      <c r="AK1282" t="b">
        <f t="shared" si="625"/>
        <v>0</v>
      </c>
      <c r="AM1282" s="4" t="str">
        <f t="shared" si="643"/>
        <v>"name":"Accounts Receivable (Bursar)"</v>
      </c>
      <c r="AN1282" s="5" t="str">
        <f t="shared" si="633"/>
        <v>,"phone":"513-556-4513"</v>
      </c>
      <c r="AO1282" s="5" t="str">
        <f t="shared" si="634"/>
        <v>,"location":{</v>
      </c>
      <c r="AP1282" s="5" t="str">
        <f t="shared" si="635"/>
        <v>"ML":"641"</v>
      </c>
      <c r="AQ1282" s="5" t="str">
        <f t="shared" si="649"/>
        <v/>
      </c>
      <c r="AR1282" s="5" t="str">
        <f t="shared" si="636"/>
        <v>,"building":"UNIVHALL"</v>
      </c>
      <c r="AS1282" s="5" t="str">
        <f t="shared" si="645"/>
        <v>}</v>
      </c>
      <c r="AT1282" s="5" t="str">
        <f t="shared" si="637"/>
        <v/>
      </c>
      <c r="AU1282" s="5" t="str">
        <f t="shared" si="638"/>
        <v/>
      </c>
      <c r="AV1282" s="10" t="str">
        <f t="shared" si="639"/>
        <v/>
      </c>
      <c r="AW1282" s="6" t="str">
        <f t="shared" si="640"/>
        <v>{"name":"Accounts Receivable (Bursar)","phone":"513-556-4513","location":{"ML":"641","building":"UNIVHALL"}}</v>
      </c>
      <c r="AX1282" t="str">
        <f t="shared" si="641"/>
        <v>db.directory.insert({"name":"Accounts Receivable (Bursar)","phone":"513-556-4513","location":{"ML":"641","building":"UNIVHALL"}})</v>
      </c>
      <c r="AY1282">
        <f t="shared" si="644"/>
        <v>1279</v>
      </c>
      <c r="AZ1282" t="str">
        <f t="shared" si="642"/>
        <v>1279 - Accounts Receivable (Bursar)</v>
      </c>
      <c r="BA1282" t="str">
        <f t="shared" si="646"/>
        <v>{"name":"Accounts Receivable (Bursar)","phone":"513-556-4513","location":{"ML":"641","building":"UNIVHALL"}},</v>
      </c>
    </row>
    <row r="1283" spans="1:53" x14ac:dyDescent="0.25">
      <c r="A1283" t="s">
        <v>5230</v>
      </c>
      <c r="B1283" t="s">
        <v>5231</v>
      </c>
      <c r="C1283" t="s">
        <v>5232</v>
      </c>
      <c r="D1283">
        <v>559</v>
      </c>
      <c r="H1283" t="s">
        <v>5233</v>
      </c>
      <c r="I1283" t="s">
        <v>5234</v>
      </c>
      <c r="K1283" t="s">
        <v>5264</v>
      </c>
      <c r="M1283">
        <f t="shared" si="647"/>
        <v>0</v>
      </c>
      <c r="N1283" t="str">
        <f t="shared" si="619"/>
        <v>Addiction Sciences Division (ASD)(Psychiatry)(MED)</v>
      </c>
      <c r="P1283" t="s">
        <v>5264</v>
      </c>
      <c r="Q1283" t="str">
        <f t="shared" si="620"/>
        <v>513-585-8293</v>
      </c>
      <c r="S1283" s="3">
        <f t="shared" ref="S1283:S1287" si="650">IF(L1283,E1283,D1283)</f>
        <v>559</v>
      </c>
      <c r="T1283" t="b">
        <f t="shared" si="626"/>
        <v>1</v>
      </c>
      <c r="V1283" s="3">
        <f t="shared" si="627"/>
        <v>0</v>
      </c>
      <c r="W1283" t="b">
        <f t="shared" si="621"/>
        <v>0</v>
      </c>
      <c r="Y1283">
        <f t="shared" si="628"/>
        <v>0</v>
      </c>
      <c r="Z1283" t="b">
        <f t="shared" si="622"/>
        <v>0</v>
      </c>
      <c r="AB1283" t="b">
        <f t="shared" si="629"/>
        <v>1</v>
      </c>
      <c r="AD1283">
        <f t="shared" si="630"/>
        <v>0</v>
      </c>
      <c r="AE1283" t="b">
        <f t="shared" si="623"/>
        <v>0</v>
      </c>
      <c r="AG1283" t="str">
        <f t="shared" si="631"/>
        <v xml:space="preserve"> http://www.psychiatry.uc.edu/research/clinical/ASD/about.aspx</v>
      </c>
      <c r="AH1283" t="b">
        <f t="shared" si="624"/>
        <v>1</v>
      </c>
      <c r="AJ1283" t="str">
        <f t="shared" si="632"/>
        <v>caseywa@ucmail.uc.edu</v>
      </c>
      <c r="AK1283" t="b">
        <f t="shared" si="625"/>
        <v>1</v>
      </c>
      <c r="AM1283" s="4" t="str">
        <f t="shared" si="643"/>
        <v>"name":"Addiction Sciences Division (ASD)(Psychiatry)(MED)"</v>
      </c>
      <c r="AN1283" s="5" t="str">
        <f t="shared" si="633"/>
        <v>,"phone":"513-585-8293"</v>
      </c>
      <c r="AO1283" s="5" t="str">
        <f t="shared" si="634"/>
        <v>,"location":{</v>
      </c>
      <c r="AP1283" s="5" t="str">
        <f t="shared" si="635"/>
        <v>"ML":"559"</v>
      </c>
      <c r="AQ1283" s="5" t="str">
        <f t="shared" si="649"/>
        <v/>
      </c>
      <c r="AR1283" s="5" t="str">
        <f t="shared" si="636"/>
        <v/>
      </c>
      <c r="AS1283" s="5" t="str">
        <f t="shared" si="645"/>
        <v>}</v>
      </c>
      <c r="AT1283" s="5" t="str">
        <f t="shared" si="637"/>
        <v/>
      </c>
      <c r="AU1283" s="5" t="str">
        <f t="shared" si="638"/>
        <v>,"website":"http://www.psychiatry.uc.edu/research/clinical/ASD/about.aspx"</v>
      </c>
      <c r="AV1283" s="10" t="str">
        <f t="shared" si="639"/>
        <v>,"email":"caseywa@ucmail.uc.edu"</v>
      </c>
      <c r="AW1283" s="6" t="str">
        <f t="shared" si="640"/>
        <v>{"name":"Addiction Sciences Division (ASD)(Psychiatry)(MED)","phone":"513-585-8293","location":{"ML":"559"},"website":"http://www.psychiatry.uc.edu/research/clinical/ASD/about.aspx","email":"caseywa@ucmail.uc.edu"}</v>
      </c>
      <c r="AX1283" t="str">
        <f t="shared" si="641"/>
        <v>db.directory.insert({"name":"Addiction Sciences Division (ASD)(Psychiatry)(MED)","phone":"513-585-8293","location":{"ML":"559"},"website":"http://www.psychiatry.uc.edu/research/clinical/ASD/about.aspx","email":"caseywa@ucmail.uc.edu"})</v>
      </c>
      <c r="AY1283">
        <f t="shared" si="644"/>
        <v>1280</v>
      </c>
      <c r="AZ1283" t="str">
        <f t="shared" si="642"/>
        <v>1280 - Addiction Sciences Division (ASD)(Psychiatry)(MED)</v>
      </c>
      <c r="BA1283" t="str">
        <f t="shared" si="646"/>
        <v>{"name":"Addiction Sciences Division (ASD)(Psychiatry)(MED)","phone":"513-585-8293","location":{"ML":"559"},"website":"http://www.psychiatry.uc.edu/research/clinical/ASD/about.aspx","email":"caseywa@ucmail.uc.edu"},</v>
      </c>
    </row>
    <row r="1284" spans="1:53" x14ac:dyDescent="0.25">
      <c r="A1284" t="s">
        <v>5235</v>
      </c>
      <c r="B1284" t="s">
        <v>5236</v>
      </c>
      <c r="C1284" t="s">
        <v>41</v>
      </c>
      <c r="D1284">
        <v>24</v>
      </c>
      <c r="F1284" t="s">
        <v>42</v>
      </c>
      <c r="G1284" t="s">
        <v>43</v>
      </c>
      <c r="H1284" t="s">
        <v>5237</v>
      </c>
      <c r="I1284" t="s">
        <v>45</v>
      </c>
      <c r="K1284" t="s">
        <v>5264</v>
      </c>
      <c r="M1284">
        <f t="shared" si="647"/>
        <v>0</v>
      </c>
      <c r="N1284" t="str">
        <f t="shared" ref="N1284:N1288" si="651">IF(L1284,O1284,B1284)</f>
        <v xml:space="preserve"> Alumni Affairs - Alumni Groups</v>
      </c>
      <c r="P1284" t="s">
        <v>5264</v>
      </c>
      <c r="Q1284" t="str">
        <f t="shared" ref="Q1284:Q1288" si="652">IF(L1284,D1284,C1284)</f>
        <v>513-556-4344</v>
      </c>
      <c r="S1284" s="3">
        <f t="shared" si="650"/>
        <v>24</v>
      </c>
      <c r="T1284" t="b">
        <f t="shared" si="626"/>
        <v>1</v>
      </c>
      <c r="V1284" s="3">
        <f t="shared" si="627"/>
        <v>0</v>
      </c>
      <c r="W1284" t="b">
        <f t="shared" ref="W1284:W1288" si="653">IF(V1284=0,FALSE,TRUE)</f>
        <v>0</v>
      </c>
      <c r="Y1284" t="str">
        <f t="shared" si="628"/>
        <v>ALUMNICTR</v>
      </c>
      <c r="Z1284" t="b">
        <f t="shared" ref="Z1284:Z1288" si="654">IF(Y1284=0,FALSE,TRUE)</f>
        <v>1</v>
      </c>
      <c r="AB1284" t="b">
        <f t="shared" si="629"/>
        <v>1</v>
      </c>
      <c r="AD1284" t="str">
        <f t="shared" si="630"/>
        <v>513-556-3011</v>
      </c>
      <c r="AE1284" t="b">
        <f t="shared" ref="AE1284:AE1288" si="655">IF(AD1284=0,FALSE,TRUE)</f>
        <v>1</v>
      </c>
      <c r="AG1284" t="str">
        <f t="shared" si="631"/>
        <v xml:space="preserve"> http://www.uc.edu/alumni/connect/groups.html</v>
      </c>
      <c r="AH1284" t="b">
        <f t="shared" ref="AH1284:AH1288" si="656">IF(AG1284=0,FALSE,TRUE)</f>
        <v>1</v>
      </c>
      <c r="AJ1284" t="str">
        <f t="shared" si="632"/>
        <v>alumni.association@uc.edu</v>
      </c>
      <c r="AK1284" t="b">
        <f t="shared" ref="AK1284:AK1288" si="657">IF(AJ1284=0,FALSE,TRUE)</f>
        <v>1</v>
      </c>
      <c r="AM1284" s="4" t="str">
        <f t="shared" si="643"/>
        <v>"name":"Alumni Affairs - Alumni Groups"</v>
      </c>
      <c r="AN1284" s="5" t="str">
        <f t="shared" si="633"/>
        <v>,"phone":"513-556-4344"</v>
      </c>
      <c r="AO1284" s="5" t="str">
        <f t="shared" si="634"/>
        <v>,"location":{</v>
      </c>
      <c r="AP1284" s="5" t="str">
        <f t="shared" si="635"/>
        <v>"ML":"24"</v>
      </c>
      <c r="AQ1284" s="5" t="str">
        <f t="shared" si="649"/>
        <v/>
      </c>
      <c r="AR1284" s="5" t="str">
        <f t="shared" si="636"/>
        <v>,"building":"ALUMNICTR"</v>
      </c>
      <c r="AS1284" s="5" t="str">
        <f t="shared" si="645"/>
        <v>}</v>
      </c>
      <c r="AT1284" s="5" t="str">
        <f t="shared" si="637"/>
        <v>,"fax":"513-556-3011"</v>
      </c>
      <c r="AU1284" s="5" t="str">
        <f t="shared" si="638"/>
        <v>,"website":"http://www.uc.edu/alumni/connect/groups.html"</v>
      </c>
      <c r="AV1284" s="10" t="str">
        <f t="shared" si="639"/>
        <v>,"email":"alumni.association@uc.edu"</v>
      </c>
      <c r="AW1284" s="6" t="str">
        <f t="shared" si="640"/>
        <v>{"name":"Alumni Affairs - Alumni Groups","phone":"513-556-4344","location":{"ML":"24","building":"ALUMNICTR"},"fax":"513-556-3011","website":"http://www.uc.edu/alumni/connect/groups.html","email":"alumni.association@uc.edu"}</v>
      </c>
      <c r="AX1284" t="str">
        <f t="shared" si="641"/>
        <v>db.directory.insert({"name":"Alumni Affairs - Alumni Groups","phone":"513-556-4344","location":{"ML":"24","building":"ALUMNICTR"},"fax":"513-556-3011","website":"http://www.uc.edu/alumni/connect/groups.html","email":"alumni.association@uc.edu"})</v>
      </c>
      <c r="AY1284">
        <f t="shared" si="644"/>
        <v>1281</v>
      </c>
      <c r="AZ1284" t="str">
        <f t="shared" si="642"/>
        <v>1281 -  Alumni Affairs - Alumni Groups</v>
      </c>
      <c r="BA1284" t="str">
        <f t="shared" si="646"/>
        <v>{"name":"Alumni Affairs - Alumni Groups","phone":"513-556-4344","location":{"ML":"24","building":"ALUMNICTR"},"fax":"513-556-3011","website":"http://www.uc.edu/alumni/connect/groups.html","email":"alumni.association@uc.edu"},</v>
      </c>
    </row>
    <row r="1285" spans="1:53" x14ac:dyDescent="0.25">
      <c r="A1285" t="s">
        <v>5238</v>
      </c>
      <c r="B1285" t="s">
        <v>5239</v>
      </c>
      <c r="C1285" t="s">
        <v>41</v>
      </c>
      <c r="D1285">
        <v>24</v>
      </c>
      <c r="F1285" t="s">
        <v>42</v>
      </c>
      <c r="G1285" t="s">
        <v>43</v>
      </c>
      <c r="H1285" t="s">
        <v>5240</v>
      </c>
      <c r="I1285" t="s">
        <v>45</v>
      </c>
      <c r="K1285" t="s">
        <v>5264</v>
      </c>
      <c r="M1285">
        <f t="shared" si="647"/>
        <v>0</v>
      </c>
      <c r="N1285" t="str">
        <f t="shared" si="651"/>
        <v xml:space="preserve"> Merchandise - Alumni Affairs</v>
      </c>
      <c r="P1285" t="s">
        <v>5264</v>
      </c>
      <c r="Q1285" t="str">
        <f t="shared" si="652"/>
        <v>513-556-4344</v>
      </c>
      <c r="S1285" s="3">
        <f t="shared" si="650"/>
        <v>24</v>
      </c>
      <c r="T1285" t="b">
        <f t="shared" ref="T1285:T1288" si="658">IF(S1285=0,FALSE,TRUE)</f>
        <v>1</v>
      </c>
      <c r="V1285" s="3">
        <f t="shared" ref="V1285:V1288" si="659">IF(L1285,F1285,E1285)</f>
        <v>0</v>
      </c>
      <c r="W1285" t="b">
        <f t="shared" si="653"/>
        <v>0</v>
      </c>
      <c r="Y1285" t="str">
        <f t="shared" ref="Y1285:Y1288" si="660">IF(L1285,G1285,F1285)</f>
        <v>ALUMNICTR</v>
      </c>
      <c r="Z1285" t="b">
        <f t="shared" si="654"/>
        <v>1</v>
      </c>
      <c r="AB1285" t="b">
        <f t="shared" ref="AB1285:AB1288" si="661">IF(AND(AND(T1285=FALSE,W1285=FALSE),Z1285=FALSE),FALSE,TRUE)</f>
        <v>1</v>
      </c>
      <c r="AD1285" t="str">
        <f t="shared" ref="AD1285:AD1288" si="662">IF(L1285,H1285,G1285)</f>
        <v>513-556-3011</v>
      </c>
      <c r="AE1285" t="b">
        <f t="shared" si="655"/>
        <v>1</v>
      </c>
      <c r="AG1285" t="str">
        <f t="shared" ref="AG1285:AG1288" si="663">IF(L1285,I1285,H1285)</f>
        <v xml:space="preserve"> http://www.uc.edu/alumni/resources/merchandise.html</v>
      </c>
      <c r="AH1285" t="b">
        <f t="shared" si="656"/>
        <v>1</v>
      </c>
      <c r="AJ1285" t="str">
        <f t="shared" ref="AJ1285:AJ1288" si="664">IF(L1285,J1285,I1285)</f>
        <v>alumni.association@uc.edu</v>
      </c>
      <c r="AK1285" t="b">
        <f t="shared" si="657"/>
        <v>1</v>
      </c>
      <c r="AM1285" s="4" t="str">
        <f t="shared" si="643"/>
        <v>"name":"Merchandise - Alumni Affairs"</v>
      </c>
      <c r="AN1285" s="5" t="str">
        <f t="shared" ref="AN1285:AN1288" si="665">CONCATENATE(",""phone"":""",TRIM(Q1285),"""")</f>
        <v>,"phone":"513-556-4344"</v>
      </c>
      <c r="AO1285" s="5" t="str">
        <f t="shared" ref="AO1285:AO1288" si="666">IF(AB1285,",""location"":{","")</f>
        <v>,"location":{</v>
      </c>
      <c r="AP1285" s="5" t="str">
        <f t="shared" ref="AP1285:AP1288" si="667">IF(T1285,CONCATENATE("""ML"":""",TRIM(S1285),""""),"")</f>
        <v>"ML":"24"</v>
      </c>
      <c r="AQ1285" s="5" t="str">
        <f t="shared" si="649"/>
        <v/>
      </c>
      <c r="AR1285" s="5" t="str">
        <f t="shared" ref="AR1285:AR1288" si="668">IF(Z1285,CONCATENATE(",""building"":""",TRIM(Y1285),""""),"")</f>
        <v>,"building":"ALUMNICTR"</v>
      </c>
      <c r="AS1285" s="5" t="str">
        <f t="shared" si="645"/>
        <v>}</v>
      </c>
      <c r="AT1285" s="5" t="str">
        <f t="shared" ref="AT1285:AT1288" si="669">IF(AE1285,CONCATENATE(",""fax"":""",TRIM(AD1285),""""),"")</f>
        <v>,"fax":"513-556-3011"</v>
      </c>
      <c r="AU1285" s="5" t="str">
        <f t="shared" ref="AU1285:AU1288" si="670">IF(AH1285,CONCATENATE(",""website"":""",TRIM(AG1285),""""),"")</f>
        <v>,"website":"http://www.uc.edu/alumni/resources/merchandise.html"</v>
      </c>
      <c r="AV1285" s="10" t="str">
        <f t="shared" ref="AV1285:AV1288" si="671">IF(AK1285,CONCATENATE(",""email"":""",TRIM(AJ1285),""""),"")</f>
        <v>,"email":"alumni.association@uc.edu"</v>
      </c>
      <c r="AW1285" s="6" t="str">
        <f t="shared" ref="AW1285:AW1288" si="672">CONCATENATE("{",AM1285,AN1285,AO1285,AP1285,AQ1285,AR1285,AS1285,AT1285,AU1285,AV1285,"}")</f>
        <v>{"name":"Merchandise - Alumni Affairs","phone":"513-556-4344","location":{"ML":"24","building":"ALUMNICTR"},"fax":"513-556-3011","website":"http://www.uc.edu/alumni/resources/merchandise.html","email":"alumni.association@uc.edu"}</v>
      </c>
      <c r="AX1285" t="str">
        <f t="shared" ref="AX1285:AX1288" si="673">CONCATENATE("db.directory.insert(",AW1285,")")</f>
        <v>db.directory.insert({"name":"Merchandise - Alumni Affairs","phone":"513-556-4344","location":{"ML":"24","building":"ALUMNICTR"},"fax":"513-556-3011","website":"http://www.uc.edu/alumni/resources/merchandise.html","email":"alumni.association@uc.edu"})</v>
      </c>
      <c r="AY1285">
        <f t="shared" si="644"/>
        <v>1282</v>
      </c>
      <c r="AZ1285" t="str">
        <f t="shared" ref="AZ1285:AZ1288" si="674">CONCATENATE(AY1285," - ",N1285)</f>
        <v>1282 -  Merchandise - Alumni Affairs</v>
      </c>
      <c r="BA1285" t="str">
        <f t="shared" si="646"/>
        <v>{"name":"Merchandise - Alumni Affairs","phone":"513-556-4344","location":{"ML":"24","building":"ALUMNICTR"},"fax":"513-556-3011","website":"http://www.uc.edu/alumni/resources/merchandise.html","email":"alumni.association@uc.edu"},</v>
      </c>
    </row>
    <row r="1286" spans="1:53" x14ac:dyDescent="0.25">
      <c r="A1286" t="s">
        <v>5241</v>
      </c>
      <c r="B1286" t="s">
        <v>5242</v>
      </c>
      <c r="C1286" t="s">
        <v>3306</v>
      </c>
      <c r="D1286" t="s">
        <v>5243</v>
      </c>
      <c r="E1286">
        <v>21</v>
      </c>
      <c r="F1286">
        <v>874</v>
      </c>
      <c r="G1286" t="s">
        <v>50</v>
      </c>
      <c r="H1286" t="s">
        <v>5244</v>
      </c>
      <c r="K1286" t="s">
        <v>5264</v>
      </c>
      <c r="L1286" t="b">
        <v>1</v>
      </c>
      <c r="M1286">
        <f t="shared" si="647"/>
        <v>1</v>
      </c>
      <c r="N1286" t="str">
        <f t="shared" si="651"/>
        <v>Athletics  Business Office</v>
      </c>
      <c r="O1286" t="str">
        <f t="shared" si="648"/>
        <v>Athletics  Business Office</v>
      </c>
      <c r="P1286" t="s">
        <v>5264</v>
      </c>
      <c r="Q1286" t="str">
        <f t="shared" si="652"/>
        <v>513-556-0689</v>
      </c>
      <c r="S1286" s="3">
        <f t="shared" si="650"/>
        <v>21</v>
      </c>
      <c r="T1286" t="b">
        <f t="shared" si="658"/>
        <v>1</v>
      </c>
      <c r="V1286" s="3">
        <f t="shared" si="659"/>
        <v>874</v>
      </c>
      <c r="W1286" t="b">
        <f t="shared" si="653"/>
        <v>1</v>
      </c>
      <c r="Y1286" t="str">
        <f t="shared" si="660"/>
        <v>LNDNRCTR</v>
      </c>
      <c r="Z1286" t="b">
        <f t="shared" si="654"/>
        <v>1</v>
      </c>
      <c r="AB1286" t="b">
        <f t="shared" si="661"/>
        <v>1</v>
      </c>
      <c r="AD1286" t="str">
        <f t="shared" si="662"/>
        <v>513-556-0405</v>
      </c>
      <c r="AE1286" t="b">
        <f t="shared" si="655"/>
        <v>1</v>
      </c>
      <c r="AG1286">
        <f t="shared" si="663"/>
        <v>0</v>
      </c>
      <c r="AH1286" t="b">
        <f t="shared" si="656"/>
        <v>0</v>
      </c>
      <c r="AJ1286">
        <f t="shared" si="664"/>
        <v>0</v>
      </c>
      <c r="AK1286" t="b">
        <f t="shared" si="657"/>
        <v>0</v>
      </c>
      <c r="AM1286" s="4" t="str">
        <f t="shared" ref="AM1286:AM1288" si="675">CONCATENATE("""name"":""",TRIM(N1286),"""")</f>
        <v>"name":"Athletics Business Office"</v>
      </c>
      <c r="AN1286" s="5" t="str">
        <f t="shared" si="665"/>
        <v>,"phone":"513-556-0689"</v>
      </c>
      <c r="AO1286" s="5" t="str">
        <f t="shared" si="666"/>
        <v>,"location":{</v>
      </c>
      <c r="AP1286" s="5" t="str">
        <f t="shared" si="667"/>
        <v>"ML":"21"</v>
      </c>
      <c r="AQ1286" s="5" t="str">
        <f t="shared" si="649"/>
        <v>,"RM":"874"</v>
      </c>
      <c r="AR1286" s="5" t="str">
        <f t="shared" si="668"/>
        <v>,"building":"LNDNRCTR"</v>
      </c>
      <c r="AS1286" s="5" t="str">
        <f t="shared" si="645"/>
        <v>}</v>
      </c>
      <c r="AT1286" s="5" t="str">
        <f t="shared" si="669"/>
        <v>,"fax":"513-556-0405"</v>
      </c>
      <c r="AU1286" s="5" t="str">
        <f t="shared" si="670"/>
        <v/>
      </c>
      <c r="AV1286" s="10" t="str">
        <f t="shared" si="671"/>
        <v/>
      </c>
      <c r="AW1286" s="6" t="str">
        <f t="shared" si="672"/>
        <v>{"name":"Athletics Business Office","phone":"513-556-0689","location":{"ML":"21","RM":"874","building":"LNDNRCTR"},"fax":"513-556-0405"}</v>
      </c>
      <c r="AX1286" t="str">
        <f t="shared" si="673"/>
        <v>db.directory.insert({"name":"Athletics Business Office","phone":"513-556-0689","location":{"ML":"21","RM":"874","building":"LNDNRCTR"},"fax":"513-556-0405"})</v>
      </c>
      <c r="AY1286">
        <f t="shared" ref="AY1286:AY1288" si="676">AY1285+1</f>
        <v>1283</v>
      </c>
      <c r="AZ1286" t="str">
        <f t="shared" si="674"/>
        <v>1283 - Athletics  Business Office</v>
      </c>
      <c r="BA1286" t="str">
        <f t="shared" si="646"/>
        <v>{"name":"Athletics Business Office","phone":"513-556-0689","location":{"ML":"21","RM":"874","building":"LNDNRCTR"},"fax":"513-556-0405"},</v>
      </c>
    </row>
    <row r="1287" spans="1:53" x14ac:dyDescent="0.25">
      <c r="A1287" t="s">
        <v>5245</v>
      </c>
      <c r="B1287" t="s">
        <v>5242</v>
      </c>
      <c r="C1287" t="s">
        <v>4159</v>
      </c>
      <c r="D1287" t="s">
        <v>5246</v>
      </c>
      <c r="E1287">
        <v>21</v>
      </c>
      <c r="F1287">
        <v>880</v>
      </c>
      <c r="G1287" t="s">
        <v>50</v>
      </c>
      <c r="H1287" t="s">
        <v>5247</v>
      </c>
      <c r="K1287" t="s">
        <v>5264</v>
      </c>
      <c r="L1287" t="b">
        <v>1</v>
      </c>
      <c r="M1287">
        <f t="shared" si="647"/>
        <v>1</v>
      </c>
      <c r="N1287" t="str">
        <f t="shared" si="651"/>
        <v>Athletics  Director</v>
      </c>
      <c r="O1287" t="str">
        <f t="shared" si="648"/>
        <v>Athletics  Director</v>
      </c>
      <c r="P1287" t="s">
        <v>5264</v>
      </c>
      <c r="Q1287" t="str">
        <f t="shared" si="652"/>
        <v>513-556-4603</v>
      </c>
      <c r="S1287" s="3">
        <f t="shared" si="650"/>
        <v>21</v>
      </c>
      <c r="T1287" t="b">
        <f t="shared" si="658"/>
        <v>1</v>
      </c>
      <c r="V1287" s="3">
        <f t="shared" si="659"/>
        <v>880</v>
      </c>
      <c r="W1287" t="b">
        <f t="shared" si="653"/>
        <v>1</v>
      </c>
      <c r="Y1287" t="str">
        <f t="shared" si="660"/>
        <v>LNDNRCTR</v>
      </c>
      <c r="Z1287" t="b">
        <f t="shared" si="654"/>
        <v>1</v>
      </c>
      <c r="AB1287" t="b">
        <f t="shared" si="661"/>
        <v>1</v>
      </c>
      <c r="AD1287" t="str">
        <f t="shared" si="662"/>
        <v>513-556-5059</v>
      </c>
      <c r="AE1287" t="b">
        <f t="shared" si="655"/>
        <v>1</v>
      </c>
      <c r="AG1287">
        <f t="shared" si="663"/>
        <v>0</v>
      </c>
      <c r="AH1287" t="b">
        <f t="shared" si="656"/>
        <v>0</v>
      </c>
      <c r="AJ1287">
        <f t="shared" si="664"/>
        <v>0</v>
      </c>
      <c r="AK1287" t="b">
        <f t="shared" si="657"/>
        <v>0</v>
      </c>
      <c r="AM1287" s="4" t="str">
        <f t="shared" si="675"/>
        <v>"name":"Athletics Director"</v>
      </c>
      <c r="AN1287" s="5" t="str">
        <f t="shared" si="665"/>
        <v>,"phone":"513-556-4603"</v>
      </c>
      <c r="AO1287" s="5" t="str">
        <f t="shared" si="666"/>
        <v>,"location":{</v>
      </c>
      <c r="AP1287" s="5" t="str">
        <f t="shared" si="667"/>
        <v>"ML":"21"</v>
      </c>
      <c r="AQ1287" s="5" t="str">
        <f t="shared" si="649"/>
        <v>,"RM":"880"</v>
      </c>
      <c r="AR1287" s="5" t="str">
        <f t="shared" si="668"/>
        <v>,"building":"LNDNRCTR"</v>
      </c>
      <c r="AS1287" s="5" t="str">
        <f t="shared" si="645"/>
        <v>}</v>
      </c>
      <c r="AT1287" s="5" t="str">
        <f t="shared" si="669"/>
        <v>,"fax":"513-556-5059"</v>
      </c>
      <c r="AU1287" s="5" t="str">
        <f t="shared" si="670"/>
        <v/>
      </c>
      <c r="AV1287" s="10" t="str">
        <f t="shared" si="671"/>
        <v/>
      </c>
      <c r="AW1287" s="6" t="str">
        <f t="shared" si="672"/>
        <v>{"name":"Athletics Director","phone":"513-556-4603","location":{"ML":"21","RM":"880","building":"LNDNRCTR"},"fax":"513-556-5059"}</v>
      </c>
      <c r="AX1287" t="str">
        <f t="shared" si="673"/>
        <v>db.directory.insert({"name":"Athletics Director","phone":"513-556-4603","location":{"ML":"21","RM":"880","building":"LNDNRCTR"},"fax":"513-556-5059"})</v>
      </c>
      <c r="AY1287">
        <f t="shared" si="676"/>
        <v>1284</v>
      </c>
      <c r="AZ1287" t="str">
        <f t="shared" si="674"/>
        <v>1284 - Athletics  Director</v>
      </c>
      <c r="BA1287" t="str">
        <f t="shared" si="646"/>
        <v>{"name":"Athletics Director","phone":"513-556-4603","location":{"ML":"21","RM":"880","building":"LNDNRCTR"},"fax":"513-556-5059"},</v>
      </c>
    </row>
    <row r="1288" spans="1:53" x14ac:dyDescent="0.25">
      <c r="A1288" t="s">
        <v>5248</v>
      </c>
      <c r="B1288" t="s">
        <v>5242</v>
      </c>
      <c r="C1288" t="s">
        <v>3121</v>
      </c>
      <c r="D1288" t="s">
        <v>5246</v>
      </c>
      <c r="E1288">
        <v>21</v>
      </c>
      <c r="G1288" t="s">
        <v>50</v>
      </c>
      <c r="H1288" t="s">
        <v>5247</v>
      </c>
      <c r="K1288" t="s">
        <v>5264</v>
      </c>
      <c r="L1288" t="b">
        <v>1</v>
      </c>
      <c r="M1288">
        <f t="shared" si="647"/>
        <v>1</v>
      </c>
      <c r="N1288" t="str">
        <f t="shared" si="651"/>
        <v>Athletics  Information</v>
      </c>
      <c r="O1288" t="str">
        <f t="shared" si="648"/>
        <v>Athletics  Information</v>
      </c>
      <c r="P1288" t="s">
        <v>5264</v>
      </c>
      <c r="Q1288" t="str">
        <f t="shared" si="652"/>
        <v>513-556-4603</v>
      </c>
      <c r="S1288" s="3">
        <f>IF(L1288,E1288,D1288)</f>
        <v>21</v>
      </c>
      <c r="T1288" t="b">
        <f t="shared" si="658"/>
        <v>1</v>
      </c>
      <c r="V1288" s="3">
        <f t="shared" si="659"/>
        <v>0</v>
      </c>
      <c r="W1288" t="b">
        <f t="shared" si="653"/>
        <v>0</v>
      </c>
      <c r="Y1288" t="str">
        <f t="shared" si="660"/>
        <v>LNDNRCTR</v>
      </c>
      <c r="Z1288" t="b">
        <f t="shared" si="654"/>
        <v>1</v>
      </c>
      <c r="AB1288" t="b">
        <f t="shared" si="661"/>
        <v>1</v>
      </c>
      <c r="AD1288" t="str">
        <f t="shared" si="662"/>
        <v>513-556-5059</v>
      </c>
      <c r="AE1288" t="b">
        <f t="shared" si="655"/>
        <v>1</v>
      </c>
      <c r="AG1288">
        <f t="shared" si="663"/>
        <v>0</v>
      </c>
      <c r="AH1288" t="b">
        <f t="shared" si="656"/>
        <v>0</v>
      </c>
      <c r="AJ1288">
        <f t="shared" si="664"/>
        <v>0</v>
      </c>
      <c r="AK1288" t="b">
        <f t="shared" si="657"/>
        <v>0</v>
      </c>
      <c r="AM1288" s="4" t="str">
        <f t="shared" si="675"/>
        <v>"name":"Athletics Information"</v>
      </c>
      <c r="AN1288" s="5" t="str">
        <f t="shared" si="665"/>
        <v>,"phone":"513-556-4603"</v>
      </c>
      <c r="AO1288" s="5" t="str">
        <f t="shared" si="666"/>
        <v>,"location":{</v>
      </c>
      <c r="AP1288" s="5" t="str">
        <f t="shared" si="667"/>
        <v>"ML":"21"</v>
      </c>
      <c r="AQ1288" s="5" t="str">
        <f t="shared" si="649"/>
        <v/>
      </c>
      <c r="AR1288" s="5" t="str">
        <f t="shared" si="668"/>
        <v>,"building":"LNDNRCTR"</v>
      </c>
      <c r="AS1288" s="5" t="str">
        <f t="shared" si="645"/>
        <v>}</v>
      </c>
      <c r="AT1288" s="5" t="str">
        <f t="shared" si="669"/>
        <v>,"fax":"513-556-5059"</v>
      </c>
      <c r="AU1288" s="5" t="str">
        <f t="shared" si="670"/>
        <v/>
      </c>
      <c r="AV1288" s="10" t="str">
        <f t="shared" si="671"/>
        <v/>
      </c>
      <c r="AW1288" s="6" t="str">
        <f t="shared" si="672"/>
        <v>{"name":"Athletics Information","phone":"513-556-4603","location":{"ML":"21","building":"LNDNRCTR"},"fax":"513-556-5059"}</v>
      </c>
      <c r="AX1288" t="str">
        <f t="shared" si="673"/>
        <v>db.directory.insert({"name":"Athletics Information","phone":"513-556-4603","location":{"ML":"21","building":"LNDNRCTR"},"fax":"513-556-5059"})</v>
      </c>
      <c r="AY1288">
        <f t="shared" si="676"/>
        <v>1285</v>
      </c>
      <c r="AZ1288" t="str">
        <f t="shared" si="674"/>
        <v>1285 - Athletics  Information</v>
      </c>
      <c r="BA1288" t="str">
        <f t="shared" si="646"/>
        <v>{"name":"Athletics Information","phone":"513-556-4603","location":{"ML":"21","building":"LNDNRCTR"},"fax":"513-556-5059"},</v>
      </c>
    </row>
  </sheetData>
  <mergeCells count="11">
    <mergeCell ref="AM1:AW1"/>
    <mergeCell ref="A2:J2"/>
    <mergeCell ref="L3:M3"/>
    <mergeCell ref="L2:O2"/>
    <mergeCell ref="S2:T2"/>
    <mergeCell ref="V2:W2"/>
    <mergeCell ref="Y2:Z2"/>
    <mergeCell ref="AD2:AE2"/>
    <mergeCell ref="AG2:AH2"/>
    <mergeCell ref="AJ2:AK2"/>
    <mergeCell ref="AO2:AS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csv_FIXED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2016-02-28T23:52:11Z</dcterms:created>
  <dcterms:modified xsi:type="dcterms:W3CDTF">2016-02-29T06:09:06Z</dcterms:modified>
</cp:coreProperties>
</file>