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lt1115-phono-mm-mc-v3/mesurements/"/>
    </mc:Choice>
  </mc:AlternateContent>
  <xr:revisionPtr revIDLastSave="0" documentId="13_ncr:1_{C5A0B784-1BAB-0344-91B2-E28035F02B86}" xr6:coauthVersionLast="46" xr6:coauthVersionMax="46" xr10:uidLastSave="{00000000-0000-0000-0000-000000000000}"/>
  <bookViews>
    <workbookView xWindow="760" yWindow="460" windowWidth="28040" windowHeight="16420" activeTab="1" xr2:uid="{FC4D13F7-8D67-8143-BB8E-7AF9C7783FCE}"/>
  </bookViews>
  <sheets>
    <sheet name="2021.04.07" sheetId="1" r:id="rId1"/>
    <sheet name="2021.04.08" sheetId="3" r:id="rId2"/>
    <sheet name="Sheet1 (2)" sheetId="4" r:id="rId3"/>
    <sheet name="Sheet1" sheetId="2" r:id="rId4"/>
  </sheets>
  <definedNames>
    <definedName name="_xlnm.Print_Area" localSheetId="1">'2021.04.08'!$A$1:$L$86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3" l="1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" i="3"/>
  <c r="D14" i="3"/>
  <c r="D15" i="3"/>
  <c r="D16" i="3"/>
  <c r="D19" i="3"/>
  <c r="D22" i="3"/>
  <c r="D23" i="3"/>
  <c r="D24" i="3"/>
  <c r="D27" i="3"/>
  <c r="D30" i="3"/>
  <c r="D31" i="3"/>
  <c r="D32" i="3"/>
  <c r="D35" i="3"/>
  <c r="D38" i="3"/>
  <c r="D39" i="3"/>
  <c r="D40" i="3"/>
  <c r="D43" i="3"/>
  <c r="D46" i="3"/>
  <c r="D47" i="3"/>
  <c r="D48" i="3"/>
  <c r="D51" i="3"/>
  <c r="D54" i="3"/>
  <c r="D55" i="3"/>
  <c r="D56" i="3"/>
  <c r="D59" i="3"/>
  <c r="D62" i="3"/>
  <c r="D63" i="3"/>
  <c r="D64" i="3"/>
  <c r="D67" i="3"/>
  <c r="D70" i="3"/>
  <c r="D71" i="3"/>
  <c r="D72" i="3"/>
  <c r="D75" i="3"/>
  <c r="D78" i="3"/>
  <c r="D79" i="3"/>
  <c r="D80" i="3"/>
  <c r="D83" i="3"/>
  <c r="D86" i="3"/>
  <c r="C9" i="3"/>
  <c r="D9" i="3" s="1"/>
  <c r="C10" i="3"/>
  <c r="D10" i="3" s="1"/>
  <c r="C11" i="3"/>
  <c r="D11" i="3" s="1"/>
  <c r="C12" i="3"/>
  <c r="D12" i="3" s="1"/>
  <c r="C13" i="3"/>
  <c r="D13" i="3" s="1"/>
  <c r="C14" i="3"/>
  <c r="C15" i="3"/>
  <c r="C16" i="3"/>
  <c r="C17" i="3"/>
  <c r="D17" i="3" s="1"/>
  <c r="C18" i="3"/>
  <c r="D18" i="3" s="1"/>
  <c r="C19" i="3"/>
  <c r="C20" i="3"/>
  <c r="D20" i="3" s="1"/>
  <c r="C21" i="3"/>
  <c r="D21" i="3" s="1"/>
  <c r="C22" i="3"/>
  <c r="C23" i="3"/>
  <c r="C24" i="3"/>
  <c r="C25" i="3"/>
  <c r="D25" i="3" s="1"/>
  <c r="C26" i="3"/>
  <c r="D26" i="3" s="1"/>
  <c r="C27" i="3"/>
  <c r="C28" i="3"/>
  <c r="D28" i="3" s="1"/>
  <c r="C29" i="3"/>
  <c r="D29" i="3" s="1"/>
  <c r="C30" i="3"/>
  <c r="C31" i="3"/>
  <c r="C32" i="3"/>
  <c r="C33" i="3"/>
  <c r="D33" i="3" s="1"/>
  <c r="C34" i="3"/>
  <c r="D34" i="3" s="1"/>
  <c r="C35" i="3"/>
  <c r="C36" i="3"/>
  <c r="D36" i="3" s="1"/>
  <c r="C37" i="3"/>
  <c r="D37" i="3" s="1"/>
  <c r="C38" i="3"/>
  <c r="C39" i="3"/>
  <c r="C40" i="3"/>
  <c r="C41" i="3"/>
  <c r="D41" i="3" s="1"/>
  <c r="C42" i="3"/>
  <c r="D42" i="3" s="1"/>
  <c r="C43" i="3"/>
  <c r="C44" i="3"/>
  <c r="D44" i="3" s="1"/>
  <c r="C45" i="3"/>
  <c r="D45" i="3" s="1"/>
  <c r="C46" i="3"/>
  <c r="C47" i="3"/>
  <c r="C48" i="3"/>
  <c r="C49" i="3"/>
  <c r="D49" i="3" s="1"/>
  <c r="C50" i="3"/>
  <c r="D50" i="3" s="1"/>
  <c r="C51" i="3"/>
  <c r="C52" i="3"/>
  <c r="D52" i="3" s="1"/>
  <c r="C53" i="3"/>
  <c r="D53" i="3" s="1"/>
  <c r="C54" i="3"/>
  <c r="C55" i="3"/>
  <c r="C56" i="3"/>
  <c r="C57" i="3"/>
  <c r="D57" i="3" s="1"/>
  <c r="C58" i="3"/>
  <c r="D58" i="3" s="1"/>
  <c r="C59" i="3"/>
  <c r="C60" i="3"/>
  <c r="D60" i="3" s="1"/>
  <c r="C61" i="3"/>
  <c r="D61" i="3" s="1"/>
  <c r="C62" i="3"/>
  <c r="C63" i="3"/>
  <c r="C64" i="3"/>
  <c r="C65" i="3"/>
  <c r="D65" i="3" s="1"/>
  <c r="C66" i="3"/>
  <c r="D66" i="3" s="1"/>
  <c r="C67" i="3"/>
  <c r="C68" i="3"/>
  <c r="D68" i="3" s="1"/>
  <c r="C69" i="3"/>
  <c r="D69" i="3" s="1"/>
  <c r="C70" i="3"/>
  <c r="C71" i="3"/>
  <c r="C72" i="3"/>
  <c r="C73" i="3"/>
  <c r="D73" i="3" s="1"/>
  <c r="C74" i="3"/>
  <c r="D74" i="3" s="1"/>
  <c r="C75" i="3"/>
  <c r="C76" i="3"/>
  <c r="D76" i="3" s="1"/>
  <c r="C77" i="3"/>
  <c r="D77" i="3" s="1"/>
  <c r="C78" i="3"/>
  <c r="C79" i="3"/>
  <c r="C80" i="3"/>
  <c r="C81" i="3"/>
  <c r="D81" i="3" s="1"/>
  <c r="C82" i="3"/>
  <c r="D82" i="3" s="1"/>
  <c r="C83" i="3"/>
  <c r="C84" i="3"/>
  <c r="D84" i="3" s="1"/>
  <c r="C85" i="3"/>
  <c r="D85" i="3" s="1"/>
  <c r="C86" i="3"/>
  <c r="C8" i="3"/>
  <c r="D8" i="3" s="1"/>
  <c r="K13" i="3"/>
  <c r="M13" i="3" s="1"/>
  <c r="N13" i="3" s="1"/>
  <c r="K14" i="3"/>
  <c r="M14" i="3" s="1"/>
  <c r="N14" i="3" s="1"/>
  <c r="K17" i="3"/>
  <c r="M17" i="3" s="1"/>
  <c r="N17" i="3" s="1"/>
  <c r="K21" i="3"/>
  <c r="M21" i="3" s="1"/>
  <c r="N21" i="3" s="1"/>
  <c r="K22" i="3"/>
  <c r="M22" i="3" s="1"/>
  <c r="N22" i="3" s="1"/>
  <c r="K25" i="3"/>
  <c r="M25" i="3" s="1"/>
  <c r="N25" i="3" s="1"/>
  <c r="K28" i="3"/>
  <c r="M28" i="3" s="1"/>
  <c r="N28" i="3" s="1"/>
  <c r="K30" i="3"/>
  <c r="M30" i="3" s="1"/>
  <c r="N30" i="3" s="1"/>
  <c r="K32" i="3"/>
  <c r="K33" i="3"/>
  <c r="M33" i="3" s="1"/>
  <c r="N33" i="3" s="1"/>
  <c r="K36" i="3"/>
  <c r="M36" i="3" s="1"/>
  <c r="N36" i="3" s="1"/>
  <c r="K38" i="3"/>
  <c r="M38" i="3" s="1"/>
  <c r="N38" i="3" s="1"/>
  <c r="K40" i="3"/>
  <c r="K41" i="3"/>
  <c r="M41" i="3" s="1"/>
  <c r="N41" i="3" s="1"/>
  <c r="K44" i="3"/>
  <c r="M44" i="3" s="1"/>
  <c r="N44" i="3" s="1"/>
  <c r="K46" i="3"/>
  <c r="M46" i="3" s="1"/>
  <c r="N46" i="3" s="1"/>
  <c r="K48" i="3"/>
  <c r="K49" i="3"/>
  <c r="M49" i="3" s="1"/>
  <c r="N49" i="3" s="1"/>
  <c r="K52" i="3"/>
  <c r="M52" i="3" s="1"/>
  <c r="N52" i="3" s="1"/>
  <c r="K54" i="3"/>
  <c r="M54" i="3" s="1"/>
  <c r="N54" i="3" s="1"/>
  <c r="K56" i="3"/>
  <c r="K57" i="3"/>
  <c r="M57" i="3" s="1"/>
  <c r="N57" i="3" s="1"/>
  <c r="K60" i="3"/>
  <c r="M60" i="3" s="1"/>
  <c r="N60" i="3" s="1"/>
  <c r="K62" i="3"/>
  <c r="M62" i="3" s="1"/>
  <c r="N62" i="3" s="1"/>
  <c r="K64" i="3"/>
  <c r="K65" i="3"/>
  <c r="M65" i="3" s="1"/>
  <c r="N65" i="3" s="1"/>
  <c r="K68" i="3"/>
  <c r="M68" i="3" s="1"/>
  <c r="N68" i="3" s="1"/>
  <c r="K70" i="3"/>
  <c r="M70" i="3" s="1"/>
  <c r="N70" i="3" s="1"/>
  <c r="K72" i="3"/>
  <c r="K73" i="3"/>
  <c r="M73" i="3" s="1"/>
  <c r="N73" i="3" s="1"/>
  <c r="K76" i="3"/>
  <c r="M76" i="3" s="1"/>
  <c r="N76" i="3" s="1"/>
  <c r="K78" i="3"/>
  <c r="M78" i="3" s="1"/>
  <c r="N78" i="3" s="1"/>
  <c r="K80" i="3"/>
  <c r="K81" i="3"/>
  <c r="M81" i="3" s="1"/>
  <c r="N81" i="3" s="1"/>
  <c r="K84" i="3"/>
  <c r="M84" i="3" s="1"/>
  <c r="N84" i="3" s="1"/>
  <c r="K86" i="3"/>
  <c r="M86" i="3" s="1"/>
  <c r="N86" i="3" s="1"/>
  <c r="K8" i="3"/>
  <c r="M8" i="3" s="1"/>
  <c r="N8" i="3" s="1"/>
  <c r="J27" i="3"/>
  <c r="K27" i="3" s="1"/>
  <c r="M27" i="3" s="1"/>
  <c r="N27" i="3" s="1"/>
  <c r="J28" i="3"/>
  <c r="J29" i="3"/>
  <c r="K29" i="3" s="1"/>
  <c r="M29" i="3" s="1"/>
  <c r="N29" i="3" s="1"/>
  <c r="J30" i="3"/>
  <c r="J31" i="3"/>
  <c r="K31" i="3" s="1"/>
  <c r="M31" i="3" s="1"/>
  <c r="N31" i="3" s="1"/>
  <c r="J32" i="3"/>
  <c r="J33" i="3"/>
  <c r="J34" i="3"/>
  <c r="K34" i="3" s="1"/>
  <c r="M34" i="3" s="1"/>
  <c r="N34" i="3" s="1"/>
  <c r="J35" i="3"/>
  <c r="K35" i="3" s="1"/>
  <c r="M35" i="3" s="1"/>
  <c r="N35" i="3" s="1"/>
  <c r="J36" i="3"/>
  <c r="J37" i="3"/>
  <c r="K37" i="3" s="1"/>
  <c r="M37" i="3" s="1"/>
  <c r="N37" i="3" s="1"/>
  <c r="J38" i="3"/>
  <c r="J39" i="3"/>
  <c r="K39" i="3" s="1"/>
  <c r="M39" i="3" s="1"/>
  <c r="N39" i="3" s="1"/>
  <c r="J40" i="3"/>
  <c r="J41" i="3"/>
  <c r="J42" i="3"/>
  <c r="K42" i="3" s="1"/>
  <c r="M42" i="3" s="1"/>
  <c r="N42" i="3" s="1"/>
  <c r="J43" i="3"/>
  <c r="K43" i="3" s="1"/>
  <c r="M43" i="3" s="1"/>
  <c r="N43" i="3" s="1"/>
  <c r="J44" i="3"/>
  <c r="J45" i="3"/>
  <c r="K45" i="3" s="1"/>
  <c r="M45" i="3" s="1"/>
  <c r="N45" i="3" s="1"/>
  <c r="J46" i="3"/>
  <c r="J47" i="3"/>
  <c r="K47" i="3" s="1"/>
  <c r="M47" i="3" s="1"/>
  <c r="N47" i="3" s="1"/>
  <c r="J48" i="3"/>
  <c r="J49" i="3"/>
  <c r="J50" i="3"/>
  <c r="K50" i="3" s="1"/>
  <c r="M50" i="3" s="1"/>
  <c r="N50" i="3" s="1"/>
  <c r="J51" i="3"/>
  <c r="K51" i="3" s="1"/>
  <c r="M51" i="3" s="1"/>
  <c r="N51" i="3" s="1"/>
  <c r="J52" i="3"/>
  <c r="J53" i="3"/>
  <c r="K53" i="3" s="1"/>
  <c r="M53" i="3" s="1"/>
  <c r="N53" i="3" s="1"/>
  <c r="J54" i="3"/>
  <c r="J55" i="3"/>
  <c r="K55" i="3" s="1"/>
  <c r="M55" i="3" s="1"/>
  <c r="N55" i="3" s="1"/>
  <c r="J56" i="3"/>
  <c r="J57" i="3"/>
  <c r="J58" i="3"/>
  <c r="K58" i="3" s="1"/>
  <c r="M58" i="3" s="1"/>
  <c r="N58" i="3" s="1"/>
  <c r="J59" i="3"/>
  <c r="K59" i="3" s="1"/>
  <c r="M59" i="3" s="1"/>
  <c r="N59" i="3" s="1"/>
  <c r="J60" i="3"/>
  <c r="J61" i="3"/>
  <c r="K61" i="3" s="1"/>
  <c r="M61" i="3" s="1"/>
  <c r="N61" i="3" s="1"/>
  <c r="J62" i="3"/>
  <c r="J63" i="3"/>
  <c r="K63" i="3" s="1"/>
  <c r="M63" i="3" s="1"/>
  <c r="N63" i="3" s="1"/>
  <c r="J64" i="3"/>
  <c r="J65" i="3"/>
  <c r="J66" i="3"/>
  <c r="K66" i="3" s="1"/>
  <c r="M66" i="3" s="1"/>
  <c r="N66" i="3" s="1"/>
  <c r="J67" i="3"/>
  <c r="K67" i="3" s="1"/>
  <c r="M67" i="3" s="1"/>
  <c r="N67" i="3" s="1"/>
  <c r="J68" i="3"/>
  <c r="J69" i="3"/>
  <c r="K69" i="3" s="1"/>
  <c r="M69" i="3" s="1"/>
  <c r="N69" i="3" s="1"/>
  <c r="J70" i="3"/>
  <c r="J71" i="3"/>
  <c r="K71" i="3" s="1"/>
  <c r="M71" i="3" s="1"/>
  <c r="N71" i="3" s="1"/>
  <c r="J72" i="3"/>
  <c r="J73" i="3"/>
  <c r="J74" i="3"/>
  <c r="K74" i="3" s="1"/>
  <c r="M74" i="3" s="1"/>
  <c r="N74" i="3" s="1"/>
  <c r="J75" i="3"/>
  <c r="K75" i="3" s="1"/>
  <c r="M75" i="3" s="1"/>
  <c r="N75" i="3" s="1"/>
  <c r="J76" i="3"/>
  <c r="J77" i="3"/>
  <c r="K77" i="3" s="1"/>
  <c r="M77" i="3" s="1"/>
  <c r="N77" i="3" s="1"/>
  <c r="J78" i="3"/>
  <c r="J79" i="3"/>
  <c r="K79" i="3" s="1"/>
  <c r="M79" i="3" s="1"/>
  <c r="N79" i="3" s="1"/>
  <c r="J80" i="3"/>
  <c r="J81" i="3"/>
  <c r="J82" i="3"/>
  <c r="K82" i="3" s="1"/>
  <c r="M82" i="3" s="1"/>
  <c r="N82" i="3" s="1"/>
  <c r="J83" i="3"/>
  <c r="K83" i="3" s="1"/>
  <c r="M83" i="3" s="1"/>
  <c r="N83" i="3" s="1"/>
  <c r="J84" i="3"/>
  <c r="J85" i="3"/>
  <c r="K85" i="3" s="1"/>
  <c r="M85" i="3" s="1"/>
  <c r="N85" i="3" s="1"/>
  <c r="J86" i="3"/>
  <c r="J12" i="3"/>
  <c r="K12" i="3" s="1"/>
  <c r="M12" i="3" s="1"/>
  <c r="N12" i="3" s="1"/>
  <c r="J13" i="3"/>
  <c r="J14" i="3"/>
  <c r="J15" i="3"/>
  <c r="K15" i="3" s="1"/>
  <c r="M15" i="3" s="1"/>
  <c r="N15" i="3" s="1"/>
  <c r="J16" i="3"/>
  <c r="K16" i="3" s="1"/>
  <c r="M16" i="3" s="1"/>
  <c r="N16" i="3" s="1"/>
  <c r="J17" i="3"/>
  <c r="J18" i="3"/>
  <c r="K18" i="3" s="1"/>
  <c r="M18" i="3" s="1"/>
  <c r="N18" i="3" s="1"/>
  <c r="J19" i="3"/>
  <c r="K19" i="3" s="1"/>
  <c r="M19" i="3" s="1"/>
  <c r="N19" i="3" s="1"/>
  <c r="J20" i="3"/>
  <c r="K20" i="3" s="1"/>
  <c r="M20" i="3" s="1"/>
  <c r="N20" i="3" s="1"/>
  <c r="J21" i="3"/>
  <c r="J22" i="3"/>
  <c r="J23" i="3"/>
  <c r="K23" i="3" s="1"/>
  <c r="M23" i="3" s="1"/>
  <c r="N23" i="3" s="1"/>
  <c r="J24" i="3"/>
  <c r="K24" i="3" s="1"/>
  <c r="M24" i="3" s="1"/>
  <c r="N24" i="3" s="1"/>
  <c r="J25" i="3"/>
  <c r="J26" i="3"/>
  <c r="K26" i="3" s="1"/>
  <c r="M26" i="3" s="1"/>
  <c r="N26" i="3" s="1"/>
  <c r="J9" i="3"/>
  <c r="K9" i="3" s="1"/>
  <c r="M9" i="3" s="1"/>
  <c r="N9" i="3" s="1"/>
  <c r="J10" i="3"/>
  <c r="K10" i="3" s="1"/>
  <c r="M10" i="3" s="1"/>
  <c r="N10" i="3" s="1"/>
  <c r="J11" i="3"/>
  <c r="K11" i="3" s="1"/>
  <c r="M11" i="3" s="1"/>
  <c r="N11" i="3" s="1"/>
  <c r="J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F9" i="1"/>
  <c r="F8" i="1"/>
  <c r="F18" i="1"/>
  <c r="D13" i="1"/>
  <c r="D12" i="1"/>
  <c r="B10" i="2" a="1"/>
  <c r="B10" i="2" s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D24" i="1"/>
  <c r="D23" i="1"/>
  <c r="D22" i="1"/>
  <c r="D21" i="1"/>
  <c r="D20" i="1"/>
  <c r="D19" i="1"/>
  <c r="C24" i="1"/>
  <c r="C23" i="1"/>
  <c r="C22" i="1"/>
  <c r="C21" i="1"/>
  <c r="C20" i="1"/>
  <c r="C19" i="1"/>
  <c r="D18" i="1"/>
  <c r="D17" i="1"/>
  <c r="D16" i="1"/>
  <c r="D15" i="1"/>
  <c r="D14" i="1"/>
  <c r="D11" i="1"/>
  <c r="D10" i="1"/>
  <c r="D9" i="1"/>
  <c r="D8" i="1"/>
  <c r="C15" i="1"/>
  <c r="C16" i="1"/>
  <c r="C17" i="1"/>
  <c r="C18" i="1"/>
  <c r="C14" i="1"/>
  <c r="C9" i="1"/>
  <c r="C10" i="1"/>
  <c r="C11" i="1"/>
  <c r="C12" i="1"/>
  <c r="C13" i="1"/>
  <c r="C8" i="1"/>
  <c r="M80" i="3" l="1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<sst xmlns="http://schemas.openxmlformats.org/spreadsheetml/2006/main" count="44" uniqueCount="35">
  <si>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Hz</t>
  </si>
  <si>
    <t>Input</t>
  </si>
  <si>
    <t>PCB1 mVeff</t>
  </si>
  <si>
    <t>PCB2 mVeff</t>
  </si>
  <si>
    <t>PCB1 Gain</t>
  </si>
  <si>
    <t>mVeff</t>
  </si>
  <si>
    <t>PCB1 Gain dB</t>
  </si>
  <si>
    <t>Ref RIAA</t>
  </si>
  <si>
    <t>Ref RIAA with gain 1kHz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</si>
  <si>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</si>
  <si>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</si>
  <si>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</si>
  <si>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</si>
  <si>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</si>
  <si>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</si>
  <si>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</si>
  <si>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</si>
  <si>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</si>
  <si>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</si>
  <si>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</si>
  <si>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</si>
  <si>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</si>
  <si>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</si>
  <si>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</si>
  <si>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</si>
  <si>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</si>
  <si>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</si>
  <si>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Ref RIAA
dB</t>
  </si>
  <si>
    <t>PCB2
mVeff</t>
  </si>
  <si>
    <t>PCB2 AV</t>
  </si>
  <si>
    <t>PCB2 AV
 dB</t>
  </si>
  <si>
    <t>Deviation Ref
dB</t>
  </si>
  <si>
    <t>PCB1
AV</t>
  </si>
  <si>
    <t>PCB1
AV dB</t>
  </si>
  <si>
    <t>Diff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</si>
</sst>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2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'2021.04.07'!$A$8:$A$42</c:f>
              <c:numCache>
                <c:formatCode>General</c:formatCode>
                <c:ptCount val="3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  <c:pt idx="15">
                  <c:v>6000</c:v>
                </c:pt>
                <c:pt idx="16">
                  <c:v>7000</c:v>
                </c:pt>
                <c:pt idx="17">
                  <c:v>8000</c:v>
                </c:pt>
                <c:pt idx="18">
                  <c:v>9000</c:v>
                </c:pt>
                <c:pt idx="19">
                  <c:v>10000</c:v>
                </c:pt>
                <c:pt idx="20">
                  <c:v>11000</c:v>
                </c:pt>
                <c:pt idx="21">
                  <c:v>12000</c:v>
                </c:pt>
                <c:pt idx="22">
                  <c:v>13000</c:v>
                </c:pt>
                <c:pt idx="23">
                  <c:v>14000</c:v>
                </c:pt>
                <c:pt idx="24">
                  <c:v>15000</c:v>
                </c:pt>
                <c:pt idx="25">
                  <c:v>16000</c:v>
                </c:pt>
                <c:pt idx="26">
                  <c:v>17000</c:v>
                </c:pt>
                <c:pt idx="27">
                  <c:v>18000</c:v>
                </c:pt>
                <c:pt idx="28">
                  <c:v>19000</c:v>
                </c:pt>
                <c:pt idx="29">
                  <c:v>20000</c:v>
                </c:pt>
                <c:pt idx="30">
                  <c:v>21000</c:v>
                </c:pt>
                <c:pt idx="31">
                  <c:v>22000</c:v>
                </c:pt>
                <c:pt idx="32">
                  <c:v>23000</c:v>
                </c:pt>
                <c:pt idx="33">
                  <c:v>24000</c:v>
                </c:pt>
                <c:pt idx="34">
                  <c:v>25000</c:v>
                </c:pt>
              </c:numCache>
            </c:numRef>
          </c:xVal>
          <c:yVal>
            <c:numRef>
              <c:f>'2021.04.07'!$D$8:$D$42</c:f>
              <c:numCache>
                <c:formatCode>0.00</c:formatCode>
                <c:ptCount val="35"/>
                <c:pt idx="0">
                  <c:v>73.460418142577922</c:v>
                </c:pt>
                <c:pt idx="1">
                  <c:v>69.628852570046092</c:v>
                </c:pt>
                <c:pt idx="2">
                  <c:v>64.730745229773873</c:v>
                </c:pt>
                <c:pt idx="3">
                  <c:v>62.007410902351261</c:v>
                </c:pt>
                <c:pt idx="4">
                  <c:v>60.315575127780818</c:v>
                </c:pt>
                <c:pt idx="5">
                  <c:v>59.18082784642187</c:v>
                </c:pt>
                <c:pt idx="6">
                  <c:v>58.329078970998502</c:v>
                </c:pt>
                <c:pt idx="7">
                  <c:v>57.763589878366503</c:v>
                </c:pt>
                <c:pt idx="8">
                  <c:v>57.27834753915721</c:v>
                </c:pt>
                <c:pt idx="9">
                  <c:v>56.877108452463219</c:v>
                </c:pt>
                <c:pt idx="10">
                  <c:v>56.521496054016531</c:v>
                </c:pt>
                <c:pt idx="11">
                  <c:v>53.856938385544602</c:v>
                </c:pt>
                <c:pt idx="12">
                  <c:v>51.663975479372453</c:v>
                </c:pt>
                <c:pt idx="13">
                  <c:v>49.771014330008889</c:v>
                </c:pt>
                <c:pt idx="14">
                  <c:v>48.130803608679102</c:v>
                </c:pt>
                <c:pt idx="15">
                  <c:v>46.769129872092094</c:v>
                </c:pt>
                <c:pt idx="16">
                  <c:v>45.529236083464887</c:v>
                </c:pt>
                <c:pt idx="17">
                  <c:v>44.407392649027891</c:v>
                </c:pt>
                <c:pt idx="18">
                  <c:v>43.422823020567648</c:v>
                </c:pt>
                <c:pt idx="19">
                  <c:v>42.548575557031974</c:v>
                </c:pt>
                <c:pt idx="20">
                  <c:v>41.748529140725708</c:v>
                </c:pt>
                <c:pt idx="21">
                  <c:v>41.007595125229159</c:v>
                </c:pt>
                <c:pt idx="22">
                  <c:v>40.323947070248778</c:v>
                </c:pt>
                <c:pt idx="23">
                  <c:v>39.690546266875856</c:v>
                </c:pt>
                <c:pt idx="24">
                  <c:v>39.094495819581262</c:v>
                </c:pt>
                <c:pt idx="25">
                  <c:v>38.526848932513104</c:v>
                </c:pt>
                <c:pt idx="26">
                  <c:v>37.996410048541925</c:v>
                </c:pt>
                <c:pt idx="27">
                  <c:v>37.501225267834002</c:v>
                </c:pt>
                <c:pt idx="28">
                  <c:v>37.025166974381506</c:v>
                </c:pt>
                <c:pt idx="29">
                  <c:v>36.573197930706399</c:v>
                </c:pt>
                <c:pt idx="30">
                  <c:v>36.137160590376347</c:v>
                </c:pt>
                <c:pt idx="31">
                  <c:v>35.735028442911222</c:v>
                </c:pt>
                <c:pt idx="32">
                  <c:v>35.32825694224799</c:v>
                </c:pt>
                <c:pt idx="33">
                  <c:v>34.948236157728466</c:v>
                </c:pt>
                <c:pt idx="34">
                  <c:v>34.583295793855399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6D-2E4E-B735-1695A525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5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'2021.04.08'!$K$8:$K$86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9-DA4E-B558-87019A6CE01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9-DA4E-B558-87019A6C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'2021.04.08'!$P$8:$P$86</c:f>
              <c:numCache>
                <c:formatCode>0.00</c:formatCode>
                <c:ptCount val="79"/>
                <c:pt idx="0">
                  <c:v>-2.0061328296968384E-2</c:v>
                </c:pt>
                <c:pt idx="1">
                  <c:v>-1.2973698660069033E-2</c:v>
                </c:pt>
                <c:pt idx="2">
                  <c:v>-1.2973698660069033E-2</c:v>
                </c:pt>
                <c:pt idx="3">
                  <c:v>-1.2973698660069033E-2</c:v>
                </c:pt>
                <c:pt idx="4">
                  <c:v>-1.2973698660069033E-2</c:v>
                </c:pt>
                <c:pt idx="5">
                  <c:v>3.0077035265847485E-3</c:v>
                </c:pt>
                <c:pt idx="6">
                  <c:v>3.7782634044205565E-3</c:v>
                </c:pt>
                <c:pt idx="7">
                  <c:v>-1.2973698660069033E-2</c:v>
                </c:pt>
                <c:pt idx="8">
                  <c:v>-1.2973698660069033E-2</c:v>
                </c:pt>
                <c:pt idx="9">
                  <c:v>6.3928414435210357E-3</c:v>
                </c:pt>
                <c:pt idx="10">
                  <c:v>2.8886091456804763E-2</c:v>
                </c:pt>
                <c:pt idx="11">
                  <c:v>9.3838159699473067E-3</c:v>
                </c:pt>
                <c:pt idx="12">
                  <c:v>1.1459199695558198E-2</c:v>
                </c:pt>
                <c:pt idx="13">
                  <c:v>1.3387139898192402E-2</c:v>
                </c:pt>
                <c:pt idx="14">
                  <c:v>4.4548959509150166E-2</c:v>
                </c:pt>
                <c:pt idx="15">
                  <c:v>1.7992072597131425E-2</c:v>
                </c:pt>
                <c:pt idx="16">
                  <c:v>2.1290210222339567E-2</c:v>
                </c:pt>
                <c:pt idx="17">
                  <c:v>2.4546401315042488E-2</c:v>
                </c:pt>
                <c:pt idx="18">
                  <c:v>2.8886091456804763E-2</c:v>
                </c:pt>
                <c:pt idx="19">
                  <c:v>3.5147696657510608E-2</c:v>
                </c:pt>
                <c:pt idx="20">
                  <c:v>3.7496458670013055E-2</c:v>
                </c:pt>
                <c:pt idx="21">
                  <c:v>3.3724745212765583E-2</c:v>
                </c:pt>
                <c:pt idx="22">
                  <c:v>3.5214439572904155E-2</c:v>
                </c:pt>
                <c:pt idx="23">
                  <c:v>3.7089204416012933E-2</c:v>
                </c:pt>
                <c:pt idx="24">
                  <c:v>3.2304716495083596E-2</c:v>
                </c:pt>
                <c:pt idx="25">
                  <c:v>2.76336199855578E-2</c:v>
                </c:pt>
                <c:pt idx="26">
                  <c:v>2.8966941196294727E-2</c:v>
                </c:pt>
                <c:pt idx="27">
                  <c:v>2.2120852670930446E-2</c:v>
                </c:pt>
                <c:pt idx="28">
                  <c:v>2.4425238076837275E-2</c:v>
                </c:pt>
                <c:pt idx="29">
                  <c:v>2.5248099597988016E-2</c:v>
                </c:pt>
                <c:pt idx="30">
                  <c:v>1.6891853874724916E-2</c:v>
                </c:pt>
                <c:pt idx="31">
                  <c:v>1.8745957910994093E-2</c:v>
                </c:pt>
                <c:pt idx="32">
                  <c:v>1.9216170071338468E-2</c:v>
                </c:pt>
                <c:pt idx="33">
                  <c:v>9.2408649527939701E-3</c:v>
                </c:pt>
                <c:pt idx="34">
                  <c:v>1.0312882682057989E-2</c:v>
                </c:pt>
                <c:pt idx="35">
                  <c:v>1.0823274137642613E-2</c:v>
                </c:pt>
                <c:pt idx="36">
                  <c:v>1.1390664126288641E-2</c:v>
                </c:pt>
                <c:pt idx="37">
                  <c:v>-2.4711815898825762E-4</c:v>
                </c:pt>
                <c:pt idx="38">
                  <c:v>0</c:v>
                </c:pt>
                <c:pt idx="39">
                  <c:v>4.8236853626804077E-4</c:v>
                </c:pt>
                <c:pt idx="40">
                  <c:v>9.5716180501881354E-4</c:v>
                </c:pt>
                <c:pt idx="41">
                  <c:v>1.1842337949872217E-3</c:v>
                </c:pt>
                <c:pt idx="42">
                  <c:v>-1.2973698660069033E-2</c:v>
                </c:pt>
                <c:pt idx="43">
                  <c:v>-1.2973698660069033E-2</c:v>
                </c:pt>
                <c:pt idx="44">
                  <c:v>-1.2973698660069033E-2</c:v>
                </c:pt>
                <c:pt idx="45">
                  <c:v>-1.2973698660069033E-2</c:v>
                </c:pt>
                <c:pt idx="46">
                  <c:v>-3.0088757671734356E-2</c:v>
                </c:pt>
                <c:pt idx="47">
                  <c:v>-3.0574291588408187E-2</c:v>
                </c:pt>
                <c:pt idx="48">
                  <c:v>-3.1050478624962352E-2</c:v>
                </c:pt>
                <c:pt idx="49">
                  <c:v>-3.2514515986306947E-2</c:v>
                </c:pt>
                <c:pt idx="50">
                  <c:v>-3.301036184297601E-2</c:v>
                </c:pt>
                <c:pt idx="51">
                  <c:v>-3.4030411125399951E-2</c:v>
                </c:pt>
                <c:pt idx="52">
                  <c:v>-3.5622706638235968E-2</c:v>
                </c:pt>
                <c:pt idx="53">
                  <c:v>-3.6417409621087415E-2</c:v>
                </c:pt>
                <c:pt idx="54">
                  <c:v>-6.260748879295619E-2</c:v>
                </c:pt>
                <c:pt idx="55">
                  <c:v>-3.9990484479247357E-2</c:v>
                </c:pt>
                <c:pt idx="56">
                  <c:v>-4.1128957147876122E-2</c:v>
                </c:pt>
                <c:pt idx="57">
                  <c:v>-7.2670769649313627E-2</c:v>
                </c:pt>
                <c:pt idx="58">
                  <c:v>-4.568895254525529E-2</c:v>
                </c:pt>
                <c:pt idx="59">
                  <c:v>-4.6836859048966062E-2</c:v>
                </c:pt>
                <c:pt idx="60">
                  <c:v>-4.924051392944051E-2</c:v>
                </c:pt>
                <c:pt idx="61">
                  <c:v>-5.3279523366576598E-2</c:v>
                </c:pt>
                <c:pt idx="62">
                  <c:v>-5.4632721625921477E-2</c:v>
                </c:pt>
                <c:pt idx="63">
                  <c:v>-1.2973698660069033E-2</c:v>
                </c:pt>
                <c:pt idx="64">
                  <c:v>-4.2736913292820589E-2</c:v>
                </c:pt>
                <c:pt idx="65">
                  <c:v>-4.4199219304644544E-2</c:v>
                </c:pt>
                <c:pt idx="66">
                  <c:v>-4.053922366235696E-2</c:v>
                </c:pt>
                <c:pt idx="67">
                  <c:v>-3.7492810603367843E-2</c:v>
                </c:pt>
                <c:pt idx="68">
                  <c:v>-3.2297154100483283E-2</c:v>
                </c:pt>
                <c:pt idx="69">
                  <c:v>-2.7097099557309434E-2</c:v>
                </c:pt>
                <c:pt idx="70">
                  <c:v>-2.0656927500780853E-2</c:v>
                </c:pt>
                <c:pt idx="71">
                  <c:v>-1.2973698660069033E-2</c:v>
                </c:pt>
                <c:pt idx="72">
                  <c:v>-1.2973698660069033E-2</c:v>
                </c:pt>
                <c:pt idx="73">
                  <c:v>-3.4024694402745581E-3</c:v>
                </c:pt>
                <c:pt idx="74">
                  <c:v>7.4396823880817919E-3</c:v>
                </c:pt>
                <c:pt idx="75">
                  <c:v>1.95374670746844E-2</c:v>
                </c:pt>
                <c:pt idx="76">
                  <c:v>7.1649416711103697E-2</c:v>
                </c:pt>
                <c:pt idx="77">
                  <c:v>5.0752850132219862E-2</c:v>
                </c:pt>
                <c:pt idx="78">
                  <c:v>6.7327856076659032E-2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6-6E46-8523-DD0B02CE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8</xdr:row>
      <xdr:rowOff>127000</xdr:rowOff>
    </xdr:from>
    <xdr:to>
      <xdr:col>15</xdr:col>
      <xdr:colOff>292100</xdr:colOff>
      <xdr:row>30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F0906D-C8FD-4342-8BD0-684C43DE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4575-4D0C-8046-A104-B74501F224D9}">
  <dimension ref="A4:G42"/>
  <sheetViews>
    <sheetView topLeftCell="B3" workbookViewId="0">
      <selection activeCell="E11" sqref="E11"/>
    </sheetView>
  </sheetViews>
  <sheetFormatPr baseColWidth="10" defaultRowHeight="16" x14ac:dyDescent="0.2"/>
  <cols>
    <col min="2" max="2" width="15.83203125" customWidth="1"/>
    <col min="3" max="3" width="15.33203125" customWidth="1"/>
    <col min="4" max="4" width="15.5" customWidth="1"/>
    <col min="6" max="6" width="26" customWidth="1"/>
  </cols>
  <sheetData>
    <row r="4" spans="1:7" x14ac:dyDescent="0.2">
      <c r="F4" t="s">
        <v>5</v>
      </c>
    </row>
    <row r="5" spans="1:7" x14ac:dyDescent="0.2">
      <c r="E5" t="s">
        <v>1</v>
      </c>
      <c r="F5">
        <v>1</v>
      </c>
    </row>
    <row r="7" spans="1:7" x14ac:dyDescent="0.2">
      <c r="A7" t="s">
        <v>0</v>
      </c>
      <c r="B7" t="s">
        <v>2</v>
      </c>
      <c r="C7" t="s">
        <v>4</v>
      </c>
      <c r="D7" t="s">
        <v>6</v>
      </c>
      <c r="E7" t="s">
        <v>7</v>
      </c>
      <c r="F7" t="s">
        <v>8</v>
      </c>
      <c r="G7" t="s">
        <v>3</v>
      </c>
    </row>
    <row r="8" spans="1:7" x14ac:dyDescent="0.2">
      <c r="A8">
        <v>50</v>
      </c>
      <c r="B8">
        <v>4710</v>
      </c>
      <c r="C8">
        <f>B8/F5</f>
        <v>4710</v>
      </c>
      <c r="D8" s="1">
        <f>20*LOG(B8/F5)</f>
        <v>73.460418142577922</v>
      </c>
      <c r="E8">
        <v>17.03</v>
      </c>
      <c r="F8" s="1">
        <f>F18+E8</f>
        <v>73.551496054016525</v>
      </c>
      <c r="G8">
        <v>4700</v>
      </c>
    </row>
    <row r="9" spans="1:7" x14ac:dyDescent="0.2">
      <c r="A9">
        <v>100</v>
      </c>
      <c r="B9">
        <v>3030</v>
      </c>
      <c r="C9">
        <f>B9/F5</f>
        <v>3030</v>
      </c>
      <c r="D9" s="1">
        <f>20*LOG(B9/F5)</f>
        <v>69.628852570046092</v>
      </c>
      <c r="E9">
        <v>13.18</v>
      </c>
      <c r="F9" s="1">
        <f>E9+F18</f>
        <v>69.70149605401653</v>
      </c>
      <c r="G9">
        <v>3010</v>
      </c>
    </row>
    <row r="10" spans="1:7" x14ac:dyDescent="0.2">
      <c r="A10">
        <v>200</v>
      </c>
      <c r="B10">
        <v>1724</v>
      </c>
      <c r="C10">
        <f>B10/F5</f>
        <v>1724</v>
      </c>
      <c r="D10" s="1">
        <f>20*LOG(B10/F5)</f>
        <v>64.730745229773873</v>
      </c>
      <c r="E10">
        <v>8.31</v>
      </c>
      <c r="G10">
        <v>1713</v>
      </c>
    </row>
    <row r="11" spans="1:7" x14ac:dyDescent="0.2">
      <c r="A11">
        <v>300</v>
      </c>
      <c r="B11">
        <v>1260</v>
      </c>
      <c r="C11">
        <f>B11/F5</f>
        <v>1260</v>
      </c>
      <c r="D11" s="1">
        <f>20*LOG(B11/F5)</f>
        <v>62.007410902351261</v>
      </c>
      <c r="G11">
        <v>1252</v>
      </c>
    </row>
    <row r="12" spans="1:7" x14ac:dyDescent="0.2">
      <c r="A12">
        <v>400</v>
      </c>
      <c r="B12">
        <v>1037</v>
      </c>
      <c r="C12">
        <f>B12/F5</f>
        <v>1037</v>
      </c>
      <c r="D12" s="1">
        <f>20*LOG10(B12/F5)</f>
        <v>60.315575127780818</v>
      </c>
      <c r="G12">
        <v>1031</v>
      </c>
    </row>
    <row r="13" spans="1:7" x14ac:dyDescent="0.2">
      <c r="A13">
        <v>500</v>
      </c>
      <c r="B13">
        <v>910</v>
      </c>
      <c r="C13">
        <f>B13/F5</f>
        <v>910</v>
      </c>
      <c r="D13" s="1">
        <f>20*LOG(B13/F5)</f>
        <v>59.18082784642187</v>
      </c>
      <c r="G13">
        <v>905</v>
      </c>
    </row>
    <row r="14" spans="1:7" x14ac:dyDescent="0.2">
      <c r="A14">
        <v>600</v>
      </c>
      <c r="B14">
        <v>825</v>
      </c>
      <c r="C14">
        <f>B14/F5</f>
        <v>825</v>
      </c>
      <c r="D14" s="1">
        <f>20*LOG(B14/F5)</f>
        <v>58.329078970998502</v>
      </c>
      <c r="G14">
        <v>825</v>
      </c>
    </row>
    <row r="15" spans="1:7" x14ac:dyDescent="0.2">
      <c r="A15">
        <v>700</v>
      </c>
      <c r="B15">
        <v>773</v>
      </c>
      <c r="C15">
        <f>B15/F5</f>
        <v>773</v>
      </c>
      <c r="D15" s="1">
        <f>20*LOG(B15/F5)</f>
        <v>57.763589878366503</v>
      </c>
      <c r="G15">
        <v>770</v>
      </c>
    </row>
    <row r="16" spans="1:7" x14ac:dyDescent="0.2">
      <c r="A16">
        <v>800</v>
      </c>
      <c r="B16">
        <v>731</v>
      </c>
      <c r="C16">
        <f>B16/F5</f>
        <v>731</v>
      </c>
      <c r="D16" s="1">
        <f>20*LOG(B16/F5)</f>
        <v>57.27834753915721</v>
      </c>
      <c r="G16">
        <v>728</v>
      </c>
    </row>
    <row r="17" spans="1:7" x14ac:dyDescent="0.2">
      <c r="A17">
        <v>900</v>
      </c>
      <c r="B17">
        <v>698</v>
      </c>
      <c r="C17">
        <f>B17/F5</f>
        <v>698</v>
      </c>
      <c r="D17" s="1">
        <f>20*LOG(B17/F5)</f>
        <v>56.877108452463219</v>
      </c>
      <c r="G17">
        <v>695</v>
      </c>
    </row>
    <row r="18" spans="1:7" x14ac:dyDescent="0.2">
      <c r="A18">
        <v>1000</v>
      </c>
      <c r="B18">
        <v>670</v>
      </c>
      <c r="C18">
        <f>B18/F5</f>
        <v>670</v>
      </c>
      <c r="D18" s="1">
        <f>20*LOG(B18/F5)</f>
        <v>56.521496054016531</v>
      </c>
      <c r="E18" s="1">
        <v>0.09</v>
      </c>
      <c r="F18" s="1">
        <f>D18</f>
        <v>56.521496054016531</v>
      </c>
      <c r="G18">
        <v>668</v>
      </c>
    </row>
    <row r="19" spans="1:7" x14ac:dyDescent="0.2">
      <c r="A19">
        <v>2000</v>
      </c>
      <c r="B19">
        <v>493</v>
      </c>
      <c r="C19">
        <f>B19/F5</f>
        <v>493</v>
      </c>
      <c r="D19" s="1">
        <f>20*LOG(B19/F5)</f>
        <v>53.856938385544602</v>
      </c>
      <c r="G19">
        <v>493</v>
      </c>
    </row>
    <row r="20" spans="1:7" x14ac:dyDescent="0.2">
      <c r="A20">
        <v>3000</v>
      </c>
      <c r="B20">
        <v>383</v>
      </c>
      <c r="C20">
        <f>B20/F5</f>
        <v>383</v>
      </c>
      <c r="D20" s="1">
        <f>20*LOG(B20/F5)</f>
        <v>51.663975479372453</v>
      </c>
      <c r="G20">
        <v>384</v>
      </c>
    </row>
    <row r="21" spans="1:7" x14ac:dyDescent="0.2">
      <c r="A21">
        <v>4000</v>
      </c>
      <c r="B21">
        <v>308</v>
      </c>
      <c r="C21">
        <f>B21/F5</f>
        <v>308</v>
      </c>
      <c r="D21" s="1">
        <f>20*LOG(B21/F5)</f>
        <v>49.771014330008889</v>
      </c>
      <c r="G21">
        <v>309</v>
      </c>
    </row>
    <row r="22" spans="1:7" x14ac:dyDescent="0.2">
      <c r="A22">
        <v>5000</v>
      </c>
      <c r="B22">
        <v>255</v>
      </c>
      <c r="C22">
        <f>B22/F5</f>
        <v>255</v>
      </c>
      <c r="D22" s="1">
        <f>20*LOG(B22/F5)</f>
        <v>48.130803608679102</v>
      </c>
      <c r="G22">
        <v>256</v>
      </c>
    </row>
    <row r="23" spans="1:7" x14ac:dyDescent="0.2">
      <c r="A23">
        <v>6000</v>
      </c>
      <c r="B23">
        <v>218</v>
      </c>
      <c r="C23">
        <f>B23/F5</f>
        <v>218</v>
      </c>
      <c r="D23" s="1">
        <f>20*LOG(B23/F5)</f>
        <v>46.769129872092094</v>
      </c>
      <c r="G23">
        <v>218</v>
      </c>
    </row>
    <row r="24" spans="1:7" x14ac:dyDescent="0.2">
      <c r="A24">
        <v>7000</v>
      </c>
      <c r="B24">
        <v>189</v>
      </c>
      <c r="C24">
        <f>B24/F5</f>
        <v>189</v>
      </c>
      <c r="D24" s="1">
        <f>20*LOG(B24/F5)</f>
        <v>45.529236083464887</v>
      </c>
      <c r="G24">
        <v>190</v>
      </c>
    </row>
    <row r="25" spans="1:7" x14ac:dyDescent="0.2">
      <c r="A25">
        <v>8000</v>
      </c>
      <c r="B25">
        <v>166.1</v>
      </c>
      <c r="C25">
        <f>B25/F5</f>
        <v>166.1</v>
      </c>
      <c r="D25" s="1">
        <f>20*LOG(B25/F5)</f>
        <v>44.407392649027891</v>
      </c>
      <c r="G25">
        <v>166.8</v>
      </c>
    </row>
    <row r="26" spans="1:7" x14ac:dyDescent="0.2">
      <c r="A26">
        <v>9000</v>
      </c>
      <c r="B26">
        <v>148.30000000000001</v>
      </c>
      <c r="C26">
        <f>B26/F5</f>
        <v>148.30000000000001</v>
      </c>
      <c r="D26" s="1">
        <f>20*LOG(B26/F5)</f>
        <v>43.422823020567648</v>
      </c>
      <c r="G26">
        <v>149.19999999999999</v>
      </c>
    </row>
    <row r="27" spans="1:7" x14ac:dyDescent="0.2">
      <c r="A27">
        <v>10000</v>
      </c>
      <c r="B27">
        <v>134.1</v>
      </c>
      <c r="C27">
        <f>B27/F5</f>
        <v>134.1</v>
      </c>
      <c r="D27" s="1">
        <f>20*LOG(B27/F5)</f>
        <v>42.548575557031974</v>
      </c>
      <c r="G27">
        <v>134.80000000000001</v>
      </c>
    </row>
    <row r="28" spans="1:7" x14ac:dyDescent="0.2">
      <c r="A28">
        <v>11000</v>
      </c>
      <c r="B28">
        <v>122.3</v>
      </c>
      <c r="C28">
        <f>B28/F5</f>
        <v>122.3</v>
      </c>
      <c r="D28" s="1">
        <f>20*LOG(B28/F5)</f>
        <v>41.748529140725708</v>
      </c>
      <c r="G28">
        <v>122.9</v>
      </c>
    </row>
    <row r="29" spans="1:7" x14ac:dyDescent="0.2">
      <c r="A29">
        <v>12000</v>
      </c>
      <c r="B29">
        <v>112.3</v>
      </c>
      <c r="C29">
        <f>B29/F5</f>
        <v>112.3</v>
      </c>
      <c r="D29" s="1">
        <f>20*LOG(B29/F5)</f>
        <v>41.007595125229159</v>
      </c>
      <c r="G29">
        <v>112.8</v>
      </c>
    </row>
    <row r="30" spans="1:7" x14ac:dyDescent="0.2">
      <c r="A30">
        <v>13000</v>
      </c>
      <c r="B30">
        <v>103.8</v>
      </c>
      <c r="C30">
        <f>B30/F5</f>
        <v>103.8</v>
      </c>
      <c r="D30" s="1">
        <f>20*LOG(B30/F5)</f>
        <v>40.323947070248778</v>
      </c>
      <c r="G30">
        <v>104.3</v>
      </c>
    </row>
    <row r="31" spans="1:7" x14ac:dyDescent="0.2">
      <c r="A31">
        <v>14000</v>
      </c>
      <c r="B31">
        <v>96.5</v>
      </c>
      <c r="C31">
        <f>B31/F5</f>
        <v>96.5</v>
      </c>
      <c r="D31" s="1">
        <f>20*LOG(B31/F5)</f>
        <v>39.690546266875856</v>
      </c>
      <c r="G31">
        <v>96.9</v>
      </c>
    </row>
    <row r="32" spans="1:7" x14ac:dyDescent="0.2">
      <c r="A32">
        <v>15000</v>
      </c>
      <c r="B32">
        <v>90.1</v>
      </c>
      <c r="C32">
        <f>B32/F5</f>
        <v>90.1</v>
      </c>
      <c r="D32" s="1">
        <f>20*LOG(B32/F5)</f>
        <v>39.094495819581262</v>
      </c>
      <c r="G32">
        <v>90.5</v>
      </c>
    </row>
    <row r="33" spans="1:7" x14ac:dyDescent="0.2">
      <c r="A33">
        <v>16000</v>
      </c>
      <c r="B33">
        <v>84.4</v>
      </c>
      <c r="C33">
        <f>B33/F5</f>
        <v>84.4</v>
      </c>
      <c r="D33" s="1">
        <f>20*LOG(B33/F5)</f>
        <v>38.526848932513104</v>
      </c>
      <c r="G33">
        <v>84.8</v>
      </c>
    </row>
    <row r="34" spans="1:7" x14ac:dyDescent="0.2">
      <c r="A34">
        <v>17000</v>
      </c>
      <c r="B34">
        <v>79.400000000000006</v>
      </c>
      <c r="C34">
        <f>B34/F5</f>
        <v>79.400000000000006</v>
      </c>
      <c r="D34" s="1">
        <f>20*LOG(B34/F5)</f>
        <v>37.996410048541925</v>
      </c>
      <c r="G34">
        <v>79.8</v>
      </c>
    </row>
    <row r="35" spans="1:7" x14ac:dyDescent="0.2">
      <c r="A35">
        <v>18000</v>
      </c>
      <c r="B35">
        <v>75</v>
      </c>
      <c r="C35">
        <f>B35/F5</f>
        <v>75</v>
      </c>
      <c r="D35" s="1">
        <f>20*LOG(B35/F5)</f>
        <v>37.501225267834002</v>
      </c>
      <c r="G35">
        <v>75.3</v>
      </c>
    </row>
    <row r="36" spans="1:7" x14ac:dyDescent="0.2">
      <c r="A36">
        <v>19000</v>
      </c>
      <c r="B36">
        <v>71</v>
      </c>
      <c r="C36">
        <f>B36/F5</f>
        <v>71</v>
      </c>
      <c r="D36" s="1">
        <f>20*LOG(B36/F5)</f>
        <v>37.025166974381506</v>
      </c>
      <c r="G36">
        <v>71.3</v>
      </c>
    </row>
    <row r="37" spans="1:7" x14ac:dyDescent="0.2">
      <c r="A37">
        <v>20000</v>
      </c>
      <c r="B37">
        <v>67.400000000000006</v>
      </c>
      <c r="C37">
        <f>B37/F5</f>
        <v>67.400000000000006</v>
      </c>
      <c r="D37" s="1">
        <f>20*LOG(B37/F5)</f>
        <v>36.573197930706399</v>
      </c>
      <c r="G37">
        <v>67.7</v>
      </c>
    </row>
    <row r="38" spans="1:7" x14ac:dyDescent="0.2">
      <c r="A38">
        <v>21000</v>
      </c>
      <c r="B38">
        <v>64.099999999999994</v>
      </c>
      <c r="C38">
        <f>B38/F5</f>
        <v>64.099999999999994</v>
      </c>
      <c r="D38" s="1">
        <f>20*LOG(B38/F5)</f>
        <v>36.137160590376347</v>
      </c>
      <c r="G38">
        <v>64.400000000000006</v>
      </c>
    </row>
    <row r="39" spans="1:7" x14ac:dyDescent="0.2">
      <c r="A39">
        <v>22000</v>
      </c>
      <c r="B39">
        <v>61.2</v>
      </c>
      <c r="C39">
        <f>B39/F5</f>
        <v>61.2</v>
      </c>
      <c r="D39" s="1">
        <f>20*LOG(B39/F5)</f>
        <v>35.735028442911222</v>
      </c>
      <c r="G39">
        <v>61.4</v>
      </c>
    </row>
    <row r="40" spans="1:7" x14ac:dyDescent="0.2">
      <c r="A40">
        <v>23000</v>
      </c>
      <c r="B40">
        <v>58.4</v>
      </c>
      <c r="C40">
        <f>B40/F5</f>
        <v>58.4</v>
      </c>
      <c r="D40" s="1">
        <f>20*LOG(B40/F5)</f>
        <v>35.32825694224799</v>
      </c>
      <c r="G40">
        <v>58.7</v>
      </c>
    </row>
    <row r="41" spans="1:7" x14ac:dyDescent="0.2">
      <c r="A41">
        <v>24000</v>
      </c>
      <c r="B41">
        <v>55.9</v>
      </c>
      <c r="C41">
        <f>B41/F5</f>
        <v>55.9</v>
      </c>
      <c r="D41" s="1">
        <f>20*LOG(B41/F5)</f>
        <v>34.948236157728466</v>
      </c>
      <c r="G41">
        <v>56.2</v>
      </c>
    </row>
    <row r="42" spans="1:7" x14ac:dyDescent="0.2">
      <c r="A42">
        <v>25000</v>
      </c>
      <c r="B42">
        <v>53.6</v>
      </c>
      <c r="C42">
        <f>B42/F5</f>
        <v>53.6</v>
      </c>
      <c r="D42" s="1">
        <f>20*LOG(B42/F5)</f>
        <v>34.583295793855399</v>
      </c>
      <c r="G42">
        <v>63.9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P86"/>
  <sheetViews>
    <sheetView tabSelected="1" topLeftCell="A96" workbookViewId="0">
      <selection activeCell="R86" sqref="R86"/>
    </sheetView>
  </sheetViews>
  <sheetFormatPr baseColWidth="10" defaultRowHeight="16" x14ac:dyDescent="0.2"/>
  <cols>
    <col min="1" max="1" width="8.33203125" style="11" customWidth="1"/>
    <col min="2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19</v>
      </c>
      <c r="B1" s="11" t="s">
        <v>23</v>
      </c>
    </row>
    <row r="2" spans="1:16" x14ac:dyDescent="0.2">
      <c r="A2" s="11" t="s">
        <v>20</v>
      </c>
      <c r="B2" s="11" t="s">
        <v>24</v>
      </c>
    </row>
    <row r="3" spans="1:16" x14ac:dyDescent="0.2">
      <c r="A3" s="11" t="s">
        <v>21</v>
      </c>
      <c r="B3" s="12" t="s">
        <v>22</v>
      </c>
    </row>
    <row r="4" spans="1:16" x14ac:dyDescent="0.2">
      <c r="A4" s="11" t="s">
        <v>1</v>
      </c>
      <c r="B4" s="11">
        <v>1</v>
      </c>
      <c r="C4" s="11" t="s">
        <v>5</v>
      </c>
      <c r="F4" s="11" t="s">
        <v>5</v>
      </c>
    </row>
    <row r="5" spans="1:16" x14ac:dyDescent="0.2">
      <c r="E5" s="11" t="s">
        <v>1</v>
      </c>
      <c r="F5" s="11">
        <v>1</v>
      </c>
    </row>
    <row r="7" spans="1:16" ht="75" x14ac:dyDescent="0.2">
      <c r="A7" s="11" t="s">
        <v>0</v>
      </c>
      <c r="B7" s="13" t="s">
        <v>26</v>
      </c>
      <c r="C7" s="13" t="s">
        <v>32</v>
      </c>
      <c r="D7" s="13" t="s">
        <v>33</v>
      </c>
      <c r="E7" s="13" t="s">
        <v>27</v>
      </c>
      <c r="F7" s="16" t="s">
        <v>25</v>
      </c>
      <c r="G7" s="16" t="s">
        <v>31</v>
      </c>
      <c r="I7" s="16" t="s">
        <v>28</v>
      </c>
      <c r="J7" s="16" t="s">
        <v>29</v>
      </c>
      <c r="K7" s="16" t="s">
        <v>30</v>
      </c>
      <c r="L7" s="16" t="s">
        <v>27</v>
      </c>
      <c r="M7" s="16" t="s">
        <v>25</v>
      </c>
      <c r="N7" s="16" t="s">
        <v>31</v>
      </c>
      <c r="O7" s="16"/>
      <c r="P7" s="16" t="s">
        <v>34</v>
      </c>
    </row>
    <row r="8" spans="1:16" x14ac:dyDescent="0.2">
      <c r="A8" s="14">
        <v>20</v>
      </c>
      <c r="B8" s="11">
        <v>6125</v>
      </c>
      <c r="C8" s="11">
        <f>B8/B$4</f>
        <v>6125</v>
      </c>
      <c r="D8" s="17">
        <f>20*LOG(C8/B$4)</f>
        <v>75.742121860731402</v>
      </c>
      <c r="E8" s="17">
        <v>19.363129951115113</v>
      </c>
      <c r="F8" s="17">
        <f>D8-(D$46-E$46)</f>
        <v>19.309607387672905</v>
      </c>
      <c r="G8" s="17">
        <f>F8-E8</f>
        <v>-5.3522563442207627E-2</v>
      </c>
      <c r="I8" s="15">
        <v>6130</v>
      </c>
      <c r="J8" s="15">
        <f>I8/B$4</f>
        <v>6130</v>
      </c>
      <c r="K8" s="17">
        <f>20*LOG(J8/B$4)</f>
        <v>75.749209490368301</v>
      </c>
      <c r="L8" s="17">
        <v>19.363129951115113</v>
      </c>
      <c r="M8" s="17">
        <f>K8-(K$46-L$46)</f>
        <v>19.329668715969873</v>
      </c>
      <c r="N8" s="17">
        <f>M8-L8</f>
        <v>-3.3461235145239243E-2</v>
      </c>
      <c r="O8" s="1"/>
      <c r="P8" s="1">
        <f>G8-N8</f>
        <v>-2.0061328296968384E-2</v>
      </c>
    </row>
    <row r="9" spans="1:16" x14ac:dyDescent="0.2">
      <c r="A9" s="14">
        <v>22</v>
      </c>
      <c r="B9" s="11">
        <v>6050</v>
      </c>
      <c r="C9" s="11">
        <f t="shared" ref="C9:C72" si="0">B9/B$4</f>
        <v>6050</v>
      </c>
      <c r="D9" s="17">
        <f t="shared" ref="D9:D72" si="1">20*LOG(C9/B$4)</f>
        <v>75.635107493049375</v>
      </c>
      <c r="E9" s="17">
        <v>19.240699728443019</v>
      </c>
      <c r="F9" s="17">
        <f t="shared" ref="F9:F72" si="2">D9-(D$46-E$46)</f>
        <v>19.202593019990879</v>
      </c>
      <c r="G9" s="17">
        <f t="shared" ref="G9:G72" si="3">F9-E9</f>
        <v>-3.8106708452140481E-2</v>
      </c>
      <c r="I9" s="15">
        <v>6050</v>
      </c>
      <c r="J9" s="15">
        <f>I9/B$4</f>
        <v>6050</v>
      </c>
      <c r="K9" s="17">
        <f>20*LOG(J9/B$4)</f>
        <v>75.635107493049375</v>
      </c>
      <c r="L9" s="17">
        <v>19.240699728443019</v>
      </c>
      <c r="M9" s="17">
        <f>K9-(K$46-L$46)</f>
        <v>19.215566718650948</v>
      </c>
      <c r="N9" s="17">
        <f t="shared" ref="N9:N72" si="4">M9-L9</f>
        <v>-2.5133009792071448E-2</v>
      </c>
      <c r="O9" s="1"/>
      <c r="P9" s="1">
        <f t="shared" ref="P9:P72" si="5">G9-N9</f>
        <v>-1.2973698660069033E-2</v>
      </c>
    </row>
    <row r="10" spans="1:16" x14ac:dyDescent="0.2">
      <c r="A10" s="14">
        <v>25</v>
      </c>
      <c r="B10" s="11">
        <v>5920</v>
      </c>
      <c r="C10" s="11">
        <f t="shared" si="0"/>
        <v>5920</v>
      </c>
      <c r="D10" s="17">
        <f t="shared" si="1"/>
        <v>75.4464341344584</v>
      </c>
      <c r="E10" s="17">
        <v>19.042810595876961</v>
      </c>
      <c r="F10" s="17">
        <f t="shared" si="2"/>
        <v>19.013919661399903</v>
      </c>
      <c r="G10" s="17">
        <f t="shared" si="3"/>
        <v>-2.8890934477058039E-2</v>
      </c>
      <c r="I10" s="15">
        <v>5920</v>
      </c>
      <c r="J10" s="15">
        <f>I10/B$4</f>
        <v>5920</v>
      </c>
      <c r="K10" s="17">
        <f>20*LOG(J10/B$4)</f>
        <v>75.4464341344584</v>
      </c>
      <c r="L10" s="17">
        <v>19.042810595876961</v>
      </c>
      <c r="M10" s="17">
        <f>K10-(K$46-L$46)</f>
        <v>19.026893360059972</v>
      </c>
      <c r="N10" s="17">
        <f t="shared" si="4"/>
        <v>-1.5917235816989006E-2</v>
      </c>
      <c r="O10" s="1"/>
      <c r="P10" s="1">
        <f t="shared" si="5"/>
        <v>-1.2973698660069033E-2</v>
      </c>
    </row>
    <row r="11" spans="1:16" x14ac:dyDescent="0.2">
      <c r="A11" s="14">
        <v>28</v>
      </c>
      <c r="B11" s="11">
        <v>5780</v>
      </c>
      <c r="C11" s="11">
        <f t="shared" si="0"/>
        <v>5780</v>
      </c>
      <c r="D11" s="17">
        <f t="shared" si="1"/>
        <v>75.238556768410575</v>
      </c>
      <c r="E11" s="17">
        <v>18.830202525077251</v>
      </c>
      <c r="F11" s="17">
        <f t="shared" si="2"/>
        <v>18.806042295352078</v>
      </c>
      <c r="G11" s="17">
        <f t="shared" si="3"/>
        <v>-2.41602297251724E-2</v>
      </c>
      <c r="I11" s="15">
        <v>5780</v>
      </c>
      <c r="J11" s="15">
        <f>I11/B$4</f>
        <v>5780</v>
      </c>
      <c r="K11" s="17">
        <f>20*LOG(J11/B$4)</f>
        <v>75.238556768410575</v>
      </c>
      <c r="L11" s="17">
        <v>18.830202525077251</v>
      </c>
      <c r="M11" s="17">
        <f>K11-(K$46-L$46)</f>
        <v>18.819015994012148</v>
      </c>
      <c r="N11" s="17">
        <f t="shared" si="4"/>
        <v>-1.1186531065103367E-2</v>
      </c>
      <c r="O11" s="1"/>
      <c r="P11" s="1">
        <f t="shared" si="5"/>
        <v>-1.2973698660069033E-2</v>
      </c>
    </row>
    <row r="12" spans="1:16" x14ac:dyDescent="0.2">
      <c r="A12" s="14">
        <v>31.5</v>
      </c>
      <c r="B12" s="11">
        <v>5610</v>
      </c>
      <c r="C12" s="11">
        <f t="shared" si="0"/>
        <v>5610</v>
      </c>
      <c r="D12" s="17">
        <f t="shared" si="1"/>
        <v>74.979257225123234</v>
      </c>
      <c r="E12" s="17">
        <v>18.566961701871477</v>
      </c>
      <c r="F12" s="17">
        <f t="shared" si="2"/>
        <v>18.546742752064738</v>
      </c>
      <c r="G12" s="17">
        <f t="shared" si="3"/>
        <v>-2.0218949806739772E-2</v>
      </c>
      <c r="I12" s="15">
        <v>5610</v>
      </c>
      <c r="J12" s="15">
        <f>I12/B$4</f>
        <v>5610</v>
      </c>
      <c r="K12" s="17">
        <f>20*LOG(J12/B$4)</f>
        <v>74.979257225123234</v>
      </c>
      <c r="L12" s="17">
        <v>18.566961701871477</v>
      </c>
      <c r="M12" s="17">
        <f>K12-(K$46-L$46)</f>
        <v>18.559716450724807</v>
      </c>
      <c r="N12" s="17">
        <f t="shared" si="4"/>
        <v>-7.2452511466707392E-3</v>
      </c>
      <c r="O12" s="1"/>
      <c r="P12" s="1">
        <f t="shared" si="5"/>
        <v>-1.2973698660069033E-2</v>
      </c>
    </row>
    <row r="13" spans="1:16" x14ac:dyDescent="0.2">
      <c r="A13" s="14">
        <v>35</v>
      </c>
      <c r="B13" s="11">
        <v>5440</v>
      </c>
      <c r="C13" s="11">
        <f t="shared" si="0"/>
        <v>5440</v>
      </c>
      <c r="D13" s="17">
        <f t="shared" si="1"/>
        <v>74.7119779939636</v>
      </c>
      <c r="E13" s="17">
        <v>18.290923688165417</v>
      </c>
      <c r="F13" s="17">
        <f t="shared" si="2"/>
        <v>18.279463520905104</v>
      </c>
      <c r="G13" s="17">
        <f t="shared" si="3"/>
        <v>-1.1460167260313625E-2</v>
      </c>
      <c r="I13" s="15">
        <v>5430</v>
      </c>
      <c r="J13" s="15">
        <f>I13/B$4</f>
        <v>5430</v>
      </c>
      <c r="K13" s="17">
        <f>20*LOG(J13/B$4)</f>
        <v>74.695996591776947</v>
      </c>
      <c r="L13" s="17">
        <v>18.290923688165417</v>
      </c>
      <c r="M13" s="17">
        <f>K13-(K$46-L$46)</f>
        <v>18.276455817378519</v>
      </c>
      <c r="N13" s="17">
        <f t="shared" si="4"/>
        <v>-1.4467870786898374E-2</v>
      </c>
      <c r="O13" s="1"/>
      <c r="P13" s="1">
        <f t="shared" si="5"/>
        <v>3.0077035265847485E-3</v>
      </c>
    </row>
    <row r="14" spans="1:16" x14ac:dyDescent="0.2">
      <c r="A14" s="14">
        <v>40</v>
      </c>
      <c r="B14" s="11">
        <v>5190</v>
      </c>
      <c r="C14" s="11">
        <f t="shared" si="0"/>
        <v>5190</v>
      </c>
      <c r="D14" s="17">
        <f t="shared" si="1"/>
        <v>74.303347156969153</v>
      </c>
      <c r="E14" s="17">
        <v>17.88097081275653</v>
      </c>
      <c r="F14" s="17">
        <f t="shared" si="2"/>
        <v>17.870832683910656</v>
      </c>
      <c r="G14" s="17">
        <f t="shared" si="3"/>
        <v>-1.013812884587395E-2</v>
      </c>
      <c r="I14" s="15">
        <v>5180</v>
      </c>
      <c r="J14" s="15">
        <f>I14/B$4</f>
        <v>5180</v>
      </c>
      <c r="K14" s="17">
        <f>20*LOG(J14/B$4)</f>
        <v>74.286595194904663</v>
      </c>
      <c r="L14" s="17">
        <v>17.88097081275653</v>
      </c>
      <c r="M14" s="17">
        <f>K14-(K$46-L$46)</f>
        <v>17.867054420506236</v>
      </c>
      <c r="N14" s="17">
        <f t="shared" si="4"/>
        <v>-1.3916392250294507E-2</v>
      </c>
      <c r="O14" s="1"/>
      <c r="P14" s="1">
        <f t="shared" si="5"/>
        <v>3.7782634044205565E-3</v>
      </c>
    </row>
    <row r="15" spans="1:16" x14ac:dyDescent="0.2">
      <c r="A15" s="14">
        <v>44</v>
      </c>
      <c r="B15" s="11">
        <v>4990</v>
      </c>
      <c r="C15" s="11">
        <f t="shared" si="0"/>
        <v>4990</v>
      </c>
      <c r="D15" s="17">
        <f t="shared" si="1"/>
        <v>73.96201091246779</v>
      </c>
      <c r="E15" s="17">
        <v>17.544745484736364</v>
      </c>
      <c r="F15" s="17">
        <f t="shared" si="2"/>
        <v>17.529496439409293</v>
      </c>
      <c r="G15" s="17">
        <f t="shared" si="3"/>
        <v>-1.5249045327070831E-2</v>
      </c>
      <c r="I15" s="15">
        <v>4990</v>
      </c>
      <c r="J15" s="15">
        <f>I15/B$4</f>
        <v>4990</v>
      </c>
      <c r="K15" s="17">
        <f>20*LOG(J15/B$4)</f>
        <v>73.96201091246779</v>
      </c>
      <c r="L15" s="17">
        <v>17.544745484736364</v>
      </c>
      <c r="M15" s="17">
        <f>K15-(K$46-L$46)</f>
        <v>17.542470138069362</v>
      </c>
      <c r="N15" s="17">
        <f t="shared" si="4"/>
        <v>-2.2753466670017986E-3</v>
      </c>
      <c r="O15" s="1"/>
      <c r="P15" s="1">
        <f t="shared" si="5"/>
        <v>-1.2973698660069033E-2</v>
      </c>
    </row>
    <row r="16" spans="1:16" x14ac:dyDescent="0.2">
      <c r="A16" s="14">
        <v>50</v>
      </c>
      <c r="B16" s="11">
        <v>4710</v>
      </c>
      <c r="C16" s="11">
        <f t="shared" si="0"/>
        <v>4710</v>
      </c>
      <c r="D16" s="17">
        <f t="shared" si="1"/>
        <v>73.460418142577922</v>
      </c>
      <c r="E16" s="17">
        <v>17.034647728218292</v>
      </c>
      <c r="F16" s="17">
        <f t="shared" si="2"/>
        <v>17.027903669519425</v>
      </c>
      <c r="G16" s="17">
        <f t="shared" si="3"/>
        <v>-6.7440586988674056E-3</v>
      </c>
      <c r="I16" s="15">
        <v>4710</v>
      </c>
      <c r="J16" s="15">
        <f>I16/B$4</f>
        <v>4710</v>
      </c>
      <c r="K16" s="17">
        <f>20*LOG(J16/B$4)</f>
        <v>73.460418142577922</v>
      </c>
      <c r="L16" s="17">
        <v>17.034647728218292</v>
      </c>
      <c r="M16" s="17">
        <f>K16-(K$46-L$46)</f>
        <v>17.040877368179494</v>
      </c>
      <c r="N16" s="17">
        <f t="shared" si="4"/>
        <v>6.2296399612016273E-3</v>
      </c>
      <c r="O16" s="1"/>
      <c r="P16" s="1">
        <f t="shared" si="5"/>
        <v>-1.2973698660069033E-2</v>
      </c>
    </row>
    <row r="17" spans="1:16" x14ac:dyDescent="0.2">
      <c r="A17" s="14">
        <v>55</v>
      </c>
      <c r="B17" s="11">
        <v>4490</v>
      </c>
      <c r="C17" s="11">
        <f t="shared" si="0"/>
        <v>4490</v>
      </c>
      <c r="D17" s="17">
        <f t="shared" si="1"/>
        <v>73.044926820066465</v>
      </c>
      <c r="E17" s="17">
        <v>16.609924055827179</v>
      </c>
      <c r="F17" s="17">
        <f t="shared" si="2"/>
        <v>16.612412347007968</v>
      </c>
      <c r="G17" s="17">
        <f t="shared" si="3"/>
        <v>2.4882911807893038E-3</v>
      </c>
      <c r="I17" s="15">
        <v>4480</v>
      </c>
      <c r="J17" s="15">
        <f>I17/B$4</f>
        <v>4480</v>
      </c>
      <c r="K17" s="17">
        <f>20*LOG(J17/B$4)</f>
        <v>73.025560279962875</v>
      </c>
      <c r="L17" s="17">
        <v>16.609924055827179</v>
      </c>
      <c r="M17" s="17">
        <f>K17-(K$46-L$46)</f>
        <v>16.606019505564447</v>
      </c>
      <c r="N17" s="17">
        <f t="shared" si="4"/>
        <v>-3.9045502627317319E-3</v>
      </c>
      <c r="O17" s="1"/>
      <c r="P17" s="1">
        <f t="shared" si="5"/>
        <v>6.3928414435210357E-3</v>
      </c>
    </row>
    <row r="18" spans="1:16" x14ac:dyDescent="0.2">
      <c r="A18" s="14">
        <v>63</v>
      </c>
      <c r="B18" s="11">
        <v>4160</v>
      </c>
      <c r="C18" s="11">
        <f t="shared" si="0"/>
        <v>4160</v>
      </c>
      <c r="D18" s="17">
        <f t="shared" si="1"/>
        <v>72.38186661253485</v>
      </c>
      <c r="E18" s="17">
        <v>15.940666086953586</v>
      </c>
      <c r="F18" s="17">
        <f t="shared" si="2"/>
        <v>15.949352139476353</v>
      </c>
      <c r="G18" s="17">
        <f t="shared" si="3"/>
        <v>8.6860525227674401E-3</v>
      </c>
      <c r="I18" s="15">
        <v>4140</v>
      </c>
      <c r="J18" s="15">
        <f>I18/B$4</f>
        <v>4140</v>
      </c>
      <c r="K18" s="17">
        <f>20*LOG(J18/B$4)</f>
        <v>72.340006822417976</v>
      </c>
      <c r="L18" s="17">
        <v>15.940666086953586</v>
      </c>
      <c r="M18" s="17">
        <f>K18-(K$46-L$46)</f>
        <v>15.920466048019549</v>
      </c>
      <c r="N18" s="17">
        <f t="shared" si="4"/>
        <v>-2.0200038934037323E-2</v>
      </c>
      <c r="O18" s="1"/>
      <c r="P18" s="1">
        <f t="shared" si="5"/>
        <v>2.8886091456804763E-2</v>
      </c>
    </row>
    <row r="19" spans="1:16" x14ac:dyDescent="0.2">
      <c r="A19" s="14">
        <v>70</v>
      </c>
      <c r="B19" s="11">
        <v>3890</v>
      </c>
      <c r="C19" s="11">
        <f t="shared" si="0"/>
        <v>3890</v>
      </c>
      <c r="D19" s="17">
        <f t="shared" si="1"/>
        <v>71.798992026514156</v>
      </c>
      <c r="E19" s="17">
        <v>15.372095733635055</v>
      </c>
      <c r="F19" s="17">
        <f t="shared" si="2"/>
        <v>15.36647755345566</v>
      </c>
      <c r="G19" s="17">
        <f t="shared" si="3"/>
        <v>-5.6181801793950825E-3</v>
      </c>
      <c r="I19" s="15">
        <v>3880</v>
      </c>
      <c r="J19" s="15">
        <f>I19/B$4</f>
        <v>3880</v>
      </c>
      <c r="K19" s="17">
        <f>20*LOG(J19/B$4)</f>
        <v>71.77663451188414</v>
      </c>
      <c r="L19" s="17">
        <v>15.372095733635055</v>
      </c>
      <c r="M19" s="17">
        <f>K19-(K$46-L$46)</f>
        <v>15.357093737485712</v>
      </c>
      <c r="N19" s="17">
        <f t="shared" si="4"/>
        <v>-1.5001996149342389E-2</v>
      </c>
      <c r="O19" s="1"/>
      <c r="P19" s="1">
        <f t="shared" si="5"/>
        <v>9.3838159699473067E-3</v>
      </c>
    </row>
    <row r="20" spans="1:16" x14ac:dyDescent="0.2">
      <c r="A20" s="14">
        <v>80</v>
      </c>
      <c r="B20" s="11">
        <v>3560</v>
      </c>
      <c r="C20" s="11">
        <f t="shared" si="0"/>
        <v>3560</v>
      </c>
      <c r="D20" s="17">
        <f t="shared" si="1"/>
        <v>71.028999959457508</v>
      </c>
      <c r="E20" s="17">
        <v>14.594983293322864</v>
      </c>
      <c r="F20" s="17">
        <f t="shared" si="2"/>
        <v>14.596485486399011</v>
      </c>
      <c r="G20" s="17">
        <f t="shared" si="3"/>
        <v>1.5021930761474067E-3</v>
      </c>
      <c r="I20" s="15">
        <v>3550</v>
      </c>
      <c r="J20" s="15">
        <f>I20/B$4</f>
        <v>3550</v>
      </c>
      <c r="K20" s="17">
        <f>20*LOG(J20/B$4)</f>
        <v>71.004567061101881</v>
      </c>
      <c r="L20" s="17">
        <v>14.594983293322864</v>
      </c>
      <c r="M20" s="17">
        <f>K20-(K$46-L$46)</f>
        <v>14.585026286703453</v>
      </c>
      <c r="N20" s="17">
        <f t="shared" si="4"/>
        <v>-9.9570066194107909E-3</v>
      </c>
      <c r="O20" s="1"/>
      <c r="P20" s="1">
        <f t="shared" si="5"/>
        <v>1.1459199695558198E-2</v>
      </c>
    </row>
    <row r="21" spans="1:16" x14ac:dyDescent="0.2">
      <c r="A21" s="14">
        <v>89</v>
      </c>
      <c r="B21" s="11">
        <v>3300</v>
      </c>
      <c r="C21" s="11">
        <f t="shared" si="0"/>
        <v>3300</v>
      </c>
      <c r="D21" s="17">
        <f t="shared" si="1"/>
        <v>70.370278797557745</v>
      </c>
      <c r="E21" s="17">
        <v>13.934310092521335</v>
      </c>
      <c r="F21" s="17">
        <f t="shared" si="2"/>
        <v>13.937764324499248</v>
      </c>
      <c r="G21" s="17">
        <f t="shared" si="3"/>
        <v>3.4542319779138353E-3</v>
      </c>
      <c r="I21" s="15">
        <v>3290</v>
      </c>
      <c r="J21" s="15">
        <f>I21/B$4</f>
        <v>3290</v>
      </c>
      <c r="K21" s="17">
        <f>20*LOG(J21/B$4)</f>
        <v>70.343917958999484</v>
      </c>
      <c r="L21" s="17">
        <v>13.934310092521335</v>
      </c>
      <c r="M21" s="17">
        <f>K21-(K$46-L$46)</f>
        <v>13.924377184601056</v>
      </c>
      <c r="N21" s="17">
        <f t="shared" si="4"/>
        <v>-9.9329079202785664E-3</v>
      </c>
      <c r="O21" s="1"/>
      <c r="P21" s="1">
        <f t="shared" si="5"/>
        <v>1.3387139898192402E-2</v>
      </c>
    </row>
    <row r="22" spans="1:16" x14ac:dyDescent="0.2">
      <c r="A22" s="14">
        <v>100</v>
      </c>
      <c r="B22" s="11">
        <v>3030</v>
      </c>
      <c r="C22" s="11">
        <f t="shared" si="0"/>
        <v>3030</v>
      </c>
      <c r="D22" s="17">
        <f t="shared" si="1"/>
        <v>69.628852570046092</v>
      </c>
      <c r="E22" s="17">
        <v>13.177441546416915</v>
      </c>
      <c r="F22" s="17">
        <f t="shared" si="2"/>
        <v>13.196338096987596</v>
      </c>
      <c r="G22" s="17">
        <f t="shared" si="3"/>
        <v>1.8896550570680404E-2</v>
      </c>
      <c r="I22" s="15">
        <v>3010</v>
      </c>
      <c r="J22" s="15">
        <f>I22/B$4</f>
        <v>3010</v>
      </c>
      <c r="K22" s="17">
        <f>20*LOG(J22/B$4)</f>
        <v>69.571329911876873</v>
      </c>
      <c r="L22" s="17">
        <v>13.177441546416915</v>
      </c>
      <c r="M22" s="17">
        <f>K22-(K$46-L$46)</f>
        <v>13.151789137478445</v>
      </c>
      <c r="N22" s="17">
        <f t="shared" si="4"/>
        <v>-2.5652408938469762E-2</v>
      </c>
      <c r="O22" s="1"/>
      <c r="P22" s="1">
        <f t="shared" si="5"/>
        <v>4.4548959509150166E-2</v>
      </c>
    </row>
    <row r="23" spans="1:16" x14ac:dyDescent="0.2">
      <c r="A23" s="14">
        <v>110</v>
      </c>
      <c r="B23" s="11">
        <v>2810</v>
      </c>
      <c r="C23" s="11">
        <f t="shared" si="0"/>
        <v>2810</v>
      </c>
      <c r="D23" s="17">
        <f t="shared" si="1"/>
        <v>68.974126398101589</v>
      </c>
      <c r="E23" s="17">
        <v>12.536107926053058</v>
      </c>
      <c r="F23" s="17">
        <f t="shared" si="2"/>
        <v>12.541611925043092</v>
      </c>
      <c r="G23" s="17">
        <f t="shared" si="3"/>
        <v>5.5039989900347308E-3</v>
      </c>
      <c r="I23" s="15">
        <v>2800</v>
      </c>
      <c r="J23" s="15">
        <f>I23/B$4</f>
        <v>2800</v>
      </c>
      <c r="K23" s="17">
        <f>20*LOG(J23/B$4)</f>
        <v>68.943160626844389</v>
      </c>
      <c r="L23" s="17">
        <v>12.536107926053058</v>
      </c>
      <c r="M23" s="17">
        <f>K23-(K$46-L$46)</f>
        <v>12.523619852445961</v>
      </c>
      <c r="N23" s="17">
        <f t="shared" si="4"/>
        <v>-1.2488073607096695E-2</v>
      </c>
      <c r="O23" s="1"/>
      <c r="P23" s="1">
        <f t="shared" si="5"/>
        <v>1.7992072597131425E-2</v>
      </c>
    </row>
    <row r="24" spans="1:16" x14ac:dyDescent="0.2">
      <c r="A24" s="14">
        <v>125</v>
      </c>
      <c r="B24" s="11">
        <v>2540</v>
      </c>
      <c r="C24" s="11">
        <f t="shared" si="0"/>
        <v>2540</v>
      </c>
      <c r="D24" s="17">
        <f t="shared" si="1"/>
        <v>68.096674332398763</v>
      </c>
      <c r="E24" s="17">
        <v>11.65166137885894</v>
      </c>
      <c r="F24" s="17">
        <f t="shared" si="2"/>
        <v>11.664159859340266</v>
      </c>
      <c r="G24" s="17">
        <f t="shared" si="3"/>
        <v>1.2498480481326624E-2</v>
      </c>
      <c r="I24" s="15">
        <v>2530</v>
      </c>
      <c r="J24" s="15">
        <f>I24/B$4</f>
        <v>2530</v>
      </c>
      <c r="K24" s="17">
        <f>20*LOG(J24/B$4)</f>
        <v>68.062410423516354</v>
      </c>
      <c r="L24" s="17">
        <v>11.65166137885894</v>
      </c>
      <c r="M24" s="17">
        <f>K24-(K$46-L$46)</f>
        <v>11.642869649117927</v>
      </c>
      <c r="N24" s="17">
        <f t="shared" si="4"/>
        <v>-8.7917297410129436E-3</v>
      </c>
      <c r="O24" s="1"/>
      <c r="P24" s="1">
        <f t="shared" si="5"/>
        <v>2.1290210222339567E-2</v>
      </c>
    </row>
    <row r="25" spans="1:16" x14ac:dyDescent="0.2">
      <c r="A25" s="14">
        <v>140</v>
      </c>
      <c r="B25" s="11">
        <v>2320</v>
      </c>
      <c r="C25" s="11">
        <f t="shared" si="0"/>
        <v>2320</v>
      </c>
      <c r="D25" s="17">
        <f t="shared" si="1"/>
        <v>67.309759697817995</v>
      </c>
      <c r="E25" s="17">
        <v>10.851302300909232</v>
      </c>
      <c r="F25" s="17">
        <f t="shared" si="2"/>
        <v>10.877245224759498</v>
      </c>
      <c r="G25" s="17">
        <f t="shared" si="3"/>
        <v>2.5942923850266197E-2</v>
      </c>
      <c r="I25" s="15">
        <v>2310</v>
      </c>
      <c r="J25" s="15">
        <f>I25/B$4</f>
        <v>2310</v>
      </c>
      <c r="K25" s="17">
        <f>20*LOG(J25/B$4)</f>
        <v>67.272239597842884</v>
      </c>
      <c r="L25" s="17">
        <v>10.851302300909232</v>
      </c>
      <c r="M25" s="17">
        <f>K25-(K$46-L$46)</f>
        <v>10.852698823444456</v>
      </c>
      <c r="N25" s="17">
        <f t="shared" si="4"/>
        <v>1.3965225352237098E-3</v>
      </c>
      <c r="O25" s="1"/>
      <c r="P25" s="1">
        <f t="shared" si="5"/>
        <v>2.4546401315042488E-2</v>
      </c>
    </row>
    <row r="26" spans="1:16" x14ac:dyDescent="0.2">
      <c r="A26" s="14">
        <v>160</v>
      </c>
      <c r="B26" s="11">
        <v>2080</v>
      </c>
      <c r="C26" s="11">
        <f t="shared" si="0"/>
        <v>2080</v>
      </c>
      <c r="D26" s="17">
        <f t="shared" si="1"/>
        <v>66.361266699255225</v>
      </c>
      <c r="E26" s="17">
        <v>9.8980313151869463</v>
      </c>
      <c r="F26" s="17">
        <f t="shared" si="2"/>
        <v>9.9287522261967283</v>
      </c>
      <c r="G26" s="17">
        <f t="shared" si="3"/>
        <v>3.0720911009781915E-2</v>
      </c>
      <c r="I26" s="15">
        <v>2070</v>
      </c>
      <c r="J26" s="15">
        <f>I26/B$4</f>
        <v>2070</v>
      </c>
      <c r="K26" s="17">
        <f>20*LOG(J26/B$4)</f>
        <v>66.319406909138351</v>
      </c>
      <c r="L26" s="17">
        <v>9.8980313151869463</v>
      </c>
      <c r="M26" s="17">
        <f>K26-(K$46-L$46)</f>
        <v>9.8998661347399235</v>
      </c>
      <c r="N26" s="17">
        <f t="shared" si="4"/>
        <v>1.8348195529771516E-3</v>
      </c>
      <c r="O26" s="1"/>
      <c r="P26" s="1">
        <f t="shared" si="5"/>
        <v>2.8886091456804763E-2</v>
      </c>
    </row>
    <row r="27" spans="1:16" x14ac:dyDescent="0.2">
      <c r="A27" s="14">
        <v>190</v>
      </c>
      <c r="B27" s="11">
        <v>1810</v>
      </c>
      <c r="C27" s="11">
        <f t="shared" si="0"/>
        <v>1810</v>
      </c>
      <c r="D27" s="17">
        <f t="shared" si="1"/>
        <v>65.153571497383695</v>
      </c>
      <c r="E27" s="17">
        <v>8.671473869485629</v>
      </c>
      <c r="F27" s="17">
        <f t="shared" si="2"/>
        <v>8.7210570243251979</v>
      </c>
      <c r="G27" s="17">
        <f t="shared" si="3"/>
        <v>4.9583154839568877E-2</v>
      </c>
      <c r="I27" s="15">
        <v>1800</v>
      </c>
      <c r="J27" s="15">
        <f>I27/B$4</f>
        <v>1800</v>
      </c>
      <c r="K27" s="17">
        <f>20*LOG(J27/B$4)</f>
        <v>65.105450102066115</v>
      </c>
      <c r="L27" s="17">
        <v>8.671473869485629</v>
      </c>
      <c r="M27" s="17">
        <f>K27-(K$46-L$46)</f>
        <v>8.6859093276676873</v>
      </c>
      <c r="N27" s="17">
        <f t="shared" si="4"/>
        <v>1.4435458182058269E-2</v>
      </c>
      <c r="O27" s="1"/>
      <c r="P27" s="1">
        <f t="shared" si="5"/>
        <v>3.5147696657510608E-2</v>
      </c>
    </row>
    <row r="28" spans="1:16" x14ac:dyDescent="0.2">
      <c r="A28" s="14">
        <v>200</v>
      </c>
      <c r="B28" s="11">
        <v>1726</v>
      </c>
      <c r="C28" s="11">
        <f t="shared" si="0"/>
        <v>1726</v>
      </c>
      <c r="D28" s="17">
        <f t="shared" si="1"/>
        <v>64.740815827583816</v>
      </c>
      <c r="E28" s="17">
        <v>8.3084802670693492</v>
      </c>
      <c r="F28" s="17">
        <f t="shared" si="2"/>
        <v>8.3083013545253195</v>
      </c>
      <c r="G28" s="17">
        <f t="shared" si="3"/>
        <v>-1.7891254402968571E-4</v>
      </c>
      <c r="I28" s="15">
        <v>1716</v>
      </c>
      <c r="J28" s="15">
        <f>I28/B$4</f>
        <v>1716</v>
      </c>
      <c r="K28" s="17">
        <f>20*LOG(J28/B$4)</f>
        <v>64.690345670253734</v>
      </c>
      <c r="L28" s="17">
        <v>8.3084802670693492</v>
      </c>
      <c r="M28" s="17">
        <f>K28-(K$46-L$46)</f>
        <v>8.2708048958553064</v>
      </c>
      <c r="N28" s="17">
        <f t="shared" si="4"/>
        <v>-3.7675371214042741E-2</v>
      </c>
      <c r="O28" s="1"/>
      <c r="P28" s="1">
        <f t="shared" si="5"/>
        <v>3.7496458670013055E-2</v>
      </c>
    </row>
    <row r="29" spans="1:16" x14ac:dyDescent="0.2">
      <c r="A29" s="14">
        <v>240</v>
      </c>
      <c r="B29" s="11">
        <v>1492</v>
      </c>
      <c r="C29" s="11">
        <f t="shared" si="0"/>
        <v>1492</v>
      </c>
      <c r="D29" s="17">
        <f t="shared" si="1"/>
        <v>63.475376462732996</v>
      </c>
      <c r="E29" s="17">
        <v>7.0424451629667599</v>
      </c>
      <c r="F29" s="17">
        <f t="shared" si="2"/>
        <v>7.0428619896744991</v>
      </c>
      <c r="G29" s="17">
        <f t="shared" si="3"/>
        <v>4.1682670773912633E-4</v>
      </c>
      <c r="I29" s="15">
        <v>1484</v>
      </c>
      <c r="J29" s="15">
        <f>I29/B$4</f>
        <v>1484</v>
      </c>
      <c r="K29" s="17">
        <f>20*LOG(J29/B$4)</f>
        <v>63.428678018860161</v>
      </c>
      <c r="L29" s="17">
        <v>7.0424451629667599</v>
      </c>
      <c r="M29" s="17">
        <f>K29-(K$46-L$46)</f>
        <v>7.0091372444617335</v>
      </c>
      <c r="N29" s="17">
        <f t="shared" si="4"/>
        <v>-3.3307918505026457E-2</v>
      </c>
      <c r="O29" s="1"/>
      <c r="P29" s="1">
        <f t="shared" si="5"/>
        <v>3.3724745212765583E-2</v>
      </c>
    </row>
    <row r="30" spans="1:16" x14ac:dyDescent="0.2">
      <c r="A30" s="14">
        <v>250</v>
      </c>
      <c r="B30" s="11">
        <v>1446</v>
      </c>
      <c r="C30" s="11">
        <f t="shared" si="0"/>
        <v>1446</v>
      </c>
      <c r="D30" s="17">
        <f t="shared" si="1"/>
        <v>63.203365859170248</v>
      </c>
      <c r="E30" s="17">
        <v>6.7659485502235466</v>
      </c>
      <c r="F30" s="17">
        <f t="shared" si="2"/>
        <v>6.770851386111751</v>
      </c>
      <c r="G30" s="17">
        <f t="shared" si="3"/>
        <v>4.9028358882043932E-3</v>
      </c>
      <c r="I30" s="15">
        <v>1438</v>
      </c>
      <c r="J30" s="15">
        <f>I30/B$4</f>
        <v>1438</v>
      </c>
      <c r="K30" s="17">
        <f>20*LOG(J30/B$4)</f>
        <v>63.155177720937274</v>
      </c>
      <c r="L30" s="17">
        <v>6.7659485502235466</v>
      </c>
      <c r="M30" s="17">
        <f>K30-(K$46-L$46)</f>
        <v>6.7356369465388468</v>
      </c>
      <c r="N30" s="17">
        <f t="shared" si="4"/>
        <v>-3.0311603684699762E-2</v>
      </c>
      <c r="O30" s="1"/>
      <c r="P30" s="1">
        <f t="shared" si="5"/>
        <v>3.5214439572904155E-2</v>
      </c>
    </row>
    <row r="31" spans="1:16" x14ac:dyDescent="0.2">
      <c r="A31" s="14">
        <v>315</v>
      </c>
      <c r="B31" s="11">
        <v>1218</v>
      </c>
      <c r="C31" s="11">
        <f t="shared" si="0"/>
        <v>1218</v>
      </c>
      <c r="D31" s="17">
        <f t="shared" si="1"/>
        <v>61.712945765937128</v>
      </c>
      <c r="E31" s="17">
        <v>5.2679706094599856</v>
      </c>
      <c r="F31" s="17">
        <f t="shared" si="2"/>
        <v>5.2804312928786317</v>
      </c>
      <c r="G31" s="17">
        <f t="shared" si="3"/>
        <v>1.2460683418646035E-2</v>
      </c>
      <c r="I31" s="15">
        <v>1211</v>
      </c>
      <c r="J31" s="15">
        <f>I31/B$4</f>
        <v>1211</v>
      </c>
      <c r="K31" s="17">
        <f>20*LOG(J31/B$4)</f>
        <v>61.662882862861046</v>
      </c>
      <c r="L31" s="17">
        <v>5.2679706094599856</v>
      </c>
      <c r="M31" s="17">
        <f>K31-(K$46-L$46)</f>
        <v>5.2433420884626187</v>
      </c>
      <c r="N31" s="17">
        <f t="shared" si="4"/>
        <v>-2.4628520997366898E-2</v>
      </c>
      <c r="O31" s="1"/>
      <c r="P31" s="1">
        <f t="shared" si="5"/>
        <v>3.7089204416012933E-2</v>
      </c>
    </row>
    <row r="32" spans="1:16" x14ac:dyDescent="0.2">
      <c r="A32" s="14">
        <v>340</v>
      </c>
      <c r="B32" s="11">
        <v>1154</v>
      </c>
      <c r="C32" s="11">
        <f t="shared" si="0"/>
        <v>1154</v>
      </c>
      <c r="D32" s="17">
        <f t="shared" si="1"/>
        <v>61.24411617639425</v>
      </c>
      <c r="E32" s="17">
        <v>4.8030904366505869</v>
      </c>
      <c r="F32" s="17">
        <f t="shared" si="2"/>
        <v>4.8116017033357537</v>
      </c>
      <c r="G32" s="17">
        <f t="shared" si="3"/>
        <v>8.511266685166774E-3</v>
      </c>
      <c r="I32" s="15">
        <v>1148</v>
      </c>
      <c r="J32" s="15">
        <f>I32/B$4</f>
        <v>1148</v>
      </c>
      <c r="K32" s="17">
        <f>20*LOG(J32/B$4)</f>
        <v>61.198837761239098</v>
      </c>
      <c r="L32" s="17">
        <v>4.8030904366505869</v>
      </c>
      <c r="M32" s="17">
        <f>K32-(K$46-L$46)</f>
        <v>4.7792969868406701</v>
      </c>
      <c r="N32" s="17">
        <f t="shared" si="4"/>
        <v>-2.3793449809916822E-2</v>
      </c>
      <c r="O32" s="1"/>
      <c r="P32" s="1">
        <f t="shared" si="5"/>
        <v>3.2304716495083596E-2</v>
      </c>
    </row>
    <row r="33" spans="1:16" x14ac:dyDescent="0.2">
      <c r="A33" s="14">
        <v>380</v>
      </c>
      <c r="B33" s="11">
        <v>1072</v>
      </c>
      <c r="C33" s="11">
        <f t="shared" si="0"/>
        <v>1072</v>
      </c>
      <c r="D33" s="17">
        <f t="shared" si="1"/>
        <v>60.603895707135024</v>
      </c>
      <c r="E33" s="17">
        <v>4.1572954088007998</v>
      </c>
      <c r="F33" s="17">
        <f t="shared" si="2"/>
        <v>4.1713812340765273</v>
      </c>
      <c r="G33" s="17">
        <f t="shared" si="3"/>
        <v>1.4085825275727437E-2</v>
      </c>
      <c r="I33" s="15">
        <v>1067</v>
      </c>
      <c r="J33" s="15">
        <f>I33/B$4</f>
        <v>1067</v>
      </c>
      <c r="K33" s="17">
        <f>20*LOG(J33/B$4)</f>
        <v>60.563288388489397</v>
      </c>
      <c r="L33" s="17">
        <v>4.1572954088007998</v>
      </c>
      <c r="M33" s="17">
        <f>K33-(K$46-L$46)</f>
        <v>4.1437476140909695</v>
      </c>
      <c r="N33" s="17">
        <f t="shared" si="4"/>
        <v>-1.3547794709830363E-2</v>
      </c>
      <c r="O33" s="1"/>
      <c r="P33" s="1">
        <f t="shared" si="5"/>
        <v>2.76336199855578E-2</v>
      </c>
    </row>
    <row r="34" spans="1:16" x14ac:dyDescent="0.2">
      <c r="A34" s="14">
        <v>400</v>
      </c>
      <c r="B34" s="11">
        <v>1038</v>
      </c>
      <c r="C34" s="11">
        <f t="shared" si="0"/>
        <v>1038</v>
      </c>
      <c r="D34" s="17">
        <f t="shared" si="1"/>
        <v>60.323947070248778</v>
      </c>
      <c r="E34" s="17">
        <v>3.8727059522430838</v>
      </c>
      <c r="F34" s="17">
        <f t="shared" si="2"/>
        <v>3.8914325971902812</v>
      </c>
      <c r="G34" s="17">
        <f t="shared" si="3"/>
        <v>1.8726644947197446E-2</v>
      </c>
      <c r="I34" s="15">
        <v>1033</v>
      </c>
      <c r="J34" s="15">
        <f>I34/B$4</f>
        <v>1033</v>
      </c>
      <c r="K34" s="17">
        <f>20*LOG(J34/B$4)</f>
        <v>60.282006430392414</v>
      </c>
      <c r="L34" s="17">
        <v>3.8727059522430838</v>
      </c>
      <c r="M34" s="17">
        <f>K34-(K$46-L$46)</f>
        <v>3.8624656559939865</v>
      </c>
      <c r="N34" s="17">
        <f t="shared" si="4"/>
        <v>-1.024029624909728E-2</v>
      </c>
      <c r="O34" s="1"/>
      <c r="P34" s="1">
        <f t="shared" si="5"/>
        <v>2.8966941196294727E-2</v>
      </c>
    </row>
    <row r="35" spans="1:16" x14ac:dyDescent="0.2">
      <c r="A35" s="14">
        <v>430</v>
      </c>
      <c r="B35" s="11">
        <v>992</v>
      </c>
      <c r="C35" s="11">
        <f t="shared" si="0"/>
        <v>992</v>
      </c>
      <c r="D35" s="17">
        <f t="shared" si="1"/>
        <v>59.930233443083566</v>
      </c>
      <c r="E35" s="17">
        <v>3.4861928330046381</v>
      </c>
      <c r="F35" s="17">
        <f t="shared" si="2"/>
        <v>3.497718970025069</v>
      </c>
      <c r="G35" s="17">
        <f t="shared" si="3"/>
        <v>1.1526137020430927E-2</v>
      </c>
      <c r="I35" s="15">
        <v>988</v>
      </c>
      <c r="J35" s="15">
        <f>I35/B$4</f>
        <v>988</v>
      </c>
      <c r="K35" s="17">
        <f>20*LOG(J35/B$4)</f>
        <v>59.895138891752566</v>
      </c>
      <c r="L35" s="17">
        <v>3.4861928330046381</v>
      </c>
      <c r="M35" s="17">
        <f>K35-(K$46-L$46)</f>
        <v>3.4755981173541386</v>
      </c>
      <c r="N35" s="17">
        <f t="shared" si="4"/>
        <v>-1.059471565049952E-2</v>
      </c>
      <c r="O35" s="1"/>
      <c r="P35" s="1">
        <f t="shared" si="5"/>
        <v>2.2120852670930446E-2</v>
      </c>
    </row>
    <row r="36" spans="1:16" x14ac:dyDescent="0.2">
      <c r="A36" s="14">
        <v>480</v>
      </c>
      <c r="B36" s="11">
        <v>931</v>
      </c>
      <c r="C36" s="11">
        <f t="shared" si="0"/>
        <v>931</v>
      </c>
      <c r="D36" s="17">
        <f t="shared" si="1"/>
        <v>59.378993619626854</v>
      </c>
      <c r="E36" s="17">
        <v>2.931944005963564</v>
      </c>
      <c r="F36" s="17">
        <f t="shared" si="2"/>
        <v>2.9464791465683575</v>
      </c>
      <c r="G36" s="17">
        <f t="shared" si="3"/>
        <v>1.4535140604793551E-2</v>
      </c>
      <c r="I36" s="15">
        <v>927</v>
      </c>
      <c r="J36" s="15">
        <f>I36/B$4</f>
        <v>927</v>
      </c>
      <c r="K36" s="17">
        <f>20*LOG(J36/B$4)</f>
        <v>59.341594682889948</v>
      </c>
      <c r="L36" s="17">
        <v>2.931944005963564</v>
      </c>
      <c r="M36" s="17">
        <f>K36-(K$46-L$46)</f>
        <v>2.9220539084915202</v>
      </c>
      <c r="N36" s="17">
        <f t="shared" si="4"/>
        <v>-9.890097472043724E-3</v>
      </c>
      <c r="O36" s="1"/>
      <c r="P36" s="1">
        <f t="shared" si="5"/>
        <v>2.4425238076837275E-2</v>
      </c>
    </row>
    <row r="37" spans="1:16" x14ac:dyDescent="0.2">
      <c r="A37" s="14">
        <v>500</v>
      </c>
      <c r="B37" s="11">
        <v>911</v>
      </c>
      <c r="C37" s="11">
        <f t="shared" si="0"/>
        <v>911</v>
      </c>
      <c r="D37" s="17">
        <f t="shared" si="1"/>
        <v>59.190367539459963</v>
      </c>
      <c r="E37" s="17">
        <v>2.7365841390147279</v>
      </c>
      <c r="F37" s="17">
        <f t="shared" si="2"/>
        <v>2.7578530664014664</v>
      </c>
      <c r="G37" s="17">
        <f t="shared" si="3"/>
        <v>2.1268927386738579E-2</v>
      </c>
      <c r="I37" s="15">
        <v>907</v>
      </c>
      <c r="J37" s="15">
        <f>I37/B$4</f>
        <v>907</v>
      </c>
      <c r="K37" s="17">
        <f>20*LOG(J37/B$4)</f>
        <v>59.152145741201906</v>
      </c>
      <c r="L37" s="17">
        <v>2.7365841390147279</v>
      </c>
      <c r="M37" s="17">
        <f>K37-(K$46-L$46)</f>
        <v>2.7326049668034784</v>
      </c>
      <c r="N37" s="17">
        <f t="shared" si="4"/>
        <v>-3.9791722112494377E-3</v>
      </c>
      <c r="O37" s="1"/>
      <c r="P37" s="1">
        <f t="shared" si="5"/>
        <v>2.5248099597988016E-2</v>
      </c>
    </row>
    <row r="38" spans="1:16" x14ac:dyDescent="0.2">
      <c r="A38" s="14">
        <v>540</v>
      </c>
      <c r="B38" s="11">
        <v>874</v>
      </c>
      <c r="C38" s="11">
        <f t="shared" si="0"/>
        <v>874</v>
      </c>
      <c r="D38" s="17">
        <f t="shared" si="1"/>
        <v>58.830228652688064</v>
      </c>
      <c r="E38" s="17">
        <v>2.3831768001743372</v>
      </c>
      <c r="F38" s="17">
        <f t="shared" si="2"/>
        <v>2.3977141796295669</v>
      </c>
      <c r="G38" s="17">
        <f t="shared" si="3"/>
        <v>1.4537379455229704E-2</v>
      </c>
      <c r="I38" s="15">
        <v>871</v>
      </c>
      <c r="J38" s="15">
        <f>I38/B$4</f>
        <v>871</v>
      </c>
      <c r="K38" s="17">
        <f>20*LOG(J38/B$4)</f>
        <v>58.80036310015327</v>
      </c>
      <c r="L38" s="17">
        <v>2.3831768001743372</v>
      </c>
      <c r="M38" s="17">
        <f>K38-(K$46-L$46)</f>
        <v>2.380822325754842</v>
      </c>
      <c r="N38" s="17">
        <f t="shared" si="4"/>
        <v>-2.3544744194952116E-3</v>
      </c>
      <c r="O38" s="1"/>
      <c r="P38" s="1">
        <f t="shared" si="5"/>
        <v>1.6891853874724916E-2</v>
      </c>
    </row>
    <row r="39" spans="1:16" x14ac:dyDescent="0.2">
      <c r="A39" s="14">
        <v>610</v>
      </c>
      <c r="B39" s="11">
        <v>823</v>
      </c>
      <c r="C39" s="11">
        <f t="shared" si="0"/>
        <v>823</v>
      </c>
      <c r="D39" s="17">
        <f t="shared" si="1"/>
        <v>58.307996704245397</v>
      </c>
      <c r="E39" s="17">
        <v>1.8614658175037977</v>
      </c>
      <c r="F39" s="17">
        <f t="shared" si="2"/>
        <v>1.8754822311869006</v>
      </c>
      <c r="G39" s="17">
        <f t="shared" si="3"/>
        <v>1.4016413683102913E-2</v>
      </c>
      <c r="I39" s="15">
        <v>820</v>
      </c>
      <c r="J39" s="15">
        <f>I39/B$4</f>
        <v>820</v>
      </c>
      <c r="K39" s="17">
        <f>20*LOG(J39/B$4)</f>
        <v>58.276277047674334</v>
      </c>
      <c r="L39" s="17">
        <v>1.8614658175037977</v>
      </c>
      <c r="M39" s="17">
        <f>K39-(K$46-L$46)</f>
        <v>1.8567362732759065</v>
      </c>
      <c r="N39" s="17">
        <f t="shared" si="4"/>
        <v>-4.7295442278911803E-3</v>
      </c>
      <c r="O39" s="1"/>
      <c r="P39" s="1">
        <f t="shared" si="5"/>
        <v>1.8745957910994093E-2</v>
      </c>
    </row>
    <row r="40" spans="1:16" x14ac:dyDescent="0.2">
      <c r="A40" s="14">
        <v>630</v>
      </c>
      <c r="B40" s="11">
        <v>811</v>
      </c>
      <c r="C40" s="11">
        <f t="shared" si="0"/>
        <v>811</v>
      </c>
      <c r="D40" s="17">
        <f t="shared" si="1"/>
        <v>58.180417084223123</v>
      </c>
      <c r="E40" s="17">
        <v>1.7306694403443506</v>
      </c>
      <c r="F40" s="17">
        <f t="shared" si="2"/>
        <v>1.7479026111646263</v>
      </c>
      <c r="G40" s="17">
        <f t="shared" si="3"/>
        <v>1.7233170820275756E-2</v>
      </c>
      <c r="I40" s="15">
        <v>808</v>
      </c>
      <c r="J40" s="15">
        <f>I40/B$4</f>
        <v>808</v>
      </c>
      <c r="K40" s="17">
        <f>20*LOG(J40/B$4)</f>
        <v>58.148227215491715</v>
      </c>
      <c r="L40" s="17">
        <v>1.7306694403443506</v>
      </c>
      <c r="M40" s="17">
        <f>K40-(K$46-L$46)</f>
        <v>1.7286864410932878</v>
      </c>
      <c r="N40" s="17">
        <f t="shared" si="4"/>
        <v>-1.9829992510627115E-3</v>
      </c>
      <c r="O40" s="1"/>
      <c r="P40" s="1">
        <f t="shared" si="5"/>
        <v>1.9216170071338468E-2</v>
      </c>
    </row>
    <row r="41" spans="1:16" x14ac:dyDescent="0.2">
      <c r="A41" s="14">
        <v>680</v>
      </c>
      <c r="B41" s="11">
        <v>783</v>
      </c>
      <c r="C41" s="11">
        <f t="shared" si="0"/>
        <v>783</v>
      </c>
      <c r="D41" s="17">
        <f t="shared" si="1"/>
        <v>57.875235241158869</v>
      </c>
      <c r="E41" s="17">
        <v>1.4320606482647953</v>
      </c>
      <c r="F41" s="17">
        <f t="shared" si="2"/>
        <v>1.4427207681003722</v>
      </c>
      <c r="G41" s="17">
        <f t="shared" si="3"/>
        <v>1.0660119835576909E-2</v>
      </c>
      <c r="I41" s="15">
        <v>781</v>
      </c>
      <c r="J41" s="15">
        <f>I41/B$4</f>
        <v>781</v>
      </c>
      <c r="K41" s="17">
        <f>20*LOG(J41/B$4)</f>
        <v>57.853020677546006</v>
      </c>
      <c r="L41" s="17">
        <v>1.4320606482647953</v>
      </c>
      <c r="M41" s="17">
        <f>K41-(K$46-L$46)</f>
        <v>1.4334799031475782</v>
      </c>
      <c r="N41" s="17">
        <f t="shared" si="4"/>
        <v>1.4192548827829388E-3</v>
      </c>
      <c r="O41" s="1"/>
      <c r="P41" s="1">
        <f t="shared" si="5"/>
        <v>9.2408649527939701E-3</v>
      </c>
    </row>
    <row r="42" spans="1:16" x14ac:dyDescent="0.2">
      <c r="A42" s="14">
        <v>760</v>
      </c>
      <c r="B42" s="11">
        <v>747</v>
      </c>
      <c r="C42" s="11">
        <f t="shared" si="0"/>
        <v>747</v>
      </c>
      <c r="D42" s="17">
        <f t="shared" si="1"/>
        <v>57.466412036307979</v>
      </c>
      <c r="E42" s="17">
        <v>1.0215844156348988</v>
      </c>
      <c r="F42" s="17">
        <f t="shared" si="2"/>
        <v>1.0338975632494822</v>
      </c>
      <c r="G42" s="17">
        <f t="shared" si="3"/>
        <v>1.2313147614583464E-2</v>
      </c>
      <c r="I42" s="15">
        <v>745</v>
      </c>
      <c r="J42" s="15">
        <f>I42/B$4</f>
        <v>745</v>
      </c>
      <c r="K42" s="17">
        <f>20*LOG(J42/B$4)</f>
        <v>57.443125454965852</v>
      </c>
      <c r="L42" s="17">
        <v>1.0215844156348988</v>
      </c>
      <c r="M42" s="17">
        <f>K42-(K$46-L$46)</f>
        <v>1.0235846805674242</v>
      </c>
      <c r="N42" s="17">
        <f t="shared" si="4"/>
        <v>2.0002649325254751E-3</v>
      </c>
      <c r="O42" s="1"/>
      <c r="P42" s="1">
        <f t="shared" si="5"/>
        <v>1.0312882682057989E-2</v>
      </c>
    </row>
    <row r="43" spans="1:16" x14ac:dyDescent="0.2">
      <c r="A43" s="14">
        <v>800</v>
      </c>
      <c r="B43" s="11">
        <v>731</v>
      </c>
      <c r="C43" s="11">
        <f t="shared" si="0"/>
        <v>731</v>
      </c>
      <c r="D43" s="17">
        <f t="shared" si="1"/>
        <v>57.27834753915721</v>
      </c>
      <c r="E43" s="17">
        <v>0.84038778095144351</v>
      </c>
      <c r="F43" s="17">
        <f t="shared" si="2"/>
        <v>0.845833066098713</v>
      </c>
      <c r="G43" s="17">
        <f t="shared" si="3"/>
        <v>5.4452851472694963E-3</v>
      </c>
      <c r="I43" s="15">
        <v>729</v>
      </c>
      <c r="J43" s="15">
        <f>I43/B$4</f>
        <v>729</v>
      </c>
      <c r="K43" s="17">
        <f>20*LOG(J43/B$4)</f>
        <v>57.254550566359498</v>
      </c>
      <c r="L43" s="17">
        <v>0.84038778095144351</v>
      </c>
      <c r="M43" s="17">
        <f>K43-(K$46-L$46)</f>
        <v>0.83500979196107039</v>
      </c>
      <c r="N43" s="17">
        <f t="shared" si="4"/>
        <v>-5.3779889903731171E-3</v>
      </c>
      <c r="O43" s="1"/>
      <c r="P43" s="1">
        <f t="shared" si="5"/>
        <v>1.0823274137642613E-2</v>
      </c>
    </row>
    <row r="44" spans="1:16" x14ac:dyDescent="0.2">
      <c r="A44" s="14">
        <v>850</v>
      </c>
      <c r="B44" s="11">
        <v>714</v>
      </c>
      <c r="C44" s="11">
        <f t="shared" si="0"/>
        <v>714</v>
      </c>
      <c r="D44" s="17">
        <f t="shared" si="1"/>
        <v>57.073964235523491</v>
      </c>
      <c r="E44" s="17">
        <v>0.63142603194098945</v>
      </c>
      <c r="F44" s="17">
        <f t="shared" si="2"/>
        <v>0.64144976246499397</v>
      </c>
      <c r="G44" s="17">
        <f t="shared" si="3"/>
        <v>1.0023730524004515E-2</v>
      </c>
      <c r="I44" s="15">
        <v>712</v>
      </c>
      <c r="J44" s="15">
        <f>I44/B$4</f>
        <v>712</v>
      </c>
      <c r="K44" s="17">
        <f>20*LOG(J44/B$4)</f>
        <v>57.049599872737133</v>
      </c>
      <c r="L44" s="17">
        <v>0.63142603194098945</v>
      </c>
      <c r="M44" s="17">
        <f>K44-(K$46-L$46)</f>
        <v>0.63005909833870533</v>
      </c>
      <c r="N44" s="17">
        <f t="shared" si="4"/>
        <v>-1.3669336022841261E-3</v>
      </c>
      <c r="O44" s="1"/>
      <c r="P44" s="1">
        <f t="shared" si="5"/>
        <v>1.1390664126288641E-2</v>
      </c>
    </row>
    <row r="45" spans="1:16" x14ac:dyDescent="0.2">
      <c r="A45" s="14">
        <v>950</v>
      </c>
      <c r="B45" s="11">
        <v>683</v>
      </c>
      <c r="C45" s="11">
        <f t="shared" si="0"/>
        <v>683</v>
      </c>
      <c r="D45" s="17">
        <f t="shared" si="1"/>
        <v>56.688414073630653</v>
      </c>
      <c r="E45" s="17">
        <v>0.25842384282949815</v>
      </c>
      <c r="F45" s="17">
        <f t="shared" si="2"/>
        <v>0.25589960057215677</v>
      </c>
      <c r="G45" s="17">
        <f t="shared" si="3"/>
        <v>-2.5242422573413803E-3</v>
      </c>
      <c r="I45" s="15">
        <v>682</v>
      </c>
      <c r="J45" s="15">
        <f>I45/B$4</f>
        <v>682</v>
      </c>
      <c r="K45" s="17">
        <f>20*LOG(J45/B$4)</f>
        <v>56.675687493129573</v>
      </c>
      <c r="L45" s="17">
        <v>0.25842384282949815</v>
      </c>
      <c r="M45" s="17">
        <f>K45-(K$46-L$46)</f>
        <v>0.25614671873114503</v>
      </c>
      <c r="N45" s="17">
        <f t="shared" si="4"/>
        <v>-2.2771240983531227E-3</v>
      </c>
      <c r="O45" s="1"/>
      <c r="P45" s="1">
        <f t="shared" si="5"/>
        <v>-2.4711815898825762E-4</v>
      </c>
    </row>
    <row r="46" spans="1:16" x14ac:dyDescent="0.2">
      <c r="A46" s="14">
        <v>1000</v>
      </c>
      <c r="B46" s="11">
        <v>670</v>
      </c>
      <c r="C46" s="11">
        <f t="shared" si="0"/>
        <v>670</v>
      </c>
      <c r="D46" s="17">
        <f t="shared" si="1"/>
        <v>56.521496054016531</v>
      </c>
      <c r="E46" s="17">
        <v>8.8981580958036766E-2</v>
      </c>
      <c r="F46" s="17">
        <f t="shared" si="2"/>
        <v>8.8981580958034101E-2</v>
      </c>
      <c r="G46" s="17">
        <f t="shared" si="3"/>
        <v>-2.6645352591003757E-15</v>
      </c>
      <c r="I46" s="15">
        <v>669</v>
      </c>
      <c r="J46" s="15">
        <f>I46/B$4</f>
        <v>669</v>
      </c>
      <c r="K46" s="17">
        <f>20*LOG(J46/B$4)</f>
        <v>56.508522355356462</v>
      </c>
      <c r="L46" s="17">
        <v>8.8981580958036766E-2</v>
      </c>
      <c r="M46" s="17">
        <f>K46-(K$46-L$46)</f>
        <v>8.8981580958034101E-2</v>
      </c>
      <c r="N46" s="17">
        <f t="shared" si="4"/>
        <v>-2.6645352591003757E-15</v>
      </c>
      <c r="O46" s="1"/>
      <c r="P46" s="1">
        <f t="shared" si="5"/>
        <v>0</v>
      </c>
    </row>
    <row r="47" spans="1:16" x14ac:dyDescent="0.2">
      <c r="A47" s="14">
        <v>1100</v>
      </c>
      <c r="B47" s="11">
        <v>646</v>
      </c>
      <c r="C47" s="11">
        <f t="shared" si="0"/>
        <v>646</v>
      </c>
      <c r="D47" s="17">
        <f t="shared" si="1"/>
        <v>56.204650359901684</v>
      </c>
      <c r="E47" s="17">
        <v>-0.22544587994665977</v>
      </c>
      <c r="F47" s="17">
        <f t="shared" si="2"/>
        <v>-0.22786411315681221</v>
      </c>
      <c r="G47" s="17">
        <f t="shared" si="3"/>
        <v>-2.4182332101524429E-3</v>
      </c>
      <c r="I47" s="15">
        <v>645</v>
      </c>
      <c r="J47" s="15">
        <f>I47/B$4</f>
        <v>645</v>
      </c>
      <c r="K47" s="17">
        <f>20*LOG(J47/B$4)</f>
        <v>56.191194292705347</v>
      </c>
      <c r="L47" s="17">
        <v>-0.22544587994665977</v>
      </c>
      <c r="M47" s="17">
        <f>K47-(K$46-L$46)</f>
        <v>-0.22834648169308025</v>
      </c>
      <c r="N47" s="17">
        <f t="shared" si="4"/>
        <v>-2.9006017464204836E-3</v>
      </c>
      <c r="O47" s="1"/>
      <c r="P47" s="1">
        <f t="shared" si="5"/>
        <v>4.8236853626804077E-4</v>
      </c>
    </row>
    <row r="48" spans="1:16" x14ac:dyDescent="0.2">
      <c r="A48" s="14">
        <v>1200</v>
      </c>
      <c r="B48" s="11">
        <v>624</v>
      </c>
      <c r="C48" s="11">
        <f t="shared" si="0"/>
        <v>624</v>
      </c>
      <c r="D48" s="17">
        <f t="shared" si="1"/>
        <v>55.903691793648484</v>
      </c>
      <c r="E48" s="17">
        <v>-0.5160528837619851</v>
      </c>
      <c r="F48" s="17">
        <f t="shared" si="2"/>
        <v>-0.5288226794100126</v>
      </c>
      <c r="G48" s="17">
        <f t="shared" si="3"/>
        <v>-1.2769795648027493E-2</v>
      </c>
      <c r="I48" s="15">
        <v>623</v>
      </c>
      <c r="J48" s="15">
        <f>I48/B$4</f>
        <v>623</v>
      </c>
      <c r="K48" s="17">
        <f>20*LOG(J48/B$4)</f>
        <v>55.889760933183396</v>
      </c>
      <c r="L48" s="17">
        <v>-0.5160528837619851</v>
      </c>
      <c r="M48" s="17">
        <f>K48-(K$46-L$46)</f>
        <v>-0.52977984121503141</v>
      </c>
      <c r="N48" s="17">
        <f t="shared" si="4"/>
        <v>-1.3726957453046307E-2</v>
      </c>
      <c r="O48" s="1"/>
      <c r="P48" s="1">
        <f t="shared" si="5"/>
        <v>9.5716180501881354E-4</v>
      </c>
    </row>
    <row r="49" spans="1:16" x14ac:dyDescent="0.2">
      <c r="A49" s="14">
        <v>1250</v>
      </c>
      <c r="B49" s="11">
        <v>614</v>
      </c>
      <c r="C49" s="11">
        <f t="shared" si="0"/>
        <v>614</v>
      </c>
      <c r="D49" s="17">
        <f t="shared" si="1"/>
        <v>55.763367422823357</v>
      </c>
      <c r="E49" s="17">
        <v>-0.65481482413345049</v>
      </c>
      <c r="F49" s="17">
        <f t="shared" si="2"/>
        <v>-0.66914705023513932</v>
      </c>
      <c r="G49" s="17">
        <f t="shared" si="3"/>
        <v>-1.4332226101688827E-2</v>
      </c>
      <c r="I49" s="15">
        <v>613</v>
      </c>
      <c r="J49" s="15">
        <f>I49/B$4</f>
        <v>613</v>
      </c>
      <c r="K49" s="17">
        <f>20*LOG(J49/B$4)</f>
        <v>55.749209490368301</v>
      </c>
      <c r="L49" s="17">
        <v>-0.65481482413345049</v>
      </c>
      <c r="M49" s="17">
        <f>K49-(K$46-L$46)</f>
        <v>-0.67033128403012654</v>
      </c>
      <c r="N49" s="17">
        <f t="shared" si="4"/>
        <v>-1.5516459896676049E-2</v>
      </c>
      <c r="O49" s="1"/>
      <c r="P49" s="1">
        <f t="shared" si="5"/>
        <v>1.1842337949872217E-3</v>
      </c>
    </row>
    <row r="50" spans="1:16" x14ac:dyDescent="0.2">
      <c r="A50" s="14">
        <v>1300</v>
      </c>
      <c r="B50" s="11">
        <v>604</v>
      </c>
      <c r="C50" s="11">
        <f t="shared" si="0"/>
        <v>604</v>
      </c>
      <c r="D50" s="17">
        <f t="shared" si="1"/>
        <v>55.620738772422634</v>
      </c>
      <c r="E50" s="17">
        <v>-0.79013907556988983</v>
      </c>
      <c r="F50" s="17">
        <f t="shared" si="2"/>
        <v>-0.81177570063586302</v>
      </c>
      <c r="G50" s="17">
        <f t="shared" si="3"/>
        <v>-2.1636625065973192E-2</v>
      </c>
      <c r="I50" s="15">
        <v>604</v>
      </c>
      <c r="J50" s="15">
        <f>I50/B$4</f>
        <v>604</v>
      </c>
      <c r="K50" s="17">
        <f>20*LOG(J50/B$4)</f>
        <v>55.620738772422634</v>
      </c>
      <c r="L50" s="17">
        <v>-0.79013907556988983</v>
      </c>
      <c r="M50" s="17">
        <f>K50-(K$46-L$46)</f>
        <v>-0.79880200197579398</v>
      </c>
      <c r="N50" s="17">
        <f t="shared" si="4"/>
        <v>-8.6629264059041589E-3</v>
      </c>
      <c r="O50" s="1"/>
      <c r="P50" s="1">
        <f t="shared" si="5"/>
        <v>-1.2973698660069033E-2</v>
      </c>
    </row>
    <row r="51" spans="1:16" x14ac:dyDescent="0.2">
      <c r="A51" s="14">
        <v>1500</v>
      </c>
      <c r="B51" s="11">
        <v>568</v>
      </c>
      <c r="C51" s="11">
        <f t="shared" si="0"/>
        <v>568</v>
      </c>
      <c r="D51" s="17">
        <f t="shared" si="1"/>
        <v>55.086966714220374</v>
      </c>
      <c r="E51" s="17">
        <v>-1.3063059718094649</v>
      </c>
      <c r="F51" s="17">
        <f t="shared" si="2"/>
        <v>-1.3455477588381228</v>
      </c>
      <c r="G51" s="17">
        <f t="shared" si="3"/>
        <v>-3.9241787028657882E-2</v>
      </c>
      <c r="I51" s="15">
        <v>568</v>
      </c>
      <c r="J51" s="15">
        <f>I51/B$4</f>
        <v>568</v>
      </c>
      <c r="K51" s="17">
        <f>20*LOG(J51/B$4)</f>
        <v>55.086966714220374</v>
      </c>
      <c r="L51" s="17">
        <v>-1.3063059718094649</v>
      </c>
      <c r="M51" s="17">
        <f>K51-(K$46-L$46)</f>
        <v>-1.3325740601780538</v>
      </c>
      <c r="N51" s="17">
        <f t="shared" si="4"/>
        <v>-2.6268088368588849E-2</v>
      </c>
      <c r="O51" s="1"/>
      <c r="P51" s="1">
        <f t="shared" si="5"/>
        <v>-1.2973698660069033E-2</v>
      </c>
    </row>
    <row r="52" spans="1:16" x14ac:dyDescent="0.2">
      <c r="A52" s="14">
        <v>1600</v>
      </c>
      <c r="B52" s="11">
        <v>552</v>
      </c>
      <c r="C52" s="11">
        <f t="shared" si="0"/>
        <v>552</v>
      </c>
      <c r="D52" s="17">
        <f t="shared" si="1"/>
        <v>54.838781554583981</v>
      </c>
      <c r="E52" s="17">
        <v>-1.5536458171235101</v>
      </c>
      <c r="F52" s="17">
        <f t="shared" si="2"/>
        <v>-1.5937329184745153</v>
      </c>
      <c r="G52" s="17">
        <f t="shared" si="3"/>
        <v>-4.0087101351005128E-2</v>
      </c>
      <c r="I52" s="15">
        <v>552</v>
      </c>
      <c r="J52" s="15">
        <f>I52/B$4</f>
        <v>552</v>
      </c>
      <c r="K52" s="17">
        <f>20*LOG(J52/B$4)</f>
        <v>54.838781554583981</v>
      </c>
      <c r="L52" s="17">
        <v>-1.5536458171235101</v>
      </c>
      <c r="M52" s="17">
        <f>K52-(K$46-L$46)</f>
        <v>-1.5807592198144462</v>
      </c>
      <c r="N52" s="17">
        <f t="shared" si="4"/>
        <v>-2.7113402690936095E-2</v>
      </c>
      <c r="O52" s="1"/>
      <c r="P52" s="1">
        <f t="shared" si="5"/>
        <v>-1.2973698660069033E-2</v>
      </c>
    </row>
    <row r="53" spans="1:16" x14ac:dyDescent="0.2">
      <c r="A53" s="14">
        <v>1700</v>
      </c>
      <c r="B53" s="11">
        <v>536</v>
      </c>
      <c r="C53" s="11">
        <f t="shared" si="0"/>
        <v>536</v>
      </c>
      <c r="D53" s="17">
        <f t="shared" si="1"/>
        <v>54.583295793855406</v>
      </c>
      <c r="E53" s="17">
        <v>-1.7958962021600324</v>
      </c>
      <c r="F53" s="17">
        <f t="shared" si="2"/>
        <v>-1.8492186792030907</v>
      </c>
      <c r="G53" s="17">
        <f t="shared" si="3"/>
        <v>-5.3322477043058258E-2</v>
      </c>
      <c r="I53" s="15">
        <v>536</v>
      </c>
      <c r="J53" s="15">
        <f>I53/B$4</f>
        <v>536</v>
      </c>
      <c r="K53" s="17">
        <f>20*LOG(J53/B$4)</f>
        <v>54.583295793855406</v>
      </c>
      <c r="L53" s="17">
        <v>-1.7958962021600324</v>
      </c>
      <c r="M53" s="17">
        <f>K53-(K$46-L$46)</f>
        <v>-1.8362449805430217</v>
      </c>
      <c r="N53" s="17">
        <f t="shared" si="4"/>
        <v>-4.0348778382989225E-2</v>
      </c>
      <c r="O53" s="1"/>
      <c r="P53" s="1">
        <f t="shared" si="5"/>
        <v>-1.2973698660069033E-2</v>
      </c>
    </row>
    <row r="54" spans="1:16" x14ac:dyDescent="0.2">
      <c r="A54" s="14">
        <v>1900</v>
      </c>
      <c r="B54" s="11">
        <v>507</v>
      </c>
      <c r="C54" s="11">
        <f t="shared" si="0"/>
        <v>507</v>
      </c>
      <c r="D54" s="17">
        <f t="shared" si="1"/>
        <v>54.100159186666723</v>
      </c>
      <c r="E54" s="17">
        <v>-2.2683879680091028</v>
      </c>
      <c r="F54" s="17">
        <f t="shared" si="2"/>
        <v>-2.332355286391774</v>
      </c>
      <c r="G54" s="17">
        <f t="shared" si="3"/>
        <v>-6.3967318382671223E-2</v>
      </c>
      <c r="I54" s="15">
        <v>508</v>
      </c>
      <c r="J54" s="15">
        <f>I54/B$4</f>
        <v>508</v>
      </c>
      <c r="K54" s="17">
        <f>20*LOG(J54/B$4)</f>
        <v>54.117274245678388</v>
      </c>
      <c r="L54" s="17">
        <v>-2.2683879680091028</v>
      </c>
      <c r="M54" s="17">
        <f>K54-(K$46-L$46)</f>
        <v>-2.3022665287200397</v>
      </c>
      <c r="N54" s="17">
        <f t="shared" si="4"/>
        <v>-3.3878560710936867E-2</v>
      </c>
      <c r="O54" s="1"/>
      <c r="P54" s="1">
        <f t="shared" si="5"/>
        <v>-3.0088757671734356E-2</v>
      </c>
    </row>
    <row r="55" spans="1:16" x14ac:dyDescent="0.2">
      <c r="A55" s="14">
        <v>2000</v>
      </c>
      <c r="B55" s="11">
        <v>493</v>
      </c>
      <c r="C55" s="11">
        <f t="shared" si="0"/>
        <v>493</v>
      </c>
      <c r="D55" s="17">
        <f t="shared" si="1"/>
        <v>53.856938385544602</v>
      </c>
      <c r="E55" s="17">
        <v>-2.4995593270649126</v>
      </c>
      <c r="F55" s="17">
        <f t="shared" si="2"/>
        <v>-2.5755760875138947</v>
      </c>
      <c r="G55" s="17">
        <f t="shared" si="3"/>
        <v>-7.601676044898209E-2</v>
      </c>
      <c r="I55" s="15">
        <v>494</v>
      </c>
      <c r="J55" s="15">
        <f>I55/B$4</f>
        <v>494</v>
      </c>
      <c r="K55" s="17">
        <f>20*LOG(J55/B$4)</f>
        <v>53.874538978472941</v>
      </c>
      <c r="L55" s="17">
        <v>-2.4995593270649126</v>
      </c>
      <c r="M55" s="17">
        <f>K55-(K$46-L$46)</f>
        <v>-2.5450017959254865</v>
      </c>
      <c r="N55" s="17">
        <f t="shared" si="4"/>
        <v>-4.5442468860573904E-2</v>
      </c>
      <c r="O55" s="1"/>
      <c r="P55" s="1">
        <f t="shared" si="5"/>
        <v>-3.0574291588408187E-2</v>
      </c>
    </row>
    <row r="56" spans="1:16" x14ac:dyDescent="0.2">
      <c r="A56" s="14">
        <v>2100</v>
      </c>
      <c r="B56" s="11">
        <v>480</v>
      </c>
      <c r="C56" s="11">
        <f t="shared" si="0"/>
        <v>480</v>
      </c>
      <c r="D56" s="17">
        <f t="shared" si="1"/>
        <v>53.624824747511745</v>
      </c>
      <c r="E56" s="17">
        <v>-2.7276799982846627</v>
      </c>
      <c r="F56" s="17">
        <f t="shared" si="2"/>
        <v>-2.8076897255467514</v>
      </c>
      <c r="G56" s="17">
        <f t="shared" si="3"/>
        <v>-8.000972726208877E-2</v>
      </c>
      <c r="I56" s="15">
        <v>481</v>
      </c>
      <c r="J56" s="15">
        <f>I56/B$4</f>
        <v>481</v>
      </c>
      <c r="K56" s="17">
        <f>20*LOG(J56/B$4)</f>
        <v>53.642901527476639</v>
      </c>
      <c r="L56" s="17">
        <v>-2.7276799982846627</v>
      </c>
      <c r="M56" s="17">
        <f>K56-(K$46-L$46)</f>
        <v>-2.7766392469217891</v>
      </c>
      <c r="N56" s="17">
        <f t="shared" si="4"/>
        <v>-4.8959248637126418E-2</v>
      </c>
      <c r="O56" s="1"/>
      <c r="P56" s="1">
        <f t="shared" si="5"/>
        <v>-3.1050478624962352E-2</v>
      </c>
    </row>
    <row r="57" spans="1:16" x14ac:dyDescent="0.2">
      <c r="A57" s="14">
        <v>2400</v>
      </c>
      <c r="B57" s="11">
        <v>444</v>
      </c>
      <c r="C57" s="11">
        <f t="shared" si="0"/>
        <v>444</v>
      </c>
      <c r="D57" s="17">
        <f t="shared" si="1"/>
        <v>52.947659402292395</v>
      </c>
      <c r="E57" s="17">
        <v>-3.3946512926107917</v>
      </c>
      <c r="F57" s="17">
        <f t="shared" si="2"/>
        <v>-3.4848550707661019</v>
      </c>
      <c r="G57" s="17">
        <f t="shared" si="3"/>
        <v>-9.0203778155310221E-2</v>
      </c>
      <c r="I57" s="15">
        <v>445</v>
      </c>
      <c r="J57" s="15">
        <f>I57/B$4</f>
        <v>445</v>
      </c>
      <c r="K57" s="17">
        <f>20*LOG(J57/B$4)</f>
        <v>52.967200219618633</v>
      </c>
      <c r="L57" s="17">
        <v>-3.3946512926107917</v>
      </c>
      <c r="M57" s="17">
        <f>K57-(K$46-L$46)</f>
        <v>-3.452340554779795</v>
      </c>
      <c r="N57" s="17">
        <f t="shared" si="4"/>
        <v>-5.7689262169003275E-2</v>
      </c>
      <c r="O57" s="1"/>
      <c r="P57" s="1">
        <f t="shared" si="5"/>
        <v>-3.2514515986306947E-2</v>
      </c>
    </row>
    <row r="58" spans="1:16" x14ac:dyDescent="0.2">
      <c r="A58" s="14">
        <v>2500</v>
      </c>
      <c r="B58" s="11">
        <v>433</v>
      </c>
      <c r="C58" s="11">
        <f t="shared" si="0"/>
        <v>433</v>
      </c>
      <c r="D58" s="17">
        <f t="shared" si="1"/>
        <v>52.729757927067311</v>
      </c>
      <c r="E58" s="17">
        <v>-3.6112663435028574</v>
      </c>
      <c r="F58" s="17">
        <f t="shared" si="2"/>
        <v>-3.7027565459911855</v>
      </c>
      <c r="G58" s="17">
        <f t="shared" si="3"/>
        <v>-9.1490202488328176E-2</v>
      </c>
      <c r="I58" s="15">
        <v>434</v>
      </c>
      <c r="J58" s="15">
        <f>I58/B$4</f>
        <v>434</v>
      </c>
      <c r="K58" s="17">
        <f>20*LOG(J58/B$4)</f>
        <v>52.749794590250218</v>
      </c>
      <c r="L58" s="17">
        <v>-3.6112663435028574</v>
      </c>
      <c r="M58" s="17">
        <f>K58-(K$46-L$46)</f>
        <v>-3.6697461841482095</v>
      </c>
      <c r="N58" s="17">
        <f t="shared" si="4"/>
        <v>-5.8479840645352166E-2</v>
      </c>
      <c r="O58" s="1"/>
      <c r="P58" s="1">
        <f t="shared" si="5"/>
        <v>-3.301036184297601E-2</v>
      </c>
    </row>
    <row r="59" spans="1:16" x14ac:dyDescent="0.2">
      <c r="A59" s="14">
        <v>2700</v>
      </c>
      <c r="B59" s="11">
        <v>412</v>
      </c>
      <c r="C59" s="11">
        <f t="shared" si="0"/>
        <v>412</v>
      </c>
      <c r="D59" s="17">
        <f t="shared" si="1"/>
        <v>52.297944320662694</v>
      </c>
      <c r="E59" s="17">
        <v>-4.0358989605195967</v>
      </c>
      <c r="F59" s="17">
        <f t="shared" si="2"/>
        <v>-4.1345701523958027</v>
      </c>
      <c r="G59" s="17">
        <f t="shared" si="3"/>
        <v>-9.8671191876205988E-2</v>
      </c>
      <c r="I59" s="15">
        <v>413</v>
      </c>
      <c r="J59" s="15">
        <f>I59/B$4</f>
        <v>413</v>
      </c>
      <c r="K59" s="17">
        <f>20*LOG(J59/B$4)</f>
        <v>52.319001033128025</v>
      </c>
      <c r="L59" s="17">
        <v>-4.0358989605195967</v>
      </c>
      <c r="M59" s="17">
        <f>K59-(K$46-L$46)</f>
        <v>-4.1005397412704028</v>
      </c>
      <c r="N59" s="17">
        <f t="shared" si="4"/>
        <v>-6.4640780750806037E-2</v>
      </c>
      <c r="O59" s="1"/>
      <c r="P59" s="1">
        <f t="shared" si="5"/>
        <v>-3.4030411125399951E-2</v>
      </c>
    </row>
    <row r="60" spans="1:16" x14ac:dyDescent="0.2">
      <c r="A60" s="14">
        <v>3000</v>
      </c>
      <c r="B60" s="11">
        <v>383</v>
      </c>
      <c r="C60" s="11">
        <f t="shared" si="0"/>
        <v>383</v>
      </c>
      <c r="D60" s="17">
        <f t="shared" si="1"/>
        <v>51.663975479372453</v>
      </c>
      <c r="E60" s="17">
        <v>-4.6511654226838601</v>
      </c>
      <c r="F60" s="17">
        <f t="shared" si="2"/>
        <v>-4.7685389936860432</v>
      </c>
      <c r="G60" s="17">
        <f t="shared" si="3"/>
        <v>-0.11737357100218304</v>
      </c>
      <c r="I60" s="15">
        <v>384</v>
      </c>
      <c r="J60" s="15">
        <f>I60/B$4</f>
        <v>384</v>
      </c>
      <c r="K60" s="17">
        <f>20*LOG(J60/B$4)</f>
        <v>51.68662448735062</v>
      </c>
      <c r="L60" s="17">
        <v>-4.6511654226838601</v>
      </c>
      <c r="M60" s="17">
        <f>K60-(K$46-L$46)</f>
        <v>-4.7329162870478072</v>
      </c>
      <c r="N60" s="17">
        <f t="shared" si="4"/>
        <v>-8.1750864363947073E-2</v>
      </c>
      <c r="O60" s="1"/>
      <c r="P60" s="1">
        <f t="shared" si="5"/>
        <v>-3.5622706638235968E-2</v>
      </c>
    </row>
    <row r="61" spans="1:16" x14ac:dyDescent="0.2">
      <c r="A61" s="14">
        <v>3150</v>
      </c>
      <c r="B61" s="11">
        <v>370</v>
      </c>
      <c r="C61" s="11">
        <f t="shared" si="0"/>
        <v>370</v>
      </c>
      <c r="D61" s="17">
        <f t="shared" si="1"/>
        <v>51.3640344813399</v>
      </c>
      <c r="E61" s="17">
        <v>-4.9490028619937743</v>
      </c>
      <c r="F61" s="17">
        <f t="shared" si="2"/>
        <v>-5.068479991718597</v>
      </c>
      <c r="G61" s="17">
        <f t="shared" si="3"/>
        <v>-0.11947712972482272</v>
      </c>
      <c r="I61" s="15">
        <v>371</v>
      </c>
      <c r="J61" s="15">
        <f>I61/B$4</f>
        <v>371</v>
      </c>
      <c r="K61" s="17">
        <f>20*LOG(J61/B$4)</f>
        <v>51.387478192300918</v>
      </c>
      <c r="L61" s="17">
        <v>-4.9490028619937743</v>
      </c>
      <c r="M61" s="17">
        <f>K61-(K$46-L$46)</f>
        <v>-5.0320625820975096</v>
      </c>
      <c r="N61" s="17">
        <f t="shared" si="4"/>
        <v>-8.3059720103735302E-2</v>
      </c>
      <c r="O61" s="1"/>
      <c r="P61" s="1">
        <f t="shared" si="5"/>
        <v>-3.6417409621087415E-2</v>
      </c>
    </row>
    <row r="62" spans="1:16" x14ac:dyDescent="0.2">
      <c r="A62" s="14">
        <v>3400</v>
      </c>
      <c r="B62" s="11">
        <v>349</v>
      </c>
      <c r="C62" s="11">
        <f t="shared" si="0"/>
        <v>349</v>
      </c>
      <c r="D62" s="17">
        <f t="shared" si="1"/>
        <v>50.856508539183594</v>
      </c>
      <c r="E62" s="17">
        <v>-5.4309745454318472</v>
      </c>
      <c r="F62" s="17">
        <f t="shared" si="2"/>
        <v>-5.5760059338749031</v>
      </c>
      <c r="G62" s="17">
        <f t="shared" si="3"/>
        <v>-0.14503138844305585</v>
      </c>
      <c r="I62" s="15">
        <v>351</v>
      </c>
      <c r="J62" s="15">
        <f>I62/B$4</f>
        <v>351</v>
      </c>
      <c r="K62" s="17">
        <f>20*LOG(J62/B$4)</f>
        <v>50.906142329316481</v>
      </c>
      <c r="L62" s="17">
        <v>-5.4309745454318472</v>
      </c>
      <c r="M62" s="17">
        <f>K62-(K$46-L$46)</f>
        <v>-5.5133984450819469</v>
      </c>
      <c r="N62" s="17">
        <f t="shared" si="4"/>
        <v>-8.2423899650099663E-2</v>
      </c>
      <c r="O62" s="1"/>
      <c r="P62" s="1">
        <f t="shared" si="5"/>
        <v>-6.260748879295619E-2</v>
      </c>
    </row>
    <row r="63" spans="1:16" x14ac:dyDescent="0.2">
      <c r="A63" s="14">
        <v>3800</v>
      </c>
      <c r="B63" s="11">
        <v>321</v>
      </c>
      <c r="C63" s="11">
        <f t="shared" si="0"/>
        <v>321</v>
      </c>
      <c r="D63" s="17">
        <f t="shared" si="1"/>
        <v>50.130100648097439</v>
      </c>
      <c r="E63" s="17">
        <v>-6.1654109161571906</v>
      </c>
      <c r="F63" s="17">
        <f t="shared" si="2"/>
        <v>-6.3024138249610573</v>
      </c>
      <c r="G63" s="17">
        <f t="shared" si="3"/>
        <v>-0.13700290880386667</v>
      </c>
      <c r="I63" s="15">
        <v>322</v>
      </c>
      <c r="J63" s="15">
        <f>I63/B$4</f>
        <v>322</v>
      </c>
      <c r="K63" s="17">
        <f>20*LOG(J63/B$4)</f>
        <v>50.157117433916618</v>
      </c>
      <c r="L63" s="17">
        <v>-6.1654109161571906</v>
      </c>
      <c r="M63" s="17">
        <f>K63-(K$46-L$46)</f>
        <v>-6.2624233404818099</v>
      </c>
      <c r="N63" s="17">
        <f t="shared" si="4"/>
        <v>-9.7012424324619317E-2</v>
      </c>
      <c r="O63" s="1"/>
      <c r="P63" s="1">
        <f t="shared" si="5"/>
        <v>-3.9990484479247357E-2</v>
      </c>
    </row>
    <row r="64" spans="1:16" x14ac:dyDescent="0.2">
      <c r="A64" s="14">
        <v>4000</v>
      </c>
      <c r="B64" s="11">
        <v>308</v>
      </c>
      <c r="C64" s="11">
        <f t="shared" si="0"/>
        <v>308</v>
      </c>
      <c r="D64" s="17">
        <f t="shared" si="1"/>
        <v>49.771014330008889</v>
      </c>
      <c r="E64" s="17">
        <v>-6.5162471779470019</v>
      </c>
      <c r="F64" s="17">
        <f t="shared" si="2"/>
        <v>-6.6615001430496079</v>
      </c>
      <c r="G64" s="17">
        <f t="shared" si="3"/>
        <v>-0.14525296510260599</v>
      </c>
      <c r="I64" s="15">
        <v>309</v>
      </c>
      <c r="J64" s="15">
        <f>I64/B$4</f>
        <v>309</v>
      </c>
      <c r="K64" s="17">
        <f>20*LOG(J64/B$4)</f>
        <v>49.799169588496696</v>
      </c>
      <c r="L64" s="17">
        <v>-6.5162471779470019</v>
      </c>
      <c r="M64" s="17">
        <f>K64-(K$46-L$46)</f>
        <v>-6.6203711859017318</v>
      </c>
      <c r="N64" s="17">
        <f t="shared" si="4"/>
        <v>-0.10412400795472987</v>
      </c>
      <c r="O64" s="1"/>
      <c r="P64" s="1">
        <f t="shared" si="5"/>
        <v>-4.1128957147876122E-2</v>
      </c>
    </row>
    <row r="65" spans="1:16" x14ac:dyDescent="0.2">
      <c r="A65" s="14">
        <v>4300</v>
      </c>
      <c r="B65" s="11">
        <v>290</v>
      </c>
      <c r="C65" s="11">
        <f t="shared" si="0"/>
        <v>290</v>
      </c>
      <c r="D65" s="17">
        <f t="shared" si="1"/>
        <v>49.24795995797912</v>
      </c>
      <c r="E65" s="17">
        <v>-7.0229585335968325</v>
      </c>
      <c r="F65" s="17">
        <f t="shared" si="2"/>
        <v>-7.1845545150793768</v>
      </c>
      <c r="G65" s="17">
        <f t="shared" si="3"/>
        <v>-0.16159598148254428</v>
      </c>
      <c r="I65" s="15">
        <v>292</v>
      </c>
      <c r="J65" s="15">
        <f>I65/B$4</f>
        <v>292</v>
      </c>
      <c r="K65" s="17">
        <f>20*LOG(J65/B$4)</f>
        <v>49.307657028968364</v>
      </c>
      <c r="L65" s="17">
        <v>-7.0229585335968325</v>
      </c>
      <c r="M65" s="17">
        <f>K65-(K$46-L$46)</f>
        <v>-7.1118837454300632</v>
      </c>
      <c r="N65" s="17">
        <f t="shared" si="4"/>
        <v>-8.8925211833230655E-2</v>
      </c>
      <c r="O65" s="1"/>
      <c r="P65" s="1">
        <f t="shared" si="5"/>
        <v>-7.2670769649313627E-2</v>
      </c>
    </row>
    <row r="66" spans="1:16" x14ac:dyDescent="0.2">
      <c r="A66" s="14">
        <v>4800</v>
      </c>
      <c r="B66" s="11">
        <v>265</v>
      </c>
      <c r="C66" s="11">
        <f t="shared" si="0"/>
        <v>265</v>
      </c>
      <c r="D66" s="17">
        <f t="shared" si="1"/>
        <v>48.464917478736155</v>
      </c>
      <c r="E66" s="17">
        <v>-7.8184719652033161</v>
      </c>
      <c r="F66" s="17">
        <f t="shared" si="2"/>
        <v>-7.9675969943223421</v>
      </c>
      <c r="G66" s="17">
        <f t="shared" si="3"/>
        <v>-0.14912502911902603</v>
      </c>
      <c r="I66" s="15">
        <v>266</v>
      </c>
      <c r="J66" s="15">
        <f>I66/B$4</f>
        <v>266</v>
      </c>
      <c r="K66" s="17">
        <f>20*LOG(J66/B$4)</f>
        <v>48.497632732621341</v>
      </c>
      <c r="L66" s="17">
        <v>-7.8184719652033161</v>
      </c>
      <c r="M66" s="17">
        <f>K66-(K$46-L$46)</f>
        <v>-7.9219080417770869</v>
      </c>
      <c r="N66" s="17">
        <f t="shared" si="4"/>
        <v>-0.10343607657377074</v>
      </c>
      <c r="O66" s="1"/>
      <c r="P66" s="1">
        <f t="shared" si="5"/>
        <v>-4.568895254525529E-2</v>
      </c>
    </row>
    <row r="67" spans="1:16" x14ac:dyDescent="0.2">
      <c r="A67" s="14">
        <v>5000</v>
      </c>
      <c r="B67" s="11">
        <v>256</v>
      </c>
      <c r="C67" s="11">
        <f t="shared" si="0"/>
        <v>256</v>
      </c>
      <c r="D67" s="17">
        <f t="shared" si="1"/>
        <v>48.164799306236993</v>
      </c>
      <c r="E67" s="17">
        <v>-8.1206460644805389</v>
      </c>
      <c r="F67" s="17">
        <f t="shared" si="2"/>
        <v>-8.2677151668215032</v>
      </c>
      <c r="G67" s="17">
        <f t="shared" si="3"/>
        <v>-0.14706910234096426</v>
      </c>
      <c r="I67" s="15">
        <v>257</v>
      </c>
      <c r="J67" s="15">
        <f>I67/B$4</f>
        <v>257</v>
      </c>
      <c r="K67" s="17">
        <f>20*LOG(J67/B$4)</f>
        <v>48.19866246662589</v>
      </c>
      <c r="L67" s="17">
        <v>-8.1206460644805389</v>
      </c>
      <c r="M67" s="17">
        <f>K67-(K$46-L$46)</f>
        <v>-8.2208783077725371</v>
      </c>
      <c r="N67" s="17">
        <f t="shared" si="4"/>
        <v>-0.1002322432919982</v>
      </c>
      <c r="O67" s="1"/>
      <c r="P67" s="1">
        <f t="shared" si="5"/>
        <v>-4.6836859048966062E-2</v>
      </c>
    </row>
    <row r="68" spans="1:16" x14ac:dyDescent="0.2">
      <c r="A68" s="14">
        <v>5400</v>
      </c>
      <c r="B68" s="11">
        <v>239</v>
      </c>
      <c r="C68" s="11">
        <f t="shared" si="0"/>
        <v>239</v>
      </c>
      <c r="D68" s="17">
        <f t="shared" si="1"/>
        <v>47.567958018962749</v>
      </c>
      <c r="E68" s="17">
        <v>-8.6995979412652389</v>
      </c>
      <c r="F68" s="17">
        <f t="shared" si="2"/>
        <v>-8.864556454095748</v>
      </c>
      <c r="G68" s="17">
        <f t="shared" si="3"/>
        <v>-0.16495851283050911</v>
      </c>
      <c r="I68" s="15">
        <v>240</v>
      </c>
      <c r="J68" s="15">
        <f>I68/B$4</f>
        <v>240</v>
      </c>
      <c r="K68" s="17">
        <f>20*LOG(J68/B$4)</f>
        <v>47.60422483423212</v>
      </c>
      <c r="L68" s="17">
        <v>-8.6995979412652389</v>
      </c>
      <c r="M68" s="17">
        <f>K68-(K$46-L$46)</f>
        <v>-8.8153159401663075</v>
      </c>
      <c r="N68" s="17">
        <f t="shared" si="4"/>
        <v>-0.1157179989010686</v>
      </c>
      <c r="O68" s="1"/>
      <c r="P68" s="1">
        <f t="shared" si="5"/>
        <v>-4.924051392944051E-2</v>
      </c>
    </row>
    <row r="69" spans="1:16" x14ac:dyDescent="0.2">
      <c r="A69" s="14">
        <v>6100</v>
      </c>
      <c r="B69" s="11">
        <v>215</v>
      </c>
      <c r="C69" s="11">
        <f t="shared" si="0"/>
        <v>215</v>
      </c>
      <c r="D69" s="17">
        <f t="shared" si="1"/>
        <v>46.64876919831211</v>
      </c>
      <c r="E69" s="17">
        <v>-9.6387087339913968</v>
      </c>
      <c r="F69" s="17">
        <f t="shared" si="2"/>
        <v>-9.7837452747463871</v>
      </c>
      <c r="G69" s="17">
        <f t="shared" si="3"/>
        <v>-0.14503654075499028</v>
      </c>
      <c r="I69" s="15">
        <v>216</v>
      </c>
      <c r="J69" s="15">
        <f>I69/B$4</f>
        <v>216</v>
      </c>
      <c r="K69" s="17">
        <f>20*LOG(J69/B$4)</f>
        <v>46.689075023018617</v>
      </c>
      <c r="L69" s="17">
        <v>-9.6387087339913968</v>
      </c>
      <c r="M69" s="17">
        <f>K69-(K$46-L$46)</f>
        <v>-9.7304657513798105</v>
      </c>
      <c r="N69" s="17">
        <f t="shared" si="4"/>
        <v>-9.1757017388413686E-2</v>
      </c>
      <c r="O69" s="1"/>
      <c r="P69" s="1">
        <f t="shared" si="5"/>
        <v>-5.3279523366576598E-2</v>
      </c>
    </row>
    <row r="70" spans="1:16" x14ac:dyDescent="0.2">
      <c r="A70" s="14">
        <v>6300</v>
      </c>
      <c r="B70" s="11">
        <v>208</v>
      </c>
      <c r="C70" s="11">
        <f t="shared" si="0"/>
        <v>208</v>
      </c>
      <c r="D70" s="17">
        <f t="shared" si="1"/>
        <v>46.361266699255232</v>
      </c>
      <c r="E70" s="17">
        <v>-9.8913250221183233</v>
      </c>
      <c r="F70" s="17">
        <f t="shared" si="2"/>
        <v>-10.071247773803265</v>
      </c>
      <c r="G70" s="17">
        <f t="shared" si="3"/>
        <v>-0.17992275168494132</v>
      </c>
      <c r="I70" s="15">
        <v>209</v>
      </c>
      <c r="J70" s="15">
        <f>I70/B$4</f>
        <v>209</v>
      </c>
      <c r="K70" s="17">
        <f>20*LOG(J70/B$4)</f>
        <v>46.402925722221084</v>
      </c>
      <c r="L70" s="17">
        <v>-9.8913250221183233</v>
      </c>
      <c r="M70" s="17">
        <f>K70-(K$46-L$46)</f>
        <v>-10.016615052177343</v>
      </c>
      <c r="N70" s="17">
        <f t="shared" si="4"/>
        <v>-0.12529003005901984</v>
      </c>
      <c r="O70" s="1"/>
      <c r="P70" s="1">
        <f t="shared" si="5"/>
        <v>-5.4632721625921477E-2</v>
      </c>
    </row>
    <row r="71" spans="1:16" x14ac:dyDescent="0.2">
      <c r="A71" s="14">
        <v>6800</v>
      </c>
      <c r="B71" s="11">
        <v>195</v>
      </c>
      <c r="C71" s="11">
        <f t="shared" si="0"/>
        <v>195</v>
      </c>
      <c r="D71" s="17">
        <f t="shared" si="1"/>
        <v>45.800692227250359</v>
      </c>
      <c r="E71" s="17">
        <v>-10.495370554505053</v>
      </c>
      <c r="F71" s="17">
        <f t="shared" si="2"/>
        <v>-10.631822245808138</v>
      </c>
      <c r="G71" s="17">
        <f t="shared" si="3"/>
        <v>-0.1364516913030851</v>
      </c>
      <c r="I71" s="15">
        <v>195</v>
      </c>
      <c r="J71" s="15">
        <f>I71/B$4</f>
        <v>195</v>
      </c>
      <c r="K71" s="17">
        <f>20*LOG(J71/B$4)</f>
        <v>45.800692227250359</v>
      </c>
      <c r="L71" s="17">
        <v>-10.495370554505053</v>
      </c>
      <c r="M71" s="17">
        <f>K71-(K$46-L$46)</f>
        <v>-10.618848547148069</v>
      </c>
      <c r="N71" s="17">
        <f t="shared" si="4"/>
        <v>-0.12347799264301607</v>
      </c>
      <c r="O71" s="1"/>
      <c r="P71" s="1">
        <f t="shared" si="5"/>
        <v>-1.2973698660069033E-2</v>
      </c>
    </row>
    <row r="72" spans="1:16" x14ac:dyDescent="0.2">
      <c r="A72" s="14">
        <v>7600</v>
      </c>
      <c r="B72" s="11">
        <v>174.8</v>
      </c>
      <c r="C72" s="11">
        <f t="shared" si="0"/>
        <v>174.8</v>
      </c>
      <c r="D72" s="17">
        <f t="shared" si="1"/>
        <v>44.850828565967689</v>
      </c>
      <c r="E72" s="17">
        <v>-11.388529509754148</v>
      </c>
      <c r="F72" s="17">
        <f t="shared" si="2"/>
        <v>-11.581685907090808</v>
      </c>
      <c r="G72" s="17">
        <f t="shared" si="3"/>
        <v>-0.19315639733665968</v>
      </c>
      <c r="I72" s="15">
        <v>175.4</v>
      </c>
      <c r="J72" s="15">
        <f>I72/B$4</f>
        <v>175.4</v>
      </c>
      <c r="K72" s="17">
        <f>20*LOG(J72/B$4)</f>
        <v>44.88059178060044</v>
      </c>
      <c r="L72" s="17">
        <v>-11.388529509754148</v>
      </c>
      <c r="M72" s="17">
        <f>K72-(K$46-L$46)</f>
        <v>-11.538948993797987</v>
      </c>
      <c r="N72" s="17">
        <f t="shared" si="4"/>
        <v>-0.15041948404383909</v>
      </c>
      <c r="O72" s="1"/>
      <c r="P72" s="1">
        <f t="shared" si="5"/>
        <v>-4.2736913292820589E-2</v>
      </c>
    </row>
    <row r="73" spans="1:16" x14ac:dyDescent="0.2">
      <c r="A73" s="14">
        <v>8000</v>
      </c>
      <c r="B73" s="11">
        <v>166.6</v>
      </c>
      <c r="C73" s="11">
        <f t="shared" ref="C73:C86" si="6">B73/B$4</f>
        <v>166.6</v>
      </c>
      <c r="D73" s="17">
        <f t="shared" ref="D73:D86" si="7">20*LOG(C73/B$4)</f>
        <v>44.433499941415377</v>
      </c>
      <c r="E73" s="17">
        <v>-11.805134369785236</v>
      </c>
      <c r="F73" s="17">
        <f t="shared" ref="F73:F86" si="8">D73-(D$46-E$46)</f>
        <v>-11.99901453164312</v>
      </c>
      <c r="G73" s="17">
        <f t="shared" ref="G73:G86" si="9">F73-E73</f>
        <v>-0.19388016185788359</v>
      </c>
      <c r="I73" s="15">
        <v>167.2</v>
      </c>
      <c r="J73" s="15">
        <f>I73/B$4</f>
        <v>167.2</v>
      </c>
      <c r="K73" s="17">
        <f>20*LOG(J73/B$4)</f>
        <v>44.464725462059953</v>
      </c>
      <c r="L73" s="17">
        <v>-11.805134369785236</v>
      </c>
      <c r="M73" s="17">
        <f>K73-(K$46-L$46)</f>
        <v>-11.954815312338475</v>
      </c>
      <c r="N73" s="17">
        <f t="shared" ref="N73:N86" si="10">M73-L73</f>
        <v>-0.14968094255323905</v>
      </c>
      <c r="O73" s="1"/>
      <c r="P73" s="1">
        <f t="shared" ref="P73:P86" si="11">G73-N73</f>
        <v>-4.4199219304644544E-2</v>
      </c>
    </row>
    <row r="74" spans="1:16" x14ac:dyDescent="0.2">
      <c r="A74" s="14">
        <v>8500</v>
      </c>
      <c r="B74" s="11">
        <v>157.30000000000001</v>
      </c>
      <c r="C74" s="11">
        <f t="shared" si="6"/>
        <v>157.30000000000001</v>
      </c>
      <c r="D74" s="17">
        <f t="shared" si="7"/>
        <v>43.934574452465739</v>
      </c>
      <c r="E74" s="17">
        <v>-12.300905306292492</v>
      </c>
      <c r="F74" s="17">
        <f t="shared" si="8"/>
        <v>-12.497940020592758</v>
      </c>
      <c r="G74" s="17">
        <f t="shared" si="9"/>
        <v>-0.19703471430026553</v>
      </c>
      <c r="I74" s="15">
        <v>157.80000000000001</v>
      </c>
      <c r="J74" s="15">
        <f>I74/B$4</f>
        <v>157.80000000000001</v>
      </c>
      <c r="K74" s="17">
        <f>20*LOG(J74/B$4)</f>
        <v>43.962139977468027</v>
      </c>
      <c r="L74" s="17">
        <v>-12.300905306292492</v>
      </c>
      <c r="M74" s="17">
        <f>K74-(K$46-L$46)</f>
        <v>-12.457400796930401</v>
      </c>
      <c r="N74" s="17">
        <f t="shared" si="10"/>
        <v>-0.15649549063790857</v>
      </c>
      <c r="O74" s="1"/>
      <c r="P74" s="1">
        <f t="shared" si="11"/>
        <v>-4.053922366235696E-2</v>
      </c>
    </row>
    <row r="75" spans="1:16" x14ac:dyDescent="0.2">
      <c r="A75" s="14">
        <v>9500</v>
      </c>
      <c r="B75" s="11">
        <v>141.5</v>
      </c>
      <c r="C75" s="11">
        <f t="shared" si="6"/>
        <v>141.5</v>
      </c>
      <c r="D75" s="17">
        <f t="shared" si="7"/>
        <v>43.015128797206181</v>
      </c>
      <c r="E75" s="17">
        <v>-13.218843287117716</v>
      </c>
      <c r="F75" s="17">
        <f t="shared" si="8"/>
        <v>-13.417385675852316</v>
      </c>
      <c r="G75" s="17">
        <f t="shared" si="9"/>
        <v>-0.19854238873459984</v>
      </c>
      <c r="I75" s="15">
        <v>141.9</v>
      </c>
      <c r="J75" s="15">
        <f>I75/B$4</f>
        <v>141.9</v>
      </c>
      <c r="K75" s="17">
        <f>20*LOG(J75/B$4)</f>
        <v>43.03964790914948</v>
      </c>
      <c r="L75" s="17">
        <v>-13.218843287117716</v>
      </c>
      <c r="M75" s="17">
        <f>K75-(K$46-L$46)</f>
        <v>-13.379892865248948</v>
      </c>
      <c r="N75" s="17">
        <f t="shared" si="10"/>
        <v>-0.161049578131232</v>
      </c>
      <c r="O75" s="1"/>
      <c r="P75" s="1">
        <f t="shared" si="11"/>
        <v>-3.7492810603367843E-2</v>
      </c>
    </row>
    <row r="76" spans="1:16" x14ac:dyDescent="0.2">
      <c r="A76" s="14">
        <v>10000</v>
      </c>
      <c r="B76" s="11">
        <v>134.69999999999999</v>
      </c>
      <c r="C76" s="11">
        <f t="shared" si="6"/>
        <v>134.69999999999999</v>
      </c>
      <c r="D76" s="17">
        <f t="shared" si="7"/>
        <v>42.58735191445971</v>
      </c>
      <c r="E76" s="17">
        <v>-13.645360872209686</v>
      </c>
      <c r="F76" s="17">
        <f t="shared" si="8"/>
        <v>-13.845162558598787</v>
      </c>
      <c r="G76" s="17">
        <f t="shared" si="9"/>
        <v>-0.19980168638910101</v>
      </c>
      <c r="I76" s="15">
        <v>135</v>
      </c>
      <c r="J76" s="15">
        <f>I76/B$4</f>
        <v>135</v>
      </c>
      <c r="K76" s="17">
        <f>20*LOG(J76/B$4)</f>
        <v>42.606675369900124</v>
      </c>
      <c r="L76" s="17">
        <v>-13.645360872209686</v>
      </c>
      <c r="M76" s="17">
        <f>K76-(K$46-L$46)</f>
        <v>-13.812865404498304</v>
      </c>
      <c r="N76" s="17">
        <f t="shared" si="10"/>
        <v>-0.16750453228861772</v>
      </c>
      <c r="O76" s="1"/>
      <c r="P76" s="1">
        <f t="shared" si="11"/>
        <v>-3.2297154100483283E-2</v>
      </c>
    </row>
    <row r="77" spans="1:16" x14ac:dyDescent="0.2">
      <c r="A77" s="14">
        <v>11000</v>
      </c>
      <c r="B77" s="11">
        <v>122.9</v>
      </c>
      <c r="C77" s="11">
        <f t="shared" si="6"/>
        <v>122.9</v>
      </c>
      <c r="D77" s="17">
        <f t="shared" si="7"/>
        <v>41.791037657729085</v>
      </c>
      <c r="E77" s="17">
        <v>-14.442478046820938</v>
      </c>
      <c r="F77" s="17">
        <f t="shared" si="8"/>
        <v>-14.641476815329412</v>
      </c>
      <c r="G77" s="17">
        <f t="shared" si="9"/>
        <v>-0.1989987685084742</v>
      </c>
      <c r="I77" s="15">
        <v>123.1</v>
      </c>
      <c r="J77" s="15">
        <f>I77/B$4</f>
        <v>123.1</v>
      </c>
      <c r="K77" s="17">
        <f>20*LOG(J77/B$4)</f>
        <v>41.805161058626325</v>
      </c>
      <c r="L77" s="17">
        <v>-14.442478046820938</v>
      </c>
      <c r="M77" s="17">
        <f>K77-(K$46-L$46)</f>
        <v>-14.614379715772102</v>
      </c>
      <c r="N77" s="17">
        <f t="shared" si="10"/>
        <v>-0.17190166895116477</v>
      </c>
      <c r="O77" s="1"/>
      <c r="P77" s="1">
        <f t="shared" si="11"/>
        <v>-2.7097099557309434E-2</v>
      </c>
    </row>
    <row r="78" spans="1:16" x14ac:dyDescent="0.2">
      <c r="A78" s="14">
        <v>12000</v>
      </c>
      <c r="B78" s="11">
        <v>113</v>
      </c>
      <c r="C78" s="11">
        <f t="shared" si="6"/>
        <v>113</v>
      </c>
      <c r="D78" s="17">
        <f t="shared" si="7"/>
        <v>41.061568869668392</v>
      </c>
      <c r="E78" s="17">
        <v>-15.174707265608623</v>
      </c>
      <c r="F78" s="17">
        <f t="shared" si="8"/>
        <v>-15.370945603390105</v>
      </c>
      <c r="G78" s="17">
        <f t="shared" si="9"/>
        <v>-0.19623833778148203</v>
      </c>
      <c r="I78" s="15">
        <v>113.1</v>
      </c>
      <c r="J78" s="15">
        <f>I78/B$4</f>
        <v>113.1</v>
      </c>
      <c r="K78" s="17">
        <f>20*LOG(J78/B$4)</f>
        <v>41.069252098509104</v>
      </c>
      <c r="L78" s="17">
        <v>-15.174707265608623</v>
      </c>
      <c r="M78" s="17">
        <f>K78-(K$46-L$46)</f>
        <v>-15.350288675889324</v>
      </c>
      <c r="N78" s="17">
        <f t="shared" si="10"/>
        <v>-0.17558141028070118</v>
      </c>
      <c r="O78" s="1"/>
      <c r="P78" s="1">
        <f t="shared" si="11"/>
        <v>-2.0656927500780853E-2</v>
      </c>
    </row>
    <row r="79" spans="1:16" x14ac:dyDescent="0.2">
      <c r="A79" s="14">
        <v>12500</v>
      </c>
      <c r="B79" s="11">
        <v>108.6</v>
      </c>
      <c r="C79" s="11">
        <f t="shared" si="6"/>
        <v>108.6</v>
      </c>
      <c r="D79" s="17">
        <f t="shared" si="7"/>
        <v>40.716596505056557</v>
      </c>
      <c r="E79" s="17">
        <v>-15.519530859153303</v>
      </c>
      <c r="F79" s="17">
        <f t="shared" si="8"/>
        <v>-15.715917968001939</v>
      </c>
      <c r="G79" s="17">
        <f t="shared" si="9"/>
        <v>-0.19638710884863642</v>
      </c>
      <c r="I79" s="15">
        <v>108.6</v>
      </c>
      <c r="J79" s="15">
        <f>I79/B$4</f>
        <v>108.6</v>
      </c>
      <c r="K79" s="17">
        <f>20*LOG(J79/B$4)</f>
        <v>40.716596505056557</v>
      </c>
      <c r="L79" s="17">
        <v>-15.519530859153303</v>
      </c>
      <c r="M79" s="17">
        <f>K79-(K$46-L$46)</f>
        <v>-15.70294426934187</v>
      </c>
      <c r="N79" s="17">
        <f t="shared" si="10"/>
        <v>-0.18341341018856738</v>
      </c>
      <c r="O79" s="1"/>
      <c r="P79" s="1">
        <f t="shared" si="11"/>
        <v>-1.2973698660069033E-2</v>
      </c>
    </row>
    <row r="80" spans="1:16" x14ac:dyDescent="0.2">
      <c r="A80" s="14">
        <v>13000</v>
      </c>
      <c r="B80" s="11">
        <v>104.5</v>
      </c>
      <c r="C80" s="11">
        <f t="shared" si="6"/>
        <v>104.5</v>
      </c>
      <c r="D80" s="17">
        <f t="shared" si="7"/>
        <v>40.382325808941459</v>
      </c>
      <c r="E80" s="17">
        <v>-15.851528751184324</v>
      </c>
      <c r="F80" s="17">
        <f t="shared" si="8"/>
        <v>-16.050188664117037</v>
      </c>
      <c r="G80" s="17">
        <f t="shared" si="9"/>
        <v>-0.19865991293271357</v>
      </c>
      <c r="I80" s="15">
        <v>104.5</v>
      </c>
      <c r="J80" s="15">
        <f>I80/B$4</f>
        <v>104.5</v>
      </c>
      <c r="K80" s="17">
        <f>20*LOG(J80/B$4)</f>
        <v>40.382325808941459</v>
      </c>
      <c r="L80" s="17">
        <v>-15.851528751184324</v>
      </c>
      <c r="M80" s="17">
        <f>K80-(K$46-L$46)</f>
        <v>-16.037214965456968</v>
      </c>
      <c r="N80" s="17">
        <f t="shared" si="10"/>
        <v>-0.18568621427264453</v>
      </c>
      <c r="O80" s="1"/>
      <c r="P80" s="1">
        <f t="shared" si="11"/>
        <v>-1.2973698660069033E-2</v>
      </c>
    </row>
    <row r="81" spans="1:16" x14ac:dyDescent="0.2">
      <c r="A81" s="14">
        <v>15000</v>
      </c>
      <c r="B81" s="11">
        <v>90.8</v>
      </c>
      <c r="C81" s="11">
        <f t="shared" si="6"/>
        <v>90.8</v>
      </c>
      <c r="D81" s="17">
        <f t="shared" si="7"/>
        <v>39.161716970421701</v>
      </c>
      <c r="E81" s="17">
        <v>-17.067925536443045</v>
      </c>
      <c r="F81" s="17">
        <f t="shared" si="8"/>
        <v>-17.270797502636796</v>
      </c>
      <c r="G81" s="17">
        <f t="shared" si="9"/>
        <v>-0.20287196619375081</v>
      </c>
      <c r="I81" s="15">
        <v>90.7</v>
      </c>
      <c r="J81" s="15">
        <f>I81/B$4</f>
        <v>90.7</v>
      </c>
      <c r="K81" s="17">
        <f>20*LOG(J81/B$4)</f>
        <v>39.152145741201906</v>
      </c>
      <c r="L81" s="17">
        <v>-17.067925536443045</v>
      </c>
      <c r="M81" s="17">
        <f>K81-(K$46-L$46)</f>
        <v>-17.267395033196522</v>
      </c>
      <c r="N81" s="17">
        <f t="shared" si="10"/>
        <v>-0.19946949675347625</v>
      </c>
      <c r="O81" s="1"/>
      <c r="P81" s="1">
        <f t="shared" si="11"/>
        <v>-3.4024694402745581E-3</v>
      </c>
    </row>
    <row r="82" spans="1:16" x14ac:dyDescent="0.2">
      <c r="A82" s="14">
        <v>16000</v>
      </c>
      <c r="B82" s="11">
        <v>85.2</v>
      </c>
      <c r="C82" s="11">
        <f t="shared" si="6"/>
        <v>85.2</v>
      </c>
      <c r="D82" s="17">
        <f t="shared" si="7"/>
        <v>38.608791895334001</v>
      </c>
      <c r="E82" s="17">
        <v>-17.618747799882382</v>
      </c>
      <c r="F82" s="17">
        <f t="shared" si="8"/>
        <v>-17.823722577724496</v>
      </c>
      <c r="G82" s="17">
        <f t="shared" si="9"/>
        <v>-0.20497477784211426</v>
      </c>
      <c r="I82" s="15">
        <v>85</v>
      </c>
      <c r="J82" s="15">
        <f>I82/B$4</f>
        <v>85</v>
      </c>
      <c r="K82" s="17">
        <f>20*LOG(J82/B$4)</f>
        <v>38.58837851428585</v>
      </c>
      <c r="L82" s="17">
        <v>-17.618747799882382</v>
      </c>
      <c r="M82" s="17">
        <f>K82-(K$46-L$46)</f>
        <v>-17.831162260112578</v>
      </c>
      <c r="N82" s="17">
        <f t="shared" si="10"/>
        <v>-0.21241446023019606</v>
      </c>
      <c r="O82" s="1"/>
      <c r="P82" s="1">
        <f t="shared" si="11"/>
        <v>7.4396823880817919E-3</v>
      </c>
    </row>
    <row r="83" spans="1:16" x14ac:dyDescent="0.2">
      <c r="A83" s="14">
        <v>17000</v>
      </c>
      <c r="B83" s="11">
        <v>80.3</v>
      </c>
      <c r="C83" s="11">
        <f t="shared" si="6"/>
        <v>80.3</v>
      </c>
      <c r="D83" s="17">
        <f t="shared" si="7"/>
        <v>38.094310905573622</v>
      </c>
      <c r="E83" s="17">
        <v>-18.137225578266495</v>
      </c>
      <c r="F83" s="17">
        <f t="shared" si="8"/>
        <v>-18.338203567484875</v>
      </c>
      <c r="G83" s="17">
        <f t="shared" si="9"/>
        <v>-0.20097798921838006</v>
      </c>
      <c r="I83" s="15">
        <v>80</v>
      </c>
      <c r="J83" s="15">
        <f>I83/B$4</f>
        <v>80</v>
      </c>
      <c r="K83" s="17">
        <f>20*LOG(J83/B$4)</f>
        <v>38.061799739838868</v>
      </c>
      <c r="L83" s="17">
        <v>-18.137225578266495</v>
      </c>
      <c r="M83" s="17">
        <f>K83-(K$46-L$46)</f>
        <v>-18.35774103455956</v>
      </c>
      <c r="N83" s="17">
        <f t="shared" si="10"/>
        <v>-0.22051545629306446</v>
      </c>
      <c r="O83" s="1"/>
      <c r="P83" s="1">
        <f t="shared" si="11"/>
        <v>1.95374670746844E-2</v>
      </c>
    </row>
    <row r="84" spans="1:16" x14ac:dyDescent="0.2">
      <c r="A84" s="14">
        <v>19000</v>
      </c>
      <c r="B84" s="11">
        <v>72.2</v>
      </c>
      <c r="C84" s="11">
        <f t="shared" si="6"/>
        <v>72.2</v>
      </c>
      <c r="D84" s="17">
        <f t="shared" si="7"/>
        <v>37.170743951392787</v>
      </c>
      <c r="E84" s="17">
        <v>-19.090751774973491</v>
      </c>
      <c r="F84" s="17">
        <f t="shared" si="8"/>
        <v>-19.26177052166571</v>
      </c>
      <c r="G84" s="17">
        <f t="shared" si="9"/>
        <v>-0.17101874669221928</v>
      </c>
      <c r="I84" s="15">
        <v>71.5</v>
      </c>
      <c r="J84" s="15">
        <f>I84/B$4</f>
        <v>71.5</v>
      </c>
      <c r="K84" s="17">
        <f>20*LOG(J84/B$4)</f>
        <v>37.086120836021614</v>
      </c>
      <c r="L84" s="17">
        <v>-19.090751774973491</v>
      </c>
      <c r="M84" s="17">
        <f>K84-(K$46-L$46)</f>
        <v>-19.333419938376814</v>
      </c>
      <c r="N84" s="17">
        <f t="shared" si="10"/>
        <v>-0.24266816340332298</v>
      </c>
      <c r="O84" s="1"/>
      <c r="P84" s="1">
        <f t="shared" si="11"/>
        <v>7.1649416711103697E-2</v>
      </c>
    </row>
    <row r="85" spans="1:16" x14ac:dyDescent="0.2">
      <c r="A85" s="14">
        <v>20000</v>
      </c>
      <c r="B85" s="11">
        <v>68.400000000000006</v>
      </c>
      <c r="C85" s="11">
        <f t="shared" si="6"/>
        <v>68.400000000000006</v>
      </c>
      <c r="D85" s="17">
        <f t="shared" si="7"/>
        <v>36.701122034402324</v>
      </c>
      <c r="E85" s="17">
        <v>-19.531350276015488</v>
      </c>
      <c r="F85" s="17">
        <f t="shared" si="8"/>
        <v>-19.731392438656172</v>
      </c>
      <c r="G85" s="17">
        <f t="shared" si="9"/>
        <v>-0.20004216264068475</v>
      </c>
      <c r="I85" s="15">
        <v>67.900000000000006</v>
      </c>
      <c r="J85" s="15">
        <f>I85/B$4</f>
        <v>67.900000000000006</v>
      </c>
      <c r="K85" s="17">
        <f>20*LOG(J85/B$4)</f>
        <v>36.637395485610035</v>
      </c>
      <c r="L85" s="17">
        <v>-19.531350276015488</v>
      </c>
      <c r="M85" s="17">
        <f>K85-(K$46-L$46)</f>
        <v>-19.782145288788392</v>
      </c>
      <c r="N85" s="17">
        <f t="shared" si="10"/>
        <v>-0.25079501277290461</v>
      </c>
      <c r="O85" s="1"/>
      <c r="P85" s="1">
        <f t="shared" si="11"/>
        <v>5.0752850132219862E-2</v>
      </c>
    </row>
    <row r="86" spans="1:16" x14ac:dyDescent="0.2">
      <c r="A86" s="14">
        <v>21000</v>
      </c>
      <c r="B86" s="11">
        <v>65.2</v>
      </c>
      <c r="C86" s="11">
        <f t="shared" si="6"/>
        <v>65.2</v>
      </c>
      <c r="D86" s="17">
        <f t="shared" si="7"/>
        <v>36.284951914638405</v>
      </c>
      <c r="E86" s="17">
        <v>-19.950889140602136</v>
      </c>
      <c r="F86" s="17">
        <f t="shared" si="8"/>
        <v>-20.147562558420091</v>
      </c>
      <c r="G86" s="17">
        <f t="shared" si="9"/>
        <v>-0.196673417817955</v>
      </c>
      <c r="I86" s="15">
        <v>64.599999999999994</v>
      </c>
      <c r="J86" s="15">
        <f>I86/B$4</f>
        <v>64.599999999999994</v>
      </c>
      <c r="K86" s="17">
        <f>20*LOG(J86/B$4)</f>
        <v>36.204650359901677</v>
      </c>
      <c r="L86" s="17">
        <v>-19.950889140602136</v>
      </c>
      <c r="M86" s="17">
        <f>K86-(K$46-L$46)</f>
        <v>-20.21489041449675</v>
      </c>
      <c r="N86" s="17">
        <f t="shared" si="10"/>
        <v>-0.26400127389461403</v>
      </c>
      <c r="O86" s="1"/>
      <c r="P86" s="1">
        <f t="shared" si="11"/>
        <v>6.7327856076659032E-2</v>
      </c>
    </row>
  </sheetData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8" t="s">
        <v>9</v>
      </c>
      <c r="B1" s="19"/>
      <c r="C1" s="19"/>
      <c r="D1" s="19"/>
      <c r="E1" s="19"/>
      <c r="F1" s="19"/>
      <c r="G1" s="19"/>
      <c r="H1" s="20"/>
    </row>
    <row r="2" spans="1:8" ht="164.25" customHeight="1" thickBot="1" x14ac:dyDescent="0.2">
      <c r="A2" s="3"/>
      <c r="H2" s="4"/>
    </row>
    <row r="3" spans="1:8" ht="21.75" customHeight="1" thickBot="1" x14ac:dyDescent="0.25">
      <c r="A3" s="21" t="s">
        <v>10</v>
      </c>
      <c r="B3" s="22"/>
      <c r="C3" s="23"/>
      <c r="E3" s="21" t="s">
        <v>11</v>
      </c>
      <c r="F3" s="24"/>
      <c r="G3" s="24"/>
      <c r="H3" s="25"/>
    </row>
    <row r="4" spans="1:8" x14ac:dyDescent="0.15">
      <c r="A4" s="5" t="s">
        <v>12</v>
      </c>
      <c r="B4" s="6" t="s">
        <v>13</v>
      </c>
      <c r="C4" s="6" t="s">
        <v>14</v>
      </c>
      <c r="D4" s="7"/>
      <c r="E4" s="6" t="s">
        <v>15</v>
      </c>
      <c r="F4" s="6" t="s">
        <v>16</v>
      </c>
      <c r="G4" s="6" t="s">
        <v>17</v>
      </c>
      <c r="H4" s="6" t="s">
        <v>18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2021.04.07</vt:lpstr>
      <vt:lpstr>2021.04.08</vt:lpstr>
      <vt:lpstr>Sheet1 (2)</vt:lpstr>
      <vt:lpstr>Sheet1</vt:lpstr>
      <vt:lpstr>'2021.04.08'!Print_Area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2021-04-08T14:07:18Z</cp:lastPrinted>
  <dcterms:created xsi:type="dcterms:W3CDTF">2021-04-07T15:16:12Z</dcterms:created>
  <dcterms:modified xsi:type="dcterms:W3CDTF">2021-04-09T15:20:39Z</dcterms:modified>
</cp:coreProperties>
</file>