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5BBE853F-0D12-124F-A709-6DC90AC271A9}" xr6:coauthVersionLast="46" xr6:coauthVersionMax="46" xr10:uidLastSave="{00000000-0000-0000-0000-000000000000}"/>
  <bookViews>
    <workbookView xWindow="8360" yWindow="460" windowWidth="28040" windowHeight="16500" activeTab="2" xr2:uid="{FC4D13F7-8D67-8143-BB8E-7AF9C7783FCE}"/>
  </bookViews>
  <sheets>
    <sheet name="2021.04.07" sheetId="1" r:id="rId1"/>
    <sheet name="2021.04.07 (2)" sheetId="3" r:id="rId2"/>
    <sheet name="Sheet1 (2)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3" i="4" l="1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F18" i="3"/>
  <c r="F9" i="3" s="1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F8" i="3"/>
  <c r="D8" i="3"/>
  <c r="C8" i="3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<sst xmlns="http://schemas.openxmlformats.org/spreadsheetml/2006/main" count="29" uniqueCount="19">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</sst>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/>
    <xf numFmtId="0" fontId="2" fillId="0" borderId="5" xfId="1" applyBorder="1"/>
    <xf numFmtId="0" fontId="2" fillId="0" borderId="6" xfId="1" applyBorder="1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 (2)'!$A$8:$A$42</c:f>
              <c:numCache>
                <c:formatCode>General</c:formatCode>
                <c:ptCount val="35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</c:numCache>
            </c:numRef>
          </c:xVal>
          <c:yVal>
            <c:numRef>
              <c:f>'2021.04.07 (2)'!$D$8:$D$42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4E251-C7CA-5C4B-833F-43578C533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80244-B8CB-244D-8F7A-7B6F5BEC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4F2FF8F-79E2-CC4C-A128-09EC30CC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746746BC-818A-7C44-9221-DC498A4C1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4:G86"/>
  <sheetViews>
    <sheetView topLeftCell="A10" workbookViewId="0">
      <selection activeCell="F36" sqref="F36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 s="2">
        <v>20</v>
      </c>
      <c r="C8">
        <f>B8/F5</f>
        <v>0</v>
      </c>
      <c r="D8" s="1" t="e">
        <f>20*LOG(B8/F5)</f>
        <v>#NUM!</v>
      </c>
      <c r="E8">
        <v>17.03</v>
      </c>
      <c r="F8" s="1" t="e">
        <f>F18+E8</f>
        <v>#NUM!</v>
      </c>
    </row>
    <row r="9" spans="1:7" x14ac:dyDescent="0.2">
      <c r="A9" s="2">
        <v>22</v>
      </c>
      <c r="C9">
        <f>B9/F5</f>
        <v>0</v>
      </c>
      <c r="D9" s="1" t="e">
        <f>20*LOG(B9/F5)</f>
        <v>#NUM!</v>
      </c>
      <c r="E9">
        <v>13.18</v>
      </c>
      <c r="F9" s="1" t="e">
        <f>E9+F18</f>
        <v>#NUM!</v>
      </c>
    </row>
    <row r="10" spans="1:7" x14ac:dyDescent="0.2">
      <c r="A10" s="2">
        <v>25</v>
      </c>
      <c r="C10">
        <f>B10/F5</f>
        <v>0</v>
      </c>
      <c r="D10" s="1" t="e">
        <f>20*LOG(B10/F5)</f>
        <v>#NUM!</v>
      </c>
      <c r="E10">
        <v>8.31</v>
      </c>
    </row>
    <row r="11" spans="1:7" x14ac:dyDescent="0.2">
      <c r="A11" s="2">
        <v>28</v>
      </c>
      <c r="C11">
        <f>B11/F5</f>
        <v>0</v>
      </c>
      <c r="D11" s="1" t="e">
        <f>20*LOG(B11/F5)</f>
        <v>#NUM!</v>
      </c>
    </row>
    <row r="12" spans="1:7" x14ac:dyDescent="0.2">
      <c r="A12" s="2">
        <v>31.5</v>
      </c>
      <c r="C12">
        <f>B12/F5</f>
        <v>0</v>
      </c>
      <c r="D12" s="1" t="e">
        <f>20*LOG10(B12/F5)</f>
        <v>#NUM!</v>
      </c>
    </row>
    <row r="13" spans="1:7" x14ac:dyDescent="0.2">
      <c r="A13" s="2">
        <v>35</v>
      </c>
      <c r="C13">
        <f>B13/F5</f>
        <v>0</v>
      </c>
      <c r="D13" s="1" t="e">
        <f>20*LOG(B13/F5)</f>
        <v>#NUM!</v>
      </c>
    </row>
    <row r="14" spans="1:7" x14ac:dyDescent="0.2">
      <c r="A14" s="2">
        <v>40</v>
      </c>
      <c r="C14">
        <f>B14/F5</f>
        <v>0</v>
      </c>
      <c r="D14" s="1" t="e">
        <f>20*LOG(B14/F5)</f>
        <v>#NUM!</v>
      </c>
    </row>
    <row r="15" spans="1:7" x14ac:dyDescent="0.2">
      <c r="A15" s="2">
        <v>44</v>
      </c>
      <c r="C15">
        <f>B15/F5</f>
        <v>0</v>
      </c>
      <c r="D15" s="1" t="e">
        <f>20*LOG(B15/F5)</f>
        <v>#NUM!</v>
      </c>
    </row>
    <row r="16" spans="1:7" x14ac:dyDescent="0.2">
      <c r="A16" s="2">
        <v>50</v>
      </c>
      <c r="C16">
        <f>B16/F5</f>
        <v>0</v>
      </c>
      <c r="D16" s="1" t="e">
        <f>20*LOG(B16/F5)</f>
        <v>#NUM!</v>
      </c>
    </row>
    <row r="17" spans="1:6" x14ac:dyDescent="0.2">
      <c r="A17" s="2">
        <v>55</v>
      </c>
      <c r="C17">
        <f>B17/F5</f>
        <v>0</v>
      </c>
      <c r="D17" s="1" t="e">
        <f>20*LOG(B17/F5)</f>
        <v>#NUM!</v>
      </c>
    </row>
    <row r="18" spans="1:6" x14ac:dyDescent="0.2">
      <c r="A18" s="2">
        <v>63</v>
      </c>
      <c r="C18">
        <f>B18/F5</f>
        <v>0</v>
      </c>
      <c r="D18" s="1" t="e">
        <f>20*LOG(B18/F5)</f>
        <v>#NUM!</v>
      </c>
      <c r="E18" s="1">
        <v>0.09</v>
      </c>
      <c r="F18" s="1" t="e">
        <f>D18</f>
        <v>#NUM!</v>
      </c>
    </row>
    <row r="19" spans="1:6" x14ac:dyDescent="0.2">
      <c r="A19" s="2">
        <v>70</v>
      </c>
      <c r="C19">
        <f>B19/F5</f>
        <v>0</v>
      </c>
      <c r="D19" s="1" t="e">
        <f>20*LOG(B19/F5)</f>
        <v>#NUM!</v>
      </c>
    </row>
    <row r="20" spans="1:6" x14ac:dyDescent="0.2">
      <c r="A20" s="2">
        <v>80</v>
      </c>
      <c r="C20">
        <f>B20/F5</f>
        <v>0</v>
      </c>
      <c r="D20" s="1" t="e">
        <f>20*LOG(B20/F5)</f>
        <v>#NUM!</v>
      </c>
    </row>
    <row r="21" spans="1:6" x14ac:dyDescent="0.2">
      <c r="A21" s="2">
        <v>89</v>
      </c>
      <c r="C21">
        <f>B21/F5</f>
        <v>0</v>
      </c>
      <c r="D21" s="1" t="e">
        <f>20*LOG(B21/F5)</f>
        <v>#NUM!</v>
      </c>
    </row>
    <row r="22" spans="1:6" x14ac:dyDescent="0.2">
      <c r="A22" s="2">
        <v>100</v>
      </c>
      <c r="C22">
        <f>B22/F5</f>
        <v>0</v>
      </c>
      <c r="D22" s="1" t="e">
        <f>20*LOG(B22/F5)</f>
        <v>#NUM!</v>
      </c>
    </row>
    <row r="23" spans="1:6" x14ac:dyDescent="0.2">
      <c r="A23" s="2">
        <v>110</v>
      </c>
      <c r="C23">
        <f>B23/F5</f>
        <v>0</v>
      </c>
      <c r="D23" s="1" t="e">
        <f>20*LOG(B23/F5)</f>
        <v>#NUM!</v>
      </c>
    </row>
    <row r="24" spans="1:6" x14ac:dyDescent="0.2">
      <c r="A24" s="2">
        <v>125</v>
      </c>
      <c r="C24">
        <f>B24/F5</f>
        <v>0</v>
      </c>
      <c r="D24" s="1" t="e">
        <f>20*LOG(B24/F5)</f>
        <v>#NUM!</v>
      </c>
    </row>
    <row r="25" spans="1:6" x14ac:dyDescent="0.2">
      <c r="A25" s="2">
        <v>140</v>
      </c>
      <c r="C25">
        <f>B25/F5</f>
        <v>0</v>
      </c>
      <c r="D25" s="1" t="e">
        <f>20*LOG(B25/F5)</f>
        <v>#NUM!</v>
      </c>
    </row>
    <row r="26" spans="1:6" x14ac:dyDescent="0.2">
      <c r="A26" s="2">
        <v>160</v>
      </c>
      <c r="C26">
        <f>B26/F5</f>
        <v>0</v>
      </c>
      <c r="D26" s="1" t="e">
        <f>20*LOG(B26/F5)</f>
        <v>#NUM!</v>
      </c>
    </row>
    <row r="27" spans="1:6" x14ac:dyDescent="0.2">
      <c r="A27" s="2">
        <v>190</v>
      </c>
      <c r="C27">
        <f>B27/F5</f>
        <v>0</v>
      </c>
      <c r="D27" s="1" t="e">
        <f>20*LOG(B27/F5)</f>
        <v>#NUM!</v>
      </c>
    </row>
    <row r="28" spans="1:6" x14ac:dyDescent="0.2">
      <c r="A28" s="2">
        <v>200</v>
      </c>
      <c r="C28">
        <f>B28/F5</f>
        <v>0</v>
      </c>
      <c r="D28" s="1" t="e">
        <f>20*LOG(B28/F5)</f>
        <v>#NUM!</v>
      </c>
    </row>
    <row r="29" spans="1:6" x14ac:dyDescent="0.2">
      <c r="A29" s="2">
        <v>240</v>
      </c>
      <c r="C29">
        <f>B29/F5</f>
        <v>0</v>
      </c>
      <c r="D29" s="1" t="e">
        <f>20*LOG(B29/F5)</f>
        <v>#NUM!</v>
      </c>
    </row>
    <row r="30" spans="1:6" x14ac:dyDescent="0.2">
      <c r="A30" s="2">
        <v>250</v>
      </c>
      <c r="C30">
        <f>B30/F5</f>
        <v>0</v>
      </c>
      <c r="D30" s="1" t="e">
        <f>20*LOG(B30/F5)</f>
        <v>#NUM!</v>
      </c>
    </row>
    <row r="31" spans="1:6" x14ac:dyDescent="0.2">
      <c r="A31" s="2">
        <v>315</v>
      </c>
      <c r="C31">
        <f>B31/F5</f>
        <v>0</v>
      </c>
      <c r="D31" s="1" t="e">
        <f>20*LOG(B31/F5)</f>
        <v>#NUM!</v>
      </c>
    </row>
    <row r="32" spans="1:6" x14ac:dyDescent="0.2">
      <c r="A32" s="2">
        <v>340</v>
      </c>
      <c r="C32">
        <f>B32/F5</f>
        <v>0</v>
      </c>
      <c r="D32" s="1" t="e">
        <f>20*LOG(B32/F5)</f>
        <v>#NUM!</v>
      </c>
    </row>
    <row r="33" spans="1:4" x14ac:dyDescent="0.2">
      <c r="A33" s="2">
        <v>380</v>
      </c>
      <c r="C33">
        <f>B33/F5</f>
        <v>0</v>
      </c>
      <c r="D33" s="1" t="e">
        <f>20*LOG(B33/F5)</f>
        <v>#NUM!</v>
      </c>
    </row>
    <row r="34" spans="1:4" x14ac:dyDescent="0.2">
      <c r="A34" s="2">
        <v>400</v>
      </c>
      <c r="C34">
        <f>B34/F5</f>
        <v>0</v>
      </c>
      <c r="D34" s="1" t="e">
        <f>20*LOG(B34/F5)</f>
        <v>#NUM!</v>
      </c>
    </row>
    <row r="35" spans="1:4" x14ac:dyDescent="0.2">
      <c r="A35" s="2">
        <v>430</v>
      </c>
      <c r="C35">
        <f>B35/F5</f>
        <v>0</v>
      </c>
      <c r="D35" s="1" t="e">
        <f>20*LOG(B35/F5)</f>
        <v>#NUM!</v>
      </c>
    </row>
    <row r="36" spans="1:4" x14ac:dyDescent="0.2">
      <c r="A36" s="2">
        <v>480</v>
      </c>
      <c r="C36">
        <f>B36/F5</f>
        <v>0</v>
      </c>
      <c r="D36" s="1" t="e">
        <f>20*LOG(B36/F5)</f>
        <v>#NUM!</v>
      </c>
    </row>
    <row r="37" spans="1:4" x14ac:dyDescent="0.2">
      <c r="A37" s="2">
        <v>500</v>
      </c>
      <c r="C37">
        <f>B37/F5</f>
        <v>0</v>
      </c>
      <c r="D37" s="1" t="e">
        <f>20*LOG(B37/F5)</f>
        <v>#NUM!</v>
      </c>
    </row>
    <row r="38" spans="1:4" x14ac:dyDescent="0.2">
      <c r="A38" s="2">
        <v>540</v>
      </c>
      <c r="C38">
        <f>B38/F5</f>
        <v>0</v>
      </c>
      <c r="D38" s="1" t="e">
        <f>20*LOG(B38/F5)</f>
        <v>#NUM!</v>
      </c>
    </row>
    <row r="39" spans="1:4" x14ac:dyDescent="0.2">
      <c r="A39" s="2">
        <v>610</v>
      </c>
      <c r="C39">
        <f>B39/F5</f>
        <v>0</v>
      </c>
      <c r="D39" s="1" t="e">
        <f>20*LOG(B39/F5)</f>
        <v>#NUM!</v>
      </c>
    </row>
    <row r="40" spans="1:4" x14ac:dyDescent="0.2">
      <c r="A40" s="2">
        <v>630</v>
      </c>
      <c r="C40">
        <f>B40/F5</f>
        <v>0</v>
      </c>
      <c r="D40" s="1" t="e">
        <f>20*LOG(B40/F5)</f>
        <v>#NUM!</v>
      </c>
    </row>
    <row r="41" spans="1:4" x14ac:dyDescent="0.2">
      <c r="A41" s="2">
        <v>680</v>
      </c>
      <c r="C41">
        <f>B41/F5</f>
        <v>0</v>
      </c>
      <c r="D41" s="1" t="e">
        <f>20*LOG(B41/F5)</f>
        <v>#NUM!</v>
      </c>
    </row>
    <row r="42" spans="1:4" x14ac:dyDescent="0.2">
      <c r="A42" s="2">
        <v>760</v>
      </c>
      <c r="C42">
        <f>B42/F5</f>
        <v>0</v>
      </c>
      <c r="D42" s="1" t="e">
        <f>20*LOG(B42/F5)</f>
        <v>#NUM!</v>
      </c>
    </row>
    <row r="43" spans="1:4" x14ac:dyDescent="0.2">
      <c r="A43" s="2">
        <v>800</v>
      </c>
    </row>
    <row r="44" spans="1:4" x14ac:dyDescent="0.2">
      <c r="A44" s="2">
        <v>850</v>
      </c>
    </row>
    <row r="45" spans="1:4" x14ac:dyDescent="0.2">
      <c r="A45" s="2">
        <v>950</v>
      </c>
    </row>
    <row r="46" spans="1:4" x14ac:dyDescent="0.2">
      <c r="A46" s="2">
        <v>1000</v>
      </c>
    </row>
    <row r="47" spans="1:4" x14ac:dyDescent="0.2">
      <c r="A47" s="2">
        <v>1100</v>
      </c>
    </row>
    <row r="48" spans="1:4" x14ac:dyDescent="0.2">
      <c r="A48" s="2">
        <v>1200</v>
      </c>
    </row>
    <row r="49" spans="1:1" x14ac:dyDescent="0.2">
      <c r="A49" s="2">
        <v>1250</v>
      </c>
    </row>
    <row r="50" spans="1:1" x14ac:dyDescent="0.2">
      <c r="A50" s="2">
        <v>1300</v>
      </c>
    </row>
    <row r="51" spans="1:1" x14ac:dyDescent="0.2">
      <c r="A51" s="2">
        <v>1500</v>
      </c>
    </row>
    <row r="52" spans="1:1" x14ac:dyDescent="0.2">
      <c r="A52" s="2">
        <v>1600</v>
      </c>
    </row>
    <row r="53" spans="1:1" x14ac:dyDescent="0.2">
      <c r="A53" s="2">
        <v>1700</v>
      </c>
    </row>
    <row r="54" spans="1:1" x14ac:dyDescent="0.2">
      <c r="A54" s="2">
        <v>1900</v>
      </c>
    </row>
    <row r="55" spans="1:1" x14ac:dyDescent="0.2">
      <c r="A55" s="2">
        <v>2000</v>
      </c>
    </row>
    <row r="56" spans="1:1" x14ac:dyDescent="0.2">
      <c r="A56" s="2">
        <v>2100</v>
      </c>
    </row>
    <row r="57" spans="1:1" x14ac:dyDescent="0.2">
      <c r="A57" s="2">
        <v>2400</v>
      </c>
    </row>
    <row r="58" spans="1:1" x14ac:dyDescent="0.2">
      <c r="A58" s="2">
        <v>2500</v>
      </c>
    </row>
    <row r="59" spans="1:1" x14ac:dyDescent="0.2">
      <c r="A59" s="2">
        <v>2700</v>
      </c>
    </row>
    <row r="60" spans="1:1" x14ac:dyDescent="0.2">
      <c r="A60" s="2">
        <v>3000</v>
      </c>
    </row>
    <row r="61" spans="1:1" x14ac:dyDescent="0.2">
      <c r="A61" s="2">
        <v>3150</v>
      </c>
    </row>
    <row r="62" spans="1:1" x14ac:dyDescent="0.2">
      <c r="A62" s="2">
        <v>3400</v>
      </c>
    </row>
    <row r="63" spans="1:1" x14ac:dyDescent="0.2">
      <c r="A63" s="2">
        <v>3800</v>
      </c>
    </row>
    <row r="64" spans="1:1" x14ac:dyDescent="0.2">
      <c r="A64" s="2">
        <v>4000</v>
      </c>
    </row>
    <row r="65" spans="1:1" x14ac:dyDescent="0.2">
      <c r="A65" s="2">
        <v>4300</v>
      </c>
    </row>
    <row r="66" spans="1:1" x14ac:dyDescent="0.2">
      <c r="A66" s="2">
        <v>4800</v>
      </c>
    </row>
    <row r="67" spans="1:1" x14ac:dyDescent="0.2">
      <c r="A67" s="2">
        <v>5000</v>
      </c>
    </row>
    <row r="68" spans="1:1" x14ac:dyDescent="0.2">
      <c r="A68" s="2">
        <v>5400</v>
      </c>
    </row>
    <row r="69" spans="1:1" x14ac:dyDescent="0.2">
      <c r="A69" s="2">
        <v>6100</v>
      </c>
    </row>
    <row r="70" spans="1:1" x14ac:dyDescent="0.2">
      <c r="A70" s="2">
        <v>6300</v>
      </c>
    </row>
    <row r="71" spans="1:1" x14ac:dyDescent="0.2">
      <c r="A71" s="2">
        <v>6800</v>
      </c>
    </row>
    <row r="72" spans="1:1" x14ac:dyDescent="0.2">
      <c r="A72" s="2">
        <v>7600</v>
      </c>
    </row>
    <row r="73" spans="1:1" x14ac:dyDescent="0.2">
      <c r="A73" s="2">
        <v>8000</v>
      </c>
    </row>
    <row r="74" spans="1:1" x14ac:dyDescent="0.2">
      <c r="A74" s="2">
        <v>8500</v>
      </c>
    </row>
    <row r="75" spans="1:1" x14ac:dyDescent="0.2">
      <c r="A75" s="2">
        <v>9500</v>
      </c>
    </row>
    <row r="76" spans="1:1" x14ac:dyDescent="0.2">
      <c r="A76" s="2">
        <v>10000</v>
      </c>
    </row>
    <row r="77" spans="1:1" x14ac:dyDescent="0.2">
      <c r="A77" s="2">
        <v>11000</v>
      </c>
    </row>
    <row r="78" spans="1:1" x14ac:dyDescent="0.2">
      <c r="A78" s="2">
        <v>12000</v>
      </c>
    </row>
    <row r="79" spans="1:1" x14ac:dyDescent="0.2">
      <c r="A79" s="2">
        <v>12500</v>
      </c>
    </row>
    <row r="80" spans="1:1" x14ac:dyDescent="0.2">
      <c r="A80" s="2">
        <v>13000</v>
      </c>
    </row>
    <row r="81" spans="1:1" x14ac:dyDescent="0.2">
      <c r="A81" s="2">
        <v>15000</v>
      </c>
    </row>
    <row r="82" spans="1:1" x14ac:dyDescent="0.2">
      <c r="A82" s="2">
        <v>16000</v>
      </c>
    </row>
    <row r="83" spans="1:1" x14ac:dyDescent="0.2">
      <c r="A83" s="2">
        <v>17000</v>
      </c>
    </row>
    <row r="84" spans="1:1" x14ac:dyDescent="0.2">
      <c r="A84" s="2">
        <v>19000</v>
      </c>
    </row>
    <row r="85" spans="1:1" x14ac:dyDescent="0.2">
      <c r="A85" s="2">
        <v>20000</v>
      </c>
    </row>
    <row r="86" spans="1:1" x14ac:dyDescent="0.2">
      <c r="A86" s="2">
        <v>21000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tabSelected="1" workbookViewId="0">
      <selection activeCell="A5" sqref="A5:A83"/>
    </sheetView>
  </sheetViews>
  <sheetFormatPr baseColWidth="10" defaultRowHeight="13" x14ac:dyDescent="0.15"/>
  <cols>
    <col min="1" max="1" width="10.5" style="6" bestFit="1" customWidth="1"/>
    <col min="2" max="3" width="12.5" style="6" bestFit="1" customWidth="1"/>
    <col min="4" max="4" width="3.33203125" style="6" customWidth="1"/>
    <col min="5" max="5" width="12.5" style="6" bestFit="1" customWidth="1"/>
    <col min="6" max="6" width="12" style="6" bestFit="1" customWidth="1"/>
    <col min="7" max="7" width="7.6640625" style="6" customWidth="1"/>
    <col min="8" max="8" width="12.5" style="6" bestFit="1" customWidth="1"/>
    <col min="9" max="256" width="8.83203125" style="6" customWidth="1"/>
    <col min="257" max="257" width="10.5" style="6" bestFit="1" customWidth="1"/>
    <col min="258" max="259" width="12.5" style="6" bestFit="1" customWidth="1"/>
    <col min="260" max="260" width="3.33203125" style="6" customWidth="1"/>
    <col min="261" max="261" width="12.5" style="6" bestFit="1" customWidth="1"/>
    <col min="262" max="262" width="12" style="6" bestFit="1" customWidth="1"/>
    <col min="263" max="263" width="7.6640625" style="6" customWidth="1"/>
    <col min="264" max="264" width="12.5" style="6" bestFit="1" customWidth="1"/>
    <col min="265" max="512" width="8.83203125" style="6" customWidth="1"/>
    <col min="513" max="513" width="10.5" style="6" bestFit="1" customWidth="1"/>
    <col min="514" max="515" width="12.5" style="6" bestFit="1" customWidth="1"/>
    <col min="516" max="516" width="3.33203125" style="6" customWidth="1"/>
    <col min="517" max="517" width="12.5" style="6" bestFit="1" customWidth="1"/>
    <col min="518" max="518" width="12" style="6" bestFit="1" customWidth="1"/>
    <col min="519" max="519" width="7.6640625" style="6" customWidth="1"/>
    <col min="520" max="520" width="12.5" style="6" bestFit="1" customWidth="1"/>
    <col min="521" max="768" width="8.83203125" style="6" customWidth="1"/>
    <col min="769" max="769" width="10.5" style="6" bestFit="1" customWidth="1"/>
    <col min="770" max="771" width="12.5" style="6" bestFit="1" customWidth="1"/>
    <col min="772" max="772" width="3.33203125" style="6" customWidth="1"/>
    <col min="773" max="773" width="12.5" style="6" bestFit="1" customWidth="1"/>
    <col min="774" max="774" width="12" style="6" bestFit="1" customWidth="1"/>
    <col min="775" max="775" width="7.6640625" style="6" customWidth="1"/>
    <col min="776" max="776" width="12.5" style="6" bestFit="1" customWidth="1"/>
    <col min="777" max="1024" width="8.83203125" style="6" customWidth="1"/>
    <col min="1025" max="1025" width="10.5" style="6" bestFit="1" customWidth="1"/>
    <col min="1026" max="1027" width="12.5" style="6" bestFit="1" customWidth="1"/>
    <col min="1028" max="1028" width="3.33203125" style="6" customWidth="1"/>
    <col min="1029" max="1029" width="12.5" style="6" bestFit="1" customWidth="1"/>
    <col min="1030" max="1030" width="12" style="6" bestFit="1" customWidth="1"/>
    <col min="1031" max="1031" width="7.6640625" style="6" customWidth="1"/>
    <col min="1032" max="1032" width="12.5" style="6" bestFit="1" customWidth="1"/>
    <col min="1033" max="1280" width="8.83203125" style="6" customWidth="1"/>
    <col min="1281" max="1281" width="10.5" style="6" bestFit="1" customWidth="1"/>
    <col min="1282" max="1283" width="12.5" style="6" bestFit="1" customWidth="1"/>
    <col min="1284" max="1284" width="3.33203125" style="6" customWidth="1"/>
    <col min="1285" max="1285" width="12.5" style="6" bestFit="1" customWidth="1"/>
    <col min="1286" max="1286" width="12" style="6" bestFit="1" customWidth="1"/>
    <col min="1287" max="1287" width="7.6640625" style="6" customWidth="1"/>
    <col min="1288" max="1288" width="12.5" style="6" bestFit="1" customWidth="1"/>
    <col min="1289" max="1536" width="8.83203125" style="6" customWidth="1"/>
    <col min="1537" max="1537" width="10.5" style="6" bestFit="1" customWidth="1"/>
    <col min="1538" max="1539" width="12.5" style="6" bestFit="1" customWidth="1"/>
    <col min="1540" max="1540" width="3.33203125" style="6" customWidth="1"/>
    <col min="1541" max="1541" width="12.5" style="6" bestFit="1" customWidth="1"/>
    <col min="1542" max="1542" width="12" style="6" bestFit="1" customWidth="1"/>
    <col min="1543" max="1543" width="7.6640625" style="6" customWidth="1"/>
    <col min="1544" max="1544" width="12.5" style="6" bestFit="1" customWidth="1"/>
    <col min="1545" max="1792" width="8.83203125" style="6" customWidth="1"/>
    <col min="1793" max="1793" width="10.5" style="6" bestFit="1" customWidth="1"/>
    <col min="1794" max="1795" width="12.5" style="6" bestFit="1" customWidth="1"/>
    <col min="1796" max="1796" width="3.33203125" style="6" customWidth="1"/>
    <col min="1797" max="1797" width="12.5" style="6" bestFit="1" customWidth="1"/>
    <col min="1798" max="1798" width="12" style="6" bestFit="1" customWidth="1"/>
    <col min="1799" max="1799" width="7.6640625" style="6" customWidth="1"/>
    <col min="1800" max="1800" width="12.5" style="6" bestFit="1" customWidth="1"/>
    <col min="1801" max="2048" width="8.83203125" style="6" customWidth="1"/>
    <col min="2049" max="2049" width="10.5" style="6" bestFit="1" customWidth="1"/>
    <col min="2050" max="2051" width="12.5" style="6" bestFit="1" customWidth="1"/>
    <col min="2052" max="2052" width="3.33203125" style="6" customWidth="1"/>
    <col min="2053" max="2053" width="12.5" style="6" bestFit="1" customWidth="1"/>
    <col min="2054" max="2054" width="12" style="6" bestFit="1" customWidth="1"/>
    <col min="2055" max="2055" width="7.6640625" style="6" customWidth="1"/>
    <col min="2056" max="2056" width="12.5" style="6" bestFit="1" customWidth="1"/>
    <col min="2057" max="2304" width="8.83203125" style="6" customWidth="1"/>
    <col min="2305" max="2305" width="10.5" style="6" bestFit="1" customWidth="1"/>
    <col min="2306" max="2307" width="12.5" style="6" bestFit="1" customWidth="1"/>
    <col min="2308" max="2308" width="3.33203125" style="6" customWidth="1"/>
    <col min="2309" max="2309" width="12.5" style="6" bestFit="1" customWidth="1"/>
    <col min="2310" max="2310" width="12" style="6" bestFit="1" customWidth="1"/>
    <col min="2311" max="2311" width="7.6640625" style="6" customWidth="1"/>
    <col min="2312" max="2312" width="12.5" style="6" bestFit="1" customWidth="1"/>
    <col min="2313" max="2560" width="8.83203125" style="6" customWidth="1"/>
    <col min="2561" max="2561" width="10.5" style="6" bestFit="1" customWidth="1"/>
    <col min="2562" max="2563" width="12.5" style="6" bestFit="1" customWidth="1"/>
    <col min="2564" max="2564" width="3.33203125" style="6" customWidth="1"/>
    <col min="2565" max="2565" width="12.5" style="6" bestFit="1" customWidth="1"/>
    <col min="2566" max="2566" width="12" style="6" bestFit="1" customWidth="1"/>
    <col min="2567" max="2567" width="7.6640625" style="6" customWidth="1"/>
    <col min="2568" max="2568" width="12.5" style="6" bestFit="1" customWidth="1"/>
    <col min="2569" max="2816" width="8.83203125" style="6" customWidth="1"/>
    <col min="2817" max="2817" width="10.5" style="6" bestFit="1" customWidth="1"/>
    <col min="2818" max="2819" width="12.5" style="6" bestFit="1" customWidth="1"/>
    <col min="2820" max="2820" width="3.33203125" style="6" customWidth="1"/>
    <col min="2821" max="2821" width="12.5" style="6" bestFit="1" customWidth="1"/>
    <col min="2822" max="2822" width="12" style="6" bestFit="1" customWidth="1"/>
    <col min="2823" max="2823" width="7.6640625" style="6" customWidth="1"/>
    <col min="2824" max="2824" width="12.5" style="6" bestFit="1" customWidth="1"/>
    <col min="2825" max="3072" width="8.83203125" style="6" customWidth="1"/>
    <col min="3073" max="3073" width="10.5" style="6" bestFit="1" customWidth="1"/>
    <col min="3074" max="3075" width="12.5" style="6" bestFit="1" customWidth="1"/>
    <col min="3076" max="3076" width="3.33203125" style="6" customWidth="1"/>
    <col min="3077" max="3077" width="12.5" style="6" bestFit="1" customWidth="1"/>
    <col min="3078" max="3078" width="12" style="6" bestFit="1" customWidth="1"/>
    <col min="3079" max="3079" width="7.6640625" style="6" customWidth="1"/>
    <col min="3080" max="3080" width="12.5" style="6" bestFit="1" customWidth="1"/>
    <col min="3081" max="3328" width="8.83203125" style="6" customWidth="1"/>
    <col min="3329" max="3329" width="10.5" style="6" bestFit="1" customWidth="1"/>
    <col min="3330" max="3331" width="12.5" style="6" bestFit="1" customWidth="1"/>
    <col min="3332" max="3332" width="3.33203125" style="6" customWidth="1"/>
    <col min="3333" max="3333" width="12.5" style="6" bestFit="1" customWidth="1"/>
    <col min="3334" max="3334" width="12" style="6" bestFit="1" customWidth="1"/>
    <col min="3335" max="3335" width="7.6640625" style="6" customWidth="1"/>
    <col min="3336" max="3336" width="12.5" style="6" bestFit="1" customWidth="1"/>
    <col min="3337" max="3584" width="8.83203125" style="6" customWidth="1"/>
    <col min="3585" max="3585" width="10.5" style="6" bestFit="1" customWidth="1"/>
    <col min="3586" max="3587" width="12.5" style="6" bestFit="1" customWidth="1"/>
    <col min="3588" max="3588" width="3.33203125" style="6" customWidth="1"/>
    <col min="3589" max="3589" width="12.5" style="6" bestFit="1" customWidth="1"/>
    <col min="3590" max="3590" width="12" style="6" bestFit="1" customWidth="1"/>
    <col min="3591" max="3591" width="7.6640625" style="6" customWidth="1"/>
    <col min="3592" max="3592" width="12.5" style="6" bestFit="1" customWidth="1"/>
    <col min="3593" max="3840" width="8.83203125" style="6" customWidth="1"/>
    <col min="3841" max="3841" width="10.5" style="6" bestFit="1" customWidth="1"/>
    <col min="3842" max="3843" width="12.5" style="6" bestFit="1" customWidth="1"/>
    <col min="3844" max="3844" width="3.33203125" style="6" customWidth="1"/>
    <col min="3845" max="3845" width="12.5" style="6" bestFit="1" customWidth="1"/>
    <col min="3846" max="3846" width="12" style="6" bestFit="1" customWidth="1"/>
    <col min="3847" max="3847" width="7.6640625" style="6" customWidth="1"/>
    <col min="3848" max="3848" width="12.5" style="6" bestFit="1" customWidth="1"/>
    <col min="3849" max="4096" width="8.83203125" style="6" customWidth="1"/>
    <col min="4097" max="4097" width="10.5" style="6" bestFit="1" customWidth="1"/>
    <col min="4098" max="4099" width="12.5" style="6" bestFit="1" customWidth="1"/>
    <col min="4100" max="4100" width="3.33203125" style="6" customWidth="1"/>
    <col min="4101" max="4101" width="12.5" style="6" bestFit="1" customWidth="1"/>
    <col min="4102" max="4102" width="12" style="6" bestFit="1" customWidth="1"/>
    <col min="4103" max="4103" width="7.6640625" style="6" customWidth="1"/>
    <col min="4104" max="4104" width="12.5" style="6" bestFit="1" customWidth="1"/>
    <col min="4105" max="4352" width="8.83203125" style="6" customWidth="1"/>
    <col min="4353" max="4353" width="10.5" style="6" bestFit="1" customWidth="1"/>
    <col min="4354" max="4355" width="12.5" style="6" bestFit="1" customWidth="1"/>
    <col min="4356" max="4356" width="3.33203125" style="6" customWidth="1"/>
    <col min="4357" max="4357" width="12.5" style="6" bestFit="1" customWidth="1"/>
    <col min="4358" max="4358" width="12" style="6" bestFit="1" customWidth="1"/>
    <col min="4359" max="4359" width="7.6640625" style="6" customWidth="1"/>
    <col min="4360" max="4360" width="12.5" style="6" bestFit="1" customWidth="1"/>
    <col min="4361" max="4608" width="8.83203125" style="6" customWidth="1"/>
    <col min="4609" max="4609" width="10.5" style="6" bestFit="1" customWidth="1"/>
    <col min="4610" max="4611" width="12.5" style="6" bestFit="1" customWidth="1"/>
    <col min="4612" max="4612" width="3.33203125" style="6" customWidth="1"/>
    <col min="4613" max="4613" width="12.5" style="6" bestFit="1" customWidth="1"/>
    <col min="4614" max="4614" width="12" style="6" bestFit="1" customWidth="1"/>
    <col min="4615" max="4615" width="7.6640625" style="6" customWidth="1"/>
    <col min="4616" max="4616" width="12.5" style="6" bestFit="1" customWidth="1"/>
    <col min="4617" max="4864" width="8.83203125" style="6" customWidth="1"/>
    <col min="4865" max="4865" width="10.5" style="6" bestFit="1" customWidth="1"/>
    <col min="4866" max="4867" width="12.5" style="6" bestFit="1" customWidth="1"/>
    <col min="4868" max="4868" width="3.33203125" style="6" customWidth="1"/>
    <col min="4869" max="4869" width="12.5" style="6" bestFit="1" customWidth="1"/>
    <col min="4870" max="4870" width="12" style="6" bestFit="1" customWidth="1"/>
    <col min="4871" max="4871" width="7.6640625" style="6" customWidth="1"/>
    <col min="4872" max="4872" width="12.5" style="6" bestFit="1" customWidth="1"/>
    <col min="4873" max="5120" width="8.83203125" style="6" customWidth="1"/>
    <col min="5121" max="5121" width="10.5" style="6" bestFit="1" customWidth="1"/>
    <col min="5122" max="5123" width="12.5" style="6" bestFit="1" customWidth="1"/>
    <col min="5124" max="5124" width="3.33203125" style="6" customWidth="1"/>
    <col min="5125" max="5125" width="12.5" style="6" bestFit="1" customWidth="1"/>
    <col min="5126" max="5126" width="12" style="6" bestFit="1" customWidth="1"/>
    <col min="5127" max="5127" width="7.6640625" style="6" customWidth="1"/>
    <col min="5128" max="5128" width="12.5" style="6" bestFit="1" customWidth="1"/>
    <col min="5129" max="5376" width="8.83203125" style="6" customWidth="1"/>
    <col min="5377" max="5377" width="10.5" style="6" bestFit="1" customWidth="1"/>
    <col min="5378" max="5379" width="12.5" style="6" bestFit="1" customWidth="1"/>
    <col min="5380" max="5380" width="3.33203125" style="6" customWidth="1"/>
    <col min="5381" max="5381" width="12.5" style="6" bestFit="1" customWidth="1"/>
    <col min="5382" max="5382" width="12" style="6" bestFit="1" customWidth="1"/>
    <col min="5383" max="5383" width="7.6640625" style="6" customWidth="1"/>
    <col min="5384" max="5384" width="12.5" style="6" bestFit="1" customWidth="1"/>
    <col min="5385" max="5632" width="8.83203125" style="6" customWidth="1"/>
    <col min="5633" max="5633" width="10.5" style="6" bestFit="1" customWidth="1"/>
    <col min="5634" max="5635" width="12.5" style="6" bestFit="1" customWidth="1"/>
    <col min="5636" max="5636" width="3.33203125" style="6" customWidth="1"/>
    <col min="5637" max="5637" width="12.5" style="6" bestFit="1" customWidth="1"/>
    <col min="5638" max="5638" width="12" style="6" bestFit="1" customWidth="1"/>
    <col min="5639" max="5639" width="7.6640625" style="6" customWidth="1"/>
    <col min="5640" max="5640" width="12.5" style="6" bestFit="1" customWidth="1"/>
    <col min="5641" max="5888" width="8.83203125" style="6" customWidth="1"/>
    <col min="5889" max="5889" width="10.5" style="6" bestFit="1" customWidth="1"/>
    <col min="5890" max="5891" width="12.5" style="6" bestFit="1" customWidth="1"/>
    <col min="5892" max="5892" width="3.33203125" style="6" customWidth="1"/>
    <col min="5893" max="5893" width="12.5" style="6" bestFit="1" customWidth="1"/>
    <col min="5894" max="5894" width="12" style="6" bestFit="1" customWidth="1"/>
    <col min="5895" max="5895" width="7.6640625" style="6" customWidth="1"/>
    <col min="5896" max="5896" width="12.5" style="6" bestFit="1" customWidth="1"/>
    <col min="5897" max="6144" width="8.83203125" style="6" customWidth="1"/>
    <col min="6145" max="6145" width="10.5" style="6" bestFit="1" customWidth="1"/>
    <col min="6146" max="6147" width="12.5" style="6" bestFit="1" customWidth="1"/>
    <col min="6148" max="6148" width="3.33203125" style="6" customWidth="1"/>
    <col min="6149" max="6149" width="12.5" style="6" bestFit="1" customWidth="1"/>
    <col min="6150" max="6150" width="12" style="6" bestFit="1" customWidth="1"/>
    <col min="6151" max="6151" width="7.6640625" style="6" customWidth="1"/>
    <col min="6152" max="6152" width="12.5" style="6" bestFit="1" customWidth="1"/>
    <col min="6153" max="6400" width="8.83203125" style="6" customWidth="1"/>
    <col min="6401" max="6401" width="10.5" style="6" bestFit="1" customWidth="1"/>
    <col min="6402" max="6403" width="12.5" style="6" bestFit="1" customWidth="1"/>
    <col min="6404" max="6404" width="3.33203125" style="6" customWidth="1"/>
    <col min="6405" max="6405" width="12.5" style="6" bestFit="1" customWidth="1"/>
    <col min="6406" max="6406" width="12" style="6" bestFit="1" customWidth="1"/>
    <col min="6407" max="6407" width="7.6640625" style="6" customWidth="1"/>
    <col min="6408" max="6408" width="12.5" style="6" bestFit="1" customWidth="1"/>
    <col min="6409" max="6656" width="8.83203125" style="6" customWidth="1"/>
    <col min="6657" max="6657" width="10.5" style="6" bestFit="1" customWidth="1"/>
    <col min="6658" max="6659" width="12.5" style="6" bestFit="1" customWidth="1"/>
    <col min="6660" max="6660" width="3.33203125" style="6" customWidth="1"/>
    <col min="6661" max="6661" width="12.5" style="6" bestFit="1" customWidth="1"/>
    <col min="6662" max="6662" width="12" style="6" bestFit="1" customWidth="1"/>
    <col min="6663" max="6663" width="7.6640625" style="6" customWidth="1"/>
    <col min="6664" max="6664" width="12.5" style="6" bestFit="1" customWidth="1"/>
    <col min="6665" max="6912" width="8.83203125" style="6" customWidth="1"/>
    <col min="6913" max="6913" width="10.5" style="6" bestFit="1" customWidth="1"/>
    <col min="6914" max="6915" width="12.5" style="6" bestFit="1" customWidth="1"/>
    <col min="6916" max="6916" width="3.33203125" style="6" customWidth="1"/>
    <col min="6917" max="6917" width="12.5" style="6" bestFit="1" customWidth="1"/>
    <col min="6918" max="6918" width="12" style="6" bestFit="1" customWidth="1"/>
    <col min="6919" max="6919" width="7.6640625" style="6" customWidth="1"/>
    <col min="6920" max="6920" width="12.5" style="6" bestFit="1" customWidth="1"/>
    <col min="6921" max="7168" width="8.83203125" style="6" customWidth="1"/>
    <col min="7169" max="7169" width="10.5" style="6" bestFit="1" customWidth="1"/>
    <col min="7170" max="7171" width="12.5" style="6" bestFit="1" customWidth="1"/>
    <col min="7172" max="7172" width="3.33203125" style="6" customWidth="1"/>
    <col min="7173" max="7173" width="12.5" style="6" bestFit="1" customWidth="1"/>
    <col min="7174" max="7174" width="12" style="6" bestFit="1" customWidth="1"/>
    <col min="7175" max="7175" width="7.6640625" style="6" customWidth="1"/>
    <col min="7176" max="7176" width="12.5" style="6" bestFit="1" customWidth="1"/>
    <col min="7177" max="7424" width="8.83203125" style="6" customWidth="1"/>
    <col min="7425" max="7425" width="10.5" style="6" bestFit="1" customWidth="1"/>
    <col min="7426" max="7427" width="12.5" style="6" bestFit="1" customWidth="1"/>
    <col min="7428" max="7428" width="3.33203125" style="6" customWidth="1"/>
    <col min="7429" max="7429" width="12.5" style="6" bestFit="1" customWidth="1"/>
    <col min="7430" max="7430" width="12" style="6" bestFit="1" customWidth="1"/>
    <col min="7431" max="7431" width="7.6640625" style="6" customWidth="1"/>
    <col min="7432" max="7432" width="12.5" style="6" bestFit="1" customWidth="1"/>
    <col min="7433" max="7680" width="8.83203125" style="6" customWidth="1"/>
    <col min="7681" max="7681" width="10.5" style="6" bestFit="1" customWidth="1"/>
    <col min="7682" max="7683" width="12.5" style="6" bestFit="1" customWidth="1"/>
    <col min="7684" max="7684" width="3.33203125" style="6" customWidth="1"/>
    <col min="7685" max="7685" width="12.5" style="6" bestFit="1" customWidth="1"/>
    <col min="7686" max="7686" width="12" style="6" bestFit="1" customWidth="1"/>
    <col min="7687" max="7687" width="7.6640625" style="6" customWidth="1"/>
    <col min="7688" max="7688" width="12.5" style="6" bestFit="1" customWidth="1"/>
    <col min="7689" max="7936" width="8.83203125" style="6" customWidth="1"/>
    <col min="7937" max="7937" width="10.5" style="6" bestFit="1" customWidth="1"/>
    <col min="7938" max="7939" width="12.5" style="6" bestFit="1" customWidth="1"/>
    <col min="7940" max="7940" width="3.33203125" style="6" customWidth="1"/>
    <col min="7941" max="7941" width="12.5" style="6" bestFit="1" customWidth="1"/>
    <col min="7942" max="7942" width="12" style="6" bestFit="1" customWidth="1"/>
    <col min="7943" max="7943" width="7.6640625" style="6" customWidth="1"/>
    <col min="7944" max="7944" width="12.5" style="6" bestFit="1" customWidth="1"/>
    <col min="7945" max="8192" width="8.83203125" style="6" customWidth="1"/>
    <col min="8193" max="8193" width="10.5" style="6" bestFit="1" customWidth="1"/>
    <col min="8194" max="8195" width="12.5" style="6" bestFit="1" customWidth="1"/>
    <col min="8196" max="8196" width="3.33203125" style="6" customWidth="1"/>
    <col min="8197" max="8197" width="12.5" style="6" bestFit="1" customWidth="1"/>
    <col min="8198" max="8198" width="12" style="6" bestFit="1" customWidth="1"/>
    <col min="8199" max="8199" width="7.6640625" style="6" customWidth="1"/>
    <col min="8200" max="8200" width="12.5" style="6" bestFit="1" customWidth="1"/>
    <col min="8201" max="8448" width="8.83203125" style="6" customWidth="1"/>
    <col min="8449" max="8449" width="10.5" style="6" bestFit="1" customWidth="1"/>
    <col min="8450" max="8451" width="12.5" style="6" bestFit="1" customWidth="1"/>
    <col min="8452" max="8452" width="3.33203125" style="6" customWidth="1"/>
    <col min="8453" max="8453" width="12.5" style="6" bestFit="1" customWidth="1"/>
    <col min="8454" max="8454" width="12" style="6" bestFit="1" customWidth="1"/>
    <col min="8455" max="8455" width="7.6640625" style="6" customWidth="1"/>
    <col min="8456" max="8456" width="12.5" style="6" bestFit="1" customWidth="1"/>
    <col min="8457" max="8704" width="8.83203125" style="6" customWidth="1"/>
    <col min="8705" max="8705" width="10.5" style="6" bestFit="1" customWidth="1"/>
    <col min="8706" max="8707" width="12.5" style="6" bestFit="1" customWidth="1"/>
    <col min="8708" max="8708" width="3.33203125" style="6" customWidth="1"/>
    <col min="8709" max="8709" width="12.5" style="6" bestFit="1" customWidth="1"/>
    <col min="8710" max="8710" width="12" style="6" bestFit="1" customWidth="1"/>
    <col min="8711" max="8711" width="7.6640625" style="6" customWidth="1"/>
    <col min="8712" max="8712" width="12.5" style="6" bestFit="1" customWidth="1"/>
    <col min="8713" max="8960" width="8.83203125" style="6" customWidth="1"/>
    <col min="8961" max="8961" width="10.5" style="6" bestFit="1" customWidth="1"/>
    <col min="8962" max="8963" width="12.5" style="6" bestFit="1" customWidth="1"/>
    <col min="8964" max="8964" width="3.33203125" style="6" customWidth="1"/>
    <col min="8965" max="8965" width="12.5" style="6" bestFit="1" customWidth="1"/>
    <col min="8966" max="8966" width="12" style="6" bestFit="1" customWidth="1"/>
    <col min="8967" max="8967" width="7.6640625" style="6" customWidth="1"/>
    <col min="8968" max="8968" width="12.5" style="6" bestFit="1" customWidth="1"/>
    <col min="8969" max="9216" width="8.83203125" style="6" customWidth="1"/>
    <col min="9217" max="9217" width="10.5" style="6" bestFit="1" customWidth="1"/>
    <col min="9218" max="9219" width="12.5" style="6" bestFit="1" customWidth="1"/>
    <col min="9220" max="9220" width="3.33203125" style="6" customWidth="1"/>
    <col min="9221" max="9221" width="12.5" style="6" bestFit="1" customWidth="1"/>
    <col min="9222" max="9222" width="12" style="6" bestFit="1" customWidth="1"/>
    <col min="9223" max="9223" width="7.6640625" style="6" customWidth="1"/>
    <col min="9224" max="9224" width="12.5" style="6" bestFit="1" customWidth="1"/>
    <col min="9225" max="9472" width="8.83203125" style="6" customWidth="1"/>
    <col min="9473" max="9473" width="10.5" style="6" bestFit="1" customWidth="1"/>
    <col min="9474" max="9475" width="12.5" style="6" bestFit="1" customWidth="1"/>
    <col min="9476" max="9476" width="3.33203125" style="6" customWidth="1"/>
    <col min="9477" max="9477" width="12.5" style="6" bestFit="1" customWidth="1"/>
    <col min="9478" max="9478" width="12" style="6" bestFit="1" customWidth="1"/>
    <col min="9479" max="9479" width="7.6640625" style="6" customWidth="1"/>
    <col min="9480" max="9480" width="12.5" style="6" bestFit="1" customWidth="1"/>
    <col min="9481" max="9728" width="8.83203125" style="6" customWidth="1"/>
    <col min="9729" max="9729" width="10.5" style="6" bestFit="1" customWidth="1"/>
    <col min="9730" max="9731" width="12.5" style="6" bestFit="1" customWidth="1"/>
    <col min="9732" max="9732" width="3.33203125" style="6" customWidth="1"/>
    <col min="9733" max="9733" width="12.5" style="6" bestFit="1" customWidth="1"/>
    <col min="9734" max="9734" width="12" style="6" bestFit="1" customWidth="1"/>
    <col min="9735" max="9735" width="7.6640625" style="6" customWidth="1"/>
    <col min="9736" max="9736" width="12.5" style="6" bestFit="1" customWidth="1"/>
    <col min="9737" max="9984" width="8.83203125" style="6" customWidth="1"/>
    <col min="9985" max="9985" width="10.5" style="6" bestFit="1" customWidth="1"/>
    <col min="9986" max="9987" width="12.5" style="6" bestFit="1" customWidth="1"/>
    <col min="9988" max="9988" width="3.33203125" style="6" customWidth="1"/>
    <col min="9989" max="9989" width="12.5" style="6" bestFit="1" customWidth="1"/>
    <col min="9990" max="9990" width="12" style="6" bestFit="1" customWidth="1"/>
    <col min="9991" max="9991" width="7.6640625" style="6" customWidth="1"/>
    <col min="9992" max="9992" width="12.5" style="6" bestFit="1" customWidth="1"/>
    <col min="9993" max="10240" width="8.83203125" style="6" customWidth="1"/>
    <col min="10241" max="10241" width="10.5" style="6" bestFit="1" customWidth="1"/>
    <col min="10242" max="10243" width="12.5" style="6" bestFit="1" customWidth="1"/>
    <col min="10244" max="10244" width="3.33203125" style="6" customWidth="1"/>
    <col min="10245" max="10245" width="12.5" style="6" bestFit="1" customWidth="1"/>
    <col min="10246" max="10246" width="12" style="6" bestFit="1" customWidth="1"/>
    <col min="10247" max="10247" width="7.6640625" style="6" customWidth="1"/>
    <col min="10248" max="10248" width="12.5" style="6" bestFit="1" customWidth="1"/>
    <col min="10249" max="10496" width="8.83203125" style="6" customWidth="1"/>
    <col min="10497" max="10497" width="10.5" style="6" bestFit="1" customWidth="1"/>
    <col min="10498" max="10499" width="12.5" style="6" bestFit="1" customWidth="1"/>
    <col min="10500" max="10500" width="3.33203125" style="6" customWidth="1"/>
    <col min="10501" max="10501" width="12.5" style="6" bestFit="1" customWidth="1"/>
    <col min="10502" max="10502" width="12" style="6" bestFit="1" customWidth="1"/>
    <col min="10503" max="10503" width="7.6640625" style="6" customWidth="1"/>
    <col min="10504" max="10504" width="12.5" style="6" bestFit="1" customWidth="1"/>
    <col min="10505" max="10752" width="8.83203125" style="6" customWidth="1"/>
    <col min="10753" max="10753" width="10.5" style="6" bestFit="1" customWidth="1"/>
    <col min="10754" max="10755" width="12.5" style="6" bestFit="1" customWidth="1"/>
    <col min="10756" max="10756" width="3.33203125" style="6" customWidth="1"/>
    <col min="10757" max="10757" width="12.5" style="6" bestFit="1" customWidth="1"/>
    <col min="10758" max="10758" width="12" style="6" bestFit="1" customWidth="1"/>
    <col min="10759" max="10759" width="7.6640625" style="6" customWidth="1"/>
    <col min="10760" max="10760" width="12.5" style="6" bestFit="1" customWidth="1"/>
    <col min="10761" max="11008" width="8.83203125" style="6" customWidth="1"/>
    <col min="11009" max="11009" width="10.5" style="6" bestFit="1" customWidth="1"/>
    <col min="11010" max="11011" width="12.5" style="6" bestFit="1" customWidth="1"/>
    <col min="11012" max="11012" width="3.33203125" style="6" customWidth="1"/>
    <col min="11013" max="11013" width="12.5" style="6" bestFit="1" customWidth="1"/>
    <col min="11014" max="11014" width="12" style="6" bestFit="1" customWidth="1"/>
    <col min="11015" max="11015" width="7.6640625" style="6" customWidth="1"/>
    <col min="11016" max="11016" width="12.5" style="6" bestFit="1" customWidth="1"/>
    <col min="11017" max="11264" width="8.83203125" style="6" customWidth="1"/>
    <col min="11265" max="11265" width="10.5" style="6" bestFit="1" customWidth="1"/>
    <col min="11266" max="11267" width="12.5" style="6" bestFit="1" customWidth="1"/>
    <col min="11268" max="11268" width="3.33203125" style="6" customWidth="1"/>
    <col min="11269" max="11269" width="12.5" style="6" bestFit="1" customWidth="1"/>
    <col min="11270" max="11270" width="12" style="6" bestFit="1" customWidth="1"/>
    <col min="11271" max="11271" width="7.6640625" style="6" customWidth="1"/>
    <col min="11272" max="11272" width="12.5" style="6" bestFit="1" customWidth="1"/>
    <col min="11273" max="11520" width="8.83203125" style="6" customWidth="1"/>
    <col min="11521" max="11521" width="10.5" style="6" bestFit="1" customWidth="1"/>
    <col min="11522" max="11523" width="12.5" style="6" bestFit="1" customWidth="1"/>
    <col min="11524" max="11524" width="3.33203125" style="6" customWidth="1"/>
    <col min="11525" max="11525" width="12.5" style="6" bestFit="1" customWidth="1"/>
    <col min="11526" max="11526" width="12" style="6" bestFit="1" customWidth="1"/>
    <col min="11527" max="11527" width="7.6640625" style="6" customWidth="1"/>
    <col min="11528" max="11528" width="12.5" style="6" bestFit="1" customWidth="1"/>
    <col min="11529" max="11776" width="8.83203125" style="6" customWidth="1"/>
    <col min="11777" max="11777" width="10.5" style="6" bestFit="1" customWidth="1"/>
    <col min="11778" max="11779" width="12.5" style="6" bestFit="1" customWidth="1"/>
    <col min="11780" max="11780" width="3.33203125" style="6" customWidth="1"/>
    <col min="11781" max="11781" width="12.5" style="6" bestFit="1" customWidth="1"/>
    <col min="11782" max="11782" width="12" style="6" bestFit="1" customWidth="1"/>
    <col min="11783" max="11783" width="7.6640625" style="6" customWidth="1"/>
    <col min="11784" max="11784" width="12.5" style="6" bestFit="1" customWidth="1"/>
    <col min="11785" max="12032" width="8.83203125" style="6" customWidth="1"/>
    <col min="12033" max="12033" width="10.5" style="6" bestFit="1" customWidth="1"/>
    <col min="12034" max="12035" width="12.5" style="6" bestFit="1" customWidth="1"/>
    <col min="12036" max="12036" width="3.33203125" style="6" customWidth="1"/>
    <col min="12037" max="12037" width="12.5" style="6" bestFit="1" customWidth="1"/>
    <col min="12038" max="12038" width="12" style="6" bestFit="1" customWidth="1"/>
    <col min="12039" max="12039" width="7.6640625" style="6" customWidth="1"/>
    <col min="12040" max="12040" width="12.5" style="6" bestFit="1" customWidth="1"/>
    <col min="12041" max="12288" width="8.83203125" style="6" customWidth="1"/>
    <col min="12289" max="12289" width="10.5" style="6" bestFit="1" customWidth="1"/>
    <col min="12290" max="12291" width="12.5" style="6" bestFit="1" customWidth="1"/>
    <col min="12292" max="12292" width="3.33203125" style="6" customWidth="1"/>
    <col min="12293" max="12293" width="12.5" style="6" bestFit="1" customWidth="1"/>
    <col min="12294" max="12294" width="12" style="6" bestFit="1" customWidth="1"/>
    <col min="12295" max="12295" width="7.6640625" style="6" customWidth="1"/>
    <col min="12296" max="12296" width="12.5" style="6" bestFit="1" customWidth="1"/>
    <col min="12297" max="12544" width="8.83203125" style="6" customWidth="1"/>
    <col min="12545" max="12545" width="10.5" style="6" bestFit="1" customWidth="1"/>
    <col min="12546" max="12547" width="12.5" style="6" bestFit="1" customWidth="1"/>
    <col min="12548" max="12548" width="3.33203125" style="6" customWidth="1"/>
    <col min="12549" max="12549" width="12.5" style="6" bestFit="1" customWidth="1"/>
    <col min="12550" max="12550" width="12" style="6" bestFit="1" customWidth="1"/>
    <col min="12551" max="12551" width="7.6640625" style="6" customWidth="1"/>
    <col min="12552" max="12552" width="12.5" style="6" bestFit="1" customWidth="1"/>
    <col min="12553" max="12800" width="8.83203125" style="6" customWidth="1"/>
    <col min="12801" max="12801" width="10.5" style="6" bestFit="1" customWidth="1"/>
    <col min="12802" max="12803" width="12.5" style="6" bestFit="1" customWidth="1"/>
    <col min="12804" max="12804" width="3.33203125" style="6" customWidth="1"/>
    <col min="12805" max="12805" width="12.5" style="6" bestFit="1" customWidth="1"/>
    <col min="12806" max="12806" width="12" style="6" bestFit="1" customWidth="1"/>
    <col min="12807" max="12807" width="7.6640625" style="6" customWidth="1"/>
    <col min="12808" max="12808" width="12.5" style="6" bestFit="1" customWidth="1"/>
    <col min="12809" max="13056" width="8.83203125" style="6" customWidth="1"/>
    <col min="13057" max="13057" width="10.5" style="6" bestFit="1" customWidth="1"/>
    <col min="13058" max="13059" width="12.5" style="6" bestFit="1" customWidth="1"/>
    <col min="13060" max="13060" width="3.33203125" style="6" customWidth="1"/>
    <col min="13061" max="13061" width="12.5" style="6" bestFit="1" customWidth="1"/>
    <col min="13062" max="13062" width="12" style="6" bestFit="1" customWidth="1"/>
    <col min="13063" max="13063" width="7.6640625" style="6" customWidth="1"/>
    <col min="13064" max="13064" width="12.5" style="6" bestFit="1" customWidth="1"/>
    <col min="13065" max="13312" width="8.83203125" style="6" customWidth="1"/>
    <col min="13313" max="13313" width="10.5" style="6" bestFit="1" customWidth="1"/>
    <col min="13314" max="13315" width="12.5" style="6" bestFit="1" customWidth="1"/>
    <col min="13316" max="13316" width="3.33203125" style="6" customWidth="1"/>
    <col min="13317" max="13317" width="12.5" style="6" bestFit="1" customWidth="1"/>
    <col min="13318" max="13318" width="12" style="6" bestFit="1" customWidth="1"/>
    <col min="13319" max="13319" width="7.6640625" style="6" customWidth="1"/>
    <col min="13320" max="13320" width="12.5" style="6" bestFit="1" customWidth="1"/>
    <col min="13321" max="13568" width="8.83203125" style="6" customWidth="1"/>
    <col min="13569" max="13569" width="10.5" style="6" bestFit="1" customWidth="1"/>
    <col min="13570" max="13571" width="12.5" style="6" bestFit="1" customWidth="1"/>
    <col min="13572" max="13572" width="3.33203125" style="6" customWidth="1"/>
    <col min="13573" max="13573" width="12.5" style="6" bestFit="1" customWidth="1"/>
    <col min="13574" max="13574" width="12" style="6" bestFit="1" customWidth="1"/>
    <col min="13575" max="13575" width="7.6640625" style="6" customWidth="1"/>
    <col min="13576" max="13576" width="12.5" style="6" bestFit="1" customWidth="1"/>
    <col min="13577" max="13824" width="8.83203125" style="6" customWidth="1"/>
    <col min="13825" max="13825" width="10.5" style="6" bestFit="1" customWidth="1"/>
    <col min="13826" max="13827" width="12.5" style="6" bestFit="1" customWidth="1"/>
    <col min="13828" max="13828" width="3.33203125" style="6" customWidth="1"/>
    <col min="13829" max="13829" width="12.5" style="6" bestFit="1" customWidth="1"/>
    <col min="13830" max="13830" width="12" style="6" bestFit="1" customWidth="1"/>
    <col min="13831" max="13831" width="7.6640625" style="6" customWidth="1"/>
    <col min="13832" max="13832" width="12.5" style="6" bestFit="1" customWidth="1"/>
    <col min="13833" max="14080" width="8.83203125" style="6" customWidth="1"/>
    <col min="14081" max="14081" width="10.5" style="6" bestFit="1" customWidth="1"/>
    <col min="14082" max="14083" width="12.5" style="6" bestFit="1" customWidth="1"/>
    <col min="14084" max="14084" width="3.33203125" style="6" customWidth="1"/>
    <col min="14085" max="14085" width="12.5" style="6" bestFit="1" customWidth="1"/>
    <col min="14086" max="14086" width="12" style="6" bestFit="1" customWidth="1"/>
    <col min="14087" max="14087" width="7.6640625" style="6" customWidth="1"/>
    <col min="14088" max="14088" width="12.5" style="6" bestFit="1" customWidth="1"/>
    <col min="14089" max="14336" width="8.83203125" style="6" customWidth="1"/>
    <col min="14337" max="14337" width="10.5" style="6" bestFit="1" customWidth="1"/>
    <col min="14338" max="14339" width="12.5" style="6" bestFit="1" customWidth="1"/>
    <col min="14340" max="14340" width="3.33203125" style="6" customWidth="1"/>
    <col min="14341" max="14341" width="12.5" style="6" bestFit="1" customWidth="1"/>
    <col min="14342" max="14342" width="12" style="6" bestFit="1" customWidth="1"/>
    <col min="14343" max="14343" width="7.6640625" style="6" customWidth="1"/>
    <col min="14344" max="14344" width="12.5" style="6" bestFit="1" customWidth="1"/>
    <col min="14345" max="14592" width="8.83203125" style="6" customWidth="1"/>
    <col min="14593" max="14593" width="10.5" style="6" bestFit="1" customWidth="1"/>
    <col min="14594" max="14595" width="12.5" style="6" bestFit="1" customWidth="1"/>
    <col min="14596" max="14596" width="3.33203125" style="6" customWidth="1"/>
    <col min="14597" max="14597" width="12.5" style="6" bestFit="1" customWidth="1"/>
    <col min="14598" max="14598" width="12" style="6" bestFit="1" customWidth="1"/>
    <col min="14599" max="14599" width="7.6640625" style="6" customWidth="1"/>
    <col min="14600" max="14600" width="12.5" style="6" bestFit="1" customWidth="1"/>
    <col min="14601" max="14848" width="8.83203125" style="6" customWidth="1"/>
    <col min="14849" max="14849" width="10.5" style="6" bestFit="1" customWidth="1"/>
    <col min="14850" max="14851" width="12.5" style="6" bestFit="1" customWidth="1"/>
    <col min="14852" max="14852" width="3.33203125" style="6" customWidth="1"/>
    <col min="14853" max="14853" width="12.5" style="6" bestFit="1" customWidth="1"/>
    <col min="14854" max="14854" width="12" style="6" bestFit="1" customWidth="1"/>
    <col min="14855" max="14855" width="7.6640625" style="6" customWidth="1"/>
    <col min="14856" max="14856" width="12.5" style="6" bestFit="1" customWidth="1"/>
    <col min="14857" max="15104" width="8.83203125" style="6" customWidth="1"/>
    <col min="15105" max="15105" width="10.5" style="6" bestFit="1" customWidth="1"/>
    <col min="15106" max="15107" width="12.5" style="6" bestFit="1" customWidth="1"/>
    <col min="15108" max="15108" width="3.33203125" style="6" customWidth="1"/>
    <col min="15109" max="15109" width="12.5" style="6" bestFit="1" customWidth="1"/>
    <col min="15110" max="15110" width="12" style="6" bestFit="1" customWidth="1"/>
    <col min="15111" max="15111" width="7.6640625" style="6" customWidth="1"/>
    <col min="15112" max="15112" width="12.5" style="6" bestFit="1" customWidth="1"/>
    <col min="15113" max="15360" width="8.83203125" style="6" customWidth="1"/>
    <col min="15361" max="15361" width="10.5" style="6" bestFit="1" customWidth="1"/>
    <col min="15362" max="15363" width="12.5" style="6" bestFit="1" customWidth="1"/>
    <col min="15364" max="15364" width="3.33203125" style="6" customWidth="1"/>
    <col min="15365" max="15365" width="12.5" style="6" bestFit="1" customWidth="1"/>
    <col min="15366" max="15366" width="12" style="6" bestFit="1" customWidth="1"/>
    <col min="15367" max="15367" width="7.6640625" style="6" customWidth="1"/>
    <col min="15368" max="15368" width="12.5" style="6" bestFit="1" customWidth="1"/>
    <col min="15369" max="15616" width="8.83203125" style="6" customWidth="1"/>
    <col min="15617" max="15617" width="10.5" style="6" bestFit="1" customWidth="1"/>
    <col min="15618" max="15619" width="12.5" style="6" bestFit="1" customWidth="1"/>
    <col min="15620" max="15620" width="3.33203125" style="6" customWidth="1"/>
    <col min="15621" max="15621" width="12.5" style="6" bestFit="1" customWidth="1"/>
    <col min="15622" max="15622" width="12" style="6" bestFit="1" customWidth="1"/>
    <col min="15623" max="15623" width="7.6640625" style="6" customWidth="1"/>
    <col min="15624" max="15624" width="12.5" style="6" bestFit="1" customWidth="1"/>
    <col min="15625" max="15872" width="8.83203125" style="6" customWidth="1"/>
    <col min="15873" max="15873" width="10.5" style="6" bestFit="1" customWidth="1"/>
    <col min="15874" max="15875" width="12.5" style="6" bestFit="1" customWidth="1"/>
    <col min="15876" max="15876" width="3.33203125" style="6" customWidth="1"/>
    <col min="15877" max="15877" width="12.5" style="6" bestFit="1" customWidth="1"/>
    <col min="15878" max="15878" width="12" style="6" bestFit="1" customWidth="1"/>
    <col min="15879" max="15879" width="7.6640625" style="6" customWidth="1"/>
    <col min="15880" max="15880" width="12.5" style="6" bestFit="1" customWidth="1"/>
    <col min="15881" max="16128" width="8.83203125" style="6" customWidth="1"/>
    <col min="16129" max="16129" width="10.5" style="6" bestFit="1" customWidth="1"/>
    <col min="16130" max="16131" width="12.5" style="6" bestFit="1" customWidth="1"/>
    <col min="16132" max="16132" width="3.33203125" style="6" customWidth="1"/>
    <col min="16133" max="16133" width="12.5" style="6" bestFit="1" customWidth="1"/>
    <col min="16134" max="16134" width="12" style="6" bestFit="1" customWidth="1"/>
    <col min="16135" max="16135" width="7.6640625" style="6" customWidth="1"/>
    <col min="16136" max="16136" width="12.5" style="6" bestFit="1" customWidth="1"/>
    <col min="16137" max="16384" width="8.83203125" style="6" customWidth="1"/>
  </cols>
  <sheetData>
    <row r="1" spans="1:8" ht="31" thickBot="1" x14ac:dyDescent="0.35">
      <c r="A1" s="3" t="s">
        <v>9</v>
      </c>
      <c r="B1" s="4"/>
      <c r="C1" s="4"/>
      <c r="D1" s="4"/>
      <c r="E1" s="4"/>
      <c r="F1" s="4"/>
      <c r="G1" s="4"/>
      <c r="H1" s="5"/>
    </row>
    <row r="2" spans="1:8" ht="164.25" customHeight="1" thickBot="1" x14ac:dyDescent="0.2">
      <c r="A2" s="7"/>
      <c r="H2" s="8"/>
    </row>
    <row r="3" spans="1:8" ht="21.75" customHeight="1" thickBot="1" x14ac:dyDescent="0.25">
      <c r="A3" s="9" t="s">
        <v>10</v>
      </c>
      <c r="B3" s="10"/>
      <c r="C3" s="11"/>
      <c r="E3" s="9" t="s">
        <v>11</v>
      </c>
      <c r="F3" s="12"/>
      <c r="G3" s="12"/>
      <c r="H3" s="13"/>
    </row>
    <row r="4" spans="1:8" x14ac:dyDescent="0.15">
      <c r="A4" s="14" t="s">
        <v>12</v>
      </c>
      <c r="B4" s="15" t="s">
        <v>13</v>
      </c>
      <c r="C4" s="15" t="s">
        <v>14</v>
      </c>
      <c r="D4" s="16"/>
      <c r="E4" s="15" t="s">
        <v>15</v>
      </c>
      <c r="F4" s="15" t="s">
        <v>16</v>
      </c>
      <c r="G4" s="15" t="s">
        <v>17</v>
      </c>
      <c r="H4" s="15" t="s">
        <v>18</v>
      </c>
    </row>
    <row r="5" spans="1:8" x14ac:dyDescent="0.15">
      <c r="A5" s="17">
        <v>20</v>
      </c>
      <c r="B5" s="18">
        <f t="shared" ref="B5:B83" si="0">F5-E5-G5</f>
        <v>19.363129951115113</v>
      </c>
      <c r="C5" s="18">
        <f t="shared" ref="C5:C83" si="1">B5-H5</f>
        <v>16.348597861193738</v>
      </c>
      <c r="E5" s="19">
        <f t="shared" ref="E5:E83" si="2">10*LOG10(1+(1/(4*PI()^2*A5^2*0.00318^2)))</f>
        <v>8.6106742747472893</v>
      </c>
      <c r="F5" s="19">
        <f t="shared" ref="F5:F83" si="3">10*LOG10(1+(1/(4*PI()^2*A5^2*0.000318^2)))</f>
        <v>27.9741899770559</v>
      </c>
      <c r="G5" s="19">
        <f t="shared" ref="G5:G83" si="4">10*LOG10(1+(4*PI()^2*A5^2*0.000075^2))</f>
        <v>3.857511934972326E-4</v>
      </c>
      <c r="H5" s="19">
        <f t="shared" ref="H5:H83" si="5">10*LOG10(1+(1/(4*PI()^2*A5^2*0.00795^2)))</f>
        <v>3.0145320899213726</v>
      </c>
    </row>
    <row r="6" spans="1:8" x14ac:dyDescent="0.15">
      <c r="A6" s="17">
        <v>22</v>
      </c>
      <c r="B6" s="18">
        <f t="shared" si="0"/>
        <v>19.240699728443019</v>
      </c>
      <c r="C6" s="18">
        <f t="shared" si="1"/>
        <v>16.620800532608222</v>
      </c>
      <c r="E6" s="19">
        <f t="shared" si="2"/>
        <v>7.9066236151286891</v>
      </c>
      <c r="F6" s="19">
        <f t="shared" si="3"/>
        <v>27.147790098162858</v>
      </c>
      <c r="G6" s="19">
        <f t="shared" si="4"/>
        <v>4.6675459115212389E-4</v>
      </c>
      <c r="H6" s="19">
        <f t="shared" si="5"/>
        <v>2.6198991958347988</v>
      </c>
    </row>
    <row r="7" spans="1:8" x14ac:dyDescent="0.15">
      <c r="A7" s="17">
        <v>25</v>
      </c>
      <c r="B7" s="18">
        <f t="shared" si="0"/>
        <v>19.042810595876961</v>
      </c>
      <c r="C7" s="18">
        <f t="shared" si="1"/>
        <v>16.891068633761275</v>
      </c>
      <c r="E7" s="19">
        <f t="shared" si="2"/>
        <v>6.9964694784327017</v>
      </c>
      <c r="F7" s="19">
        <f t="shared" si="3"/>
        <v>26.039882795493298</v>
      </c>
      <c r="G7" s="19">
        <f t="shared" si="4"/>
        <v>6.0272118363682847E-4</v>
      </c>
      <c r="H7" s="19">
        <f t="shared" si="5"/>
        <v>2.1517419621156848</v>
      </c>
    </row>
    <row r="8" spans="1:8" x14ac:dyDescent="0.15">
      <c r="A8" s="17">
        <v>28</v>
      </c>
      <c r="B8" s="18">
        <f t="shared" si="0"/>
        <v>18.830202525077251</v>
      </c>
      <c r="C8" s="18">
        <f t="shared" si="1"/>
        <v>17.036986126710627</v>
      </c>
      <c r="E8" s="19">
        <f t="shared" si="2"/>
        <v>6.227312782863839</v>
      </c>
      <c r="F8" s="19">
        <f t="shared" si="3"/>
        <v>25.058271348048144</v>
      </c>
      <c r="G8" s="19">
        <f t="shared" si="4"/>
        <v>7.5604010705112397E-4</v>
      </c>
      <c r="H8" s="19">
        <f t="shared" si="5"/>
        <v>1.7932163983666236</v>
      </c>
    </row>
    <row r="9" spans="1:8" x14ac:dyDescent="0.15">
      <c r="A9" s="17">
        <v>31.5</v>
      </c>
      <c r="B9" s="18">
        <f t="shared" si="0"/>
        <v>18.566961701871477</v>
      </c>
      <c r="C9" s="18">
        <f t="shared" si="1"/>
        <v>17.093568184273323</v>
      </c>
      <c r="E9" s="19">
        <f t="shared" si="2"/>
        <v>5.470900232307379</v>
      </c>
      <c r="F9" s="19">
        <f t="shared" si="3"/>
        <v>24.038818775318035</v>
      </c>
      <c r="G9" s="19">
        <f t="shared" si="4"/>
        <v>9.5684113917986668E-4</v>
      </c>
      <c r="H9" s="19">
        <f t="shared" si="5"/>
        <v>1.4733935175981552</v>
      </c>
    </row>
    <row r="10" spans="1:8" x14ac:dyDescent="0.15">
      <c r="A10" s="17">
        <v>35</v>
      </c>
      <c r="B10" s="18">
        <f t="shared" si="0"/>
        <v>18.290923688165417</v>
      </c>
      <c r="C10" s="18">
        <f t="shared" si="1"/>
        <v>17.061666894853435</v>
      </c>
      <c r="E10" s="19">
        <f t="shared" si="2"/>
        <v>4.835581652772917</v>
      </c>
      <c r="F10" s="19">
        <f t="shared" si="3"/>
        <v>23.127686595774112</v>
      </c>
      <c r="G10" s="19">
        <f t="shared" si="4"/>
        <v>1.1812548357793108E-3</v>
      </c>
      <c r="H10" s="19">
        <f t="shared" si="5"/>
        <v>1.2292567933119833</v>
      </c>
    </row>
    <row r="11" spans="1:8" x14ac:dyDescent="0.15">
      <c r="A11" s="17">
        <v>40</v>
      </c>
      <c r="B11" s="18">
        <f t="shared" si="0"/>
        <v>17.88097081275653</v>
      </c>
      <c r="C11" s="18">
        <f t="shared" si="1"/>
        <v>16.91017733443331</v>
      </c>
      <c r="E11" s="19">
        <f t="shared" si="2"/>
        <v>4.0917993270314454</v>
      </c>
      <c r="F11" s="19">
        <f t="shared" si="3"/>
        <v>21.974312939024262</v>
      </c>
      <c r="G11" s="19">
        <f t="shared" si="4"/>
        <v>1.5427992362868456E-3</v>
      </c>
      <c r="H11" s="19">
        <f t="shared" si="5"/>
        <v>0.97079347832321805</v>
      </c>
    </row>
    <row r="12" spans="1:8" x14ac:dyDescent="0.15">
      <c r="A12" s="17">
        <v>44</v>
      </c>
      <c r="B12" s="18">
        <f t="shared" si="0"/>
        <v>17.544745484736364</v>
      </c>
      <c r="C12" s="18">
        <f t="shared" si="1"/>
        <v>16.727620804952064</v>
      </c>
      <c r="E12" s="19">
        <f t="shared" si="2"/>
        <v>3.605631763006159</v>
      </c>
      <c r="F12" s="19">
        <f t="shared" si="3"/>
        <v>21.152243965198085</v>
      </c>
      <c r="G12" s="19">
        <f t="shared" si="4"/>
        <v>1.8667174555626715E-3</v>
      </c>
      <c r="H12" s="19">
        <f t="shared" si="5"/>
        <v>0.81712467978430015</v>
      </c>
    </row>
    <row r="13" spans="1:8" x14ac:dyDescent="0.15">
      <c r="A13" s="17">
        <v>50</v>
      </c>
      <c r="B13" s="18">
        <f t="shared" si="0"/>
        <v>17.034647728218292</v>
      </c>
      <c r="C13" s="18">
        <f t="shared" si="1"/>
        <v>16.388899938921416</v>
      </c>
      <c r="E13" s="19">
        <f t="shared" si="2"/>
        <v>3.0145320899213726</v>
      </c>
      <c r="F13" s="19">
        <f t="shared" si="3"/>
        <v>20.051590201156721</v>
      </c>
      <c r="G13" s="19">
        <f t="shared" si="4"/>
        <v>2.4103830170521378E-3</v>
      </c>
      <c r="H13" s="19">
        <f t="shared" si="5"/>
        <v>0.6457477892968756</v>
      </c>
    </row>
    <row r="14" spans="1:8" x14ac:dyDescent="0.15">
      <c r="A14" s="17">
        <v>55</v>
      </c>
      <c r="B14" s="18">
        <f t="shared" si="0"/>
        <v>16.609924055827179</v>
      </c>
      <c r="C14" s="18">
        <f t="shared" si="1"/>
        <v>16.069583190732207</v>
      </c>
      <c r="E14" s="19">
        <f t="shared" si="2"/>
        <v>2.6198991958347988</v>
      </c>
      <c r="F14" s="19">
        <f t="shared" si="3"/>
        <v>19.232739645191085</v>
      </c>
      <c r="G14" s="19">
        <f t="shared" si="4"/>
        <v>2.9163935291083441E-3</v>
      </c>
      <c r="H14" s="19">
        <f t="shared" si="5"/>
        <v>0.54034086509497348</v>
      </c>
    </row>
    <row r="15" spans="1:8" x14ac:dyDescent="0.15">
      <c r="A15" s="17">
        <v>63</v>
      </c>
      <c r="B15" s="18">
        <f t="shared" si="0"/>
        <v>15.940666086953586</v>
      </c>
      <c r="C15" s="18">
        <f t="shared" si="1"/>
        <v>15.522881381848732</v>
      </c>
      <c r="E15" s="19">
        <f t="shared" si="2"/>
        <v>2.1248319719086375</v>
      </c>
      <c r="F15" s="19">
        <f t="shared" si="3"/>
        <v>18.069324159196704</v>
      </c>
      <c r="G15" s="19">
        <f t="shared" si="4"/>
        <v>3.8261003344801565E-3</v>
      </c>
      <c r="H15" s="19">
        <f t="shared" si="5"/>
        <v>0.41778470510485421</v>
      </c>
    </row>
    <row r="16" spans="1:8" x14ac:dyDescent="0.15">
      <c r="A16" s="17">
        <v>70</v>
      </c>
      <c r="B16" s="18">
        <f t="shared" si="0"/>
        <v>15.372095733635055</v>
      </c>
      <c r="C16" s="18">
        <f t="shared" si="1"/>
        <v>15.030658761007146</v>
      </c>
      <c r="E16" s="19">
        <f t="shared" si="2"/>
        <v>1.7932163983666236</v>
      </c>
      <c r="F16" s="19">
        <f t="shared" si="3"/>
        <v>17.170035224802181</v>
      </c>
      <c r="G16" s="19">
        <f t="shared" si="4"/>
        <v>4.7230928005016319E-3</v>
      </c>
      <c r="H16" s="19">
        <f t="shared" si="5"/>
        <v>0.34143697262790823</v>
      </c>
    </row>
    <row r="17" spans="1:8" x14ac:dyDescent="0.15">
      <c r="A17" s="17">
        <v>80</v>
      </c>
      <c r="B17" s="18">
        <f t="shared" si="0"/>
        <v>14.594983293322864</v>
      </c>
      <c r="C17" s="18">
        <f t="shared" si="1"/>
        <v>14.331195793956887</v>
      </c>
      <c r="E17" s="19">
        <f t="shared" si="2"/>
        <v>1.4344784372006818</v>
      </c>
      <c r="F17" s="19">
        <f t="shared" si="3"/>
        <v>16.035629641783377</v>
      </c>
      <c r="G17" s="19">
        <f t="shared" si="4"/>
        <v>6.167911259831617E-3</v>
      </c>
      <c r="H17" s="19">
        <f t="shared" si="5"/>
        <v>0.26378749936597751</v>
      </c>
    </row>
    <row r="18" spans="1:8" x14ac:dyDescent="0.15">
      <c r="A18" s="17">
        <v>89</v>
      </c>
      <c r="B18" s="18">
        <f t="shared" si="0"/>
        <v>13.934310092521335</v>
      </c>
      <c r="C18" s="18">
        <f t="shared" si="1"/>
        <v>13.719947939092455</v>
      </c>
      <c r="E18" s="19">
        <f t="shared" si="2"/>
        <v>1.1933249200068139</v>
      </c>
      <c r="F18" s="19">
        <f t="shared" si="3"/>
        <v>15.135267479064696</v>
      </c>
      <c r="G18" s="19">
        <f t="shared" si="4"/>
        <v>7.6324665365480179E-3</v>
      </c>
      <c r="H18" s="19">
        <f t="shared" si="5"/>
        <v>0.21436215342888046</v>
      </c>
    </row>
    <row r="19" spans="1:8" x14ac:dyDescent="0.15">
      <c r="A19" s="17">
        <v>100</v>
      </c>
      <c r="B19" s="18">
        <f t="shared" si="0"/>
        <v>13.177441546416915</v>
      </c>
      <c r="C19" s="18">
        <f t="shared" si="1"/>
        <v>13.006782458255399</v>
      </c>
      <c r="E19" s="19">
        <f t="shared" si="2"/>
        <v>0.97079347832321805</v>
      </c>
      <c r="F19" s="19">
        <f t="shared" si="3"/>
        <v>14.157868540450728</v>
      </c>
      <c r="G19" s="19">
        <f t="shared" si="4"/>
        <v>9.6335157105956713E-3</v>
      </c>
      <c r="H19" s="19">
        <f t="shared" si="5"/>
        <v>0.17065908816151651</v>
      </c>
    </row>
    <row r="20" spans="1:8" x14ac:dyDescent="0.15">
      <c r="A20" s="17">
        <v>110</v>
      </c>
      <c r="B20" s="18">
        <f t="shared" si="0"/>
        <v>12.536107926053058</v>
      </c>
      <c r="C20" s="18">
        <f t="shared" si="1"/>
        <v>12.394590519045465</v>
      </c>
      <c r="E20" s="19">
        <f t="shared" si="2"/>
        <v>0.81712467978430015</v>
      </c>
      <c r="F20" s="19">
        <f t="shared" si="3"/>
        <v>13.364886447756527</v>
      </c>
      <c r="G20" s="19">
        <f t="shared" si="4"/>
        <v>1.1653841919169869E-2</v>
      </c>
      <c r="H20" s="19">
        <f t="shared" si="5"/>
        <v>0.14151740700759297</v>
      </c>
    </row>
    <row r="21" spans="1:8" x14ac:dyDescent="0.15">
      <c r="A21" s="17">
        <v>125</v>
      </c>
      <c r="B21" s="18">
        <f t="shared" si="0"/>
        <v>11.65166137885894</v>
      </c>
      <c r="C21" s="18">
        <f t="shared" si="1"/>
        <v>11.541669882734672</v>
      </c>
      <c r="E21" s="19">
        <f t="shared" si="2"/>
        <v>0.6457477892968756</v>
      </c>
      <c r="F21" s="19">
        <f t="shared" si="3"/>
        <v>12.312452160486579</v>
      </c>
      <c r="G21" s="19">
        <f t="shared" si="4"/>
        <v>1.5042992330763862E-2</v>
      </c>
      <c r="H21" s="19">
        <f t="shared" si="5"/>
        <v>0.10999149612426859</v>
      </c>
    </row>
    <row r="22" spans="1:8" x14ac:dyDescent="0.15">
      <c r="A22" s="17">
        <v>140</v>
      </c>
      <c r="B22" s="18">
        <f t="shared" si="0"/>
        <v>10.851302300909232</v>
      </c>
      <c r="C22" s="18">
        <f t="shared" si="1"/>
        <v>10.763393693295587</v>
      </c>
      <c r="E22" s="19">
        <f t="shared" si="2"/>
        <v>0.52231988055041356</v>
      </c>
      <c r="F22" s="19">
        <f t="shared" si="3"/>
        <v>11.392483811550289</v>
      </c>
      <c r="G22" s="19">
        <f t="shared" si="4"/>
        <v>1.8861630090642671E-2</v>
      </c>
      <c r="H22" s="19">
        <f t="shared" si="5"/>
        <v>8.790860761364519E-2</v>
      </c>
    </row>
    <row r="23" spans="1:8" x14ac:dyDescent="0.15">
      <c r="A23" s="17">
        <v>160</v>
      </c>
      <c r="B23" s="18">
        <f t="shared" si="0"/>
        <v>9.8980313151869463</v>
      </c>
      <c r="C23" s="18">
        <f t="shared" si="1"/>
        <v>9.8305672075967383</v>
      </c>
      <c r="E23" s="19">
        <f t="shared" si="2"/>
        <v>0.40541689625145616</v>
      </c>
      <c r="F23" s="19">
        <f t="shared" si="3"/>
        <v>10.328067471480066</v>
      </c>
      <c r="G23" s="19">
        <f t="shared" si="4"/>
        <v>2.4619260041664114E-2</v>
      </c>
      <c r="H23" s="19">
        <f t="shared" si="5"/>
        <v>6.7464107590208808E-2</v>
      </c>
    </row>
    <row r="24" spans="1:8" x14ac:dyDescent="0.15">
      <c r="A24" s="17">
        <v>190</v>
      </c>
      <c r="B24" s="18">
        <f t="shared" si="0"/>
        <v>8.671473869485629</v>
      </c>
      <c r="C24" s="18">
        <f t="shared" si="1"/>
        <v>8.6235244406725506</v>
      </c>
      <c r="E24" s="19">
        <f t="shared" si="2"/>
        <v>0.29134946401849249</v>
      </c>
      <c r="F24" s="19">
        <f t="shared" si="3"/>
        <v>8.9975001151638914</v>
      </c>
      <c r="G24" s="19">
        <f t="shared" si="4"/>
        <v>3.4676781659769076E-2</v>
      </c>
      <c r="H24" s="19">
        <f t="shared" si="5"/>
        <v>4.7949428813077941E-2</v>
      </c>
    </row>
    <row r="25" spans="1:8" x14ac:dyDescent="0.15">
      <c r="A25" s="17">
        <v>200</v>
      </c>
      <c r="B25" s="18">
        <f t="shared" si="0"/>
        <v>8.3084802670693492</v>
      </c>
      <c r="C25" s="18">
        <f t="shared" si="1"/>
        <v>8.2651826845864154</v>
      </c>
      <c r="E25" s="19">
        <f t="shared" si="2"/>
        <v>0.26378749936597751</v>
      </c>
      <c r="F25" s="19">
        <f t="shared" si="3"/>
        <v>8.6106742747472893</v>
      </c>
      <c r="G25" s="19">
        <f t="shared" si="4"/>
        <v>3.8406508311962788E-2</v>
      </c>
      <c r="H25" s="19">
        <f t="shared" si="5"/>
        <v>4.3297582482934208E-2</v>
      </c>
    </row>
    <row r="26" spans="1:8" x14ac:dyDescent="0.15">
      <c r="A26" s="17">
        <v>240</v>
      </c>
      <c r="B26" s="18">
        <f t="shared" si="0"/>
        <v>7.0424451629667599</v>
      </c>
      <c r="C26" s="18">
        <f t="shared" si="1"/>
        <v>7.012331659258388</v>
      </c>
      <c r="E26" s="19">
        <f t="shared" si="2"/>
        <v>0.18487213407435127</v>
      </c>
      <c r="F26" s="19">
        <f t="shared" si="3"/>
        <v>7.2825156624027549</v>
      </c>
      <c r="G26" s="19">
        <f t="shared" si="4"/>
        <v>5.5198365361644221E-2</v>
      </c>
      <c r="H26" s="19">
        <f t="shared" si="5"/>
        <v>3.0113503708372333E-2</v>
      </c>
    </row>
    <row r="27" spans="1:8" x14ac:dyDescent="0.15">
      <c r="A27" s="17">
        <v>250</v>
      </c>
      <c r="B27" s="18">
        <f t="shared" si="0"/>
        <v>6.7659485502235466</v>
      </c>
      <c r="C27" s="18">
        <f t="shared" si="1"/>
        <v>6.7381884164958823</v>
      </c>
      <c r="E27" s="19">
        <f t="shared" si="2"/>
        <v>0.17065908816151651</v>
      </c>
      <c r="F27" s="19">
        <f t="shared" si="3"/>
        <v>6.9964694784327026</v>
      </c>
      <c r="G27" s="19">
        <f t="shared" si="4"/>
        <v>5.986184004763917E-2</v>
      </c>
      <c r="H27" s="19">
        <f t="shared" si="5"/>
        <v>2.776013372766388E-2</v>
      </c>
    </row>
    <row r="28" spans="1:8" x14ac:dyDescent="0.15">
      <c r="A28" s="17">
        <v>315</v>
      </c>
      <c r="B28" s="18">
        <f t="shared" si="0"/>
        <v>5.2679706094599856</v>
      </c>
      <c r="C28" s="18">
        <f t="shared" si="1"/>
        <v>5.2504643402711757</v>
      </c>
      <c r="E28" s="19">
        <f t="shared" si="2"/>
        <v>0.10827402421055143</v>
      </c>
      <c r="F28" s="19">
        <f t="shared" si="3"/>
        <v>5.470900232307379</v>
      </c>
      <c r="G28" s="19">
        <f t="shared" si="4"/>
        <v>9.4655598636841726E-2</v>
      </c>
      <c r="H28" s="19">
        <f t="shared" si="5"/>
        <v>1.7506269188810097E-2</v>
      </c>
    </row>
    <row r="29" spans="1:8" x14ac:dyDescent="0.15">
      <c r="A29" s="17">
        <v>340</v>
      </c>
      <c r="B29" s="18">
        <f t="shared" si="0"/>
        <v>4.8030904366505869</v>
      </c>
      <c r="C29" s="18">
        <f t="shared" si="1"/>
        <v>4.7880596839727723</v>
      </c>
      <c r="E29" s="19">
        <f t="shared" si="2"/>
        <v>9.3099894758349025E-2</v>
      </c>
      <c r="F29" s="19">
        <f t="shared" si="3"/>
        <v>5.0062704220858851</v>
      </c>
      <c r="G29" s="19">
        <f t="shared" si="4"/>
        <v>0.11008009067694943</v>
      </c>
      <c r="H29" s="19">
        <f t="shared" si="5"/>
        <v>1.5030752677814199E-2</v>
      </c>
    </row>
    <row r="30" spans="1:8" x14ac:dyDescent="0.15">
      <c r="A30" s="17">
        <v>380</v>
      </c>
      <c r="B30" s="18">
        <f t="shared" si="0"/>
        <v>4.1572954088007998</v>
      </c>
      <c r="C30" s="18">
        <f t="shared" si="1"/>
        <v>4.1452583292405158</v>
      </c>
      <c r="E30" s="19">
        <f t="shared" si="2"/>
        <v>7.4690141487835746E-2</v>
      </c>
      <c r="F30" s="19">
        <f t="shared" si="3"/>
        <v>4.3690617112879373</v>
      </c>
      <c r="G30" s="19">
        <f t="shared" si="4"/>
        <v>0.13707616099930151</v>
      </c>
      <c r="H30" s="19">
        <f t="shared" si="5"/>
        <v>1.2037079560283982E-2</v>
      </c>
    </row>
    <row r="31" spans="1:8" x14ac:dyDescent="0.15">
      <c r="A31" s="17">
        <v>400</v>
      </c>
      <c r="B31" s="18">
        <f t="shared" si="0"/>
        <v>3.8727059522430838</v>
      </c>
      <c r="C31" s="18">
        <f t="shared" si="1"/>
        <v>3.8618410211875611</v>
      </c>
      <c r="E31" s="19">
        <f t="shared" si="2"/>
        <v>6.7464107590208808E-2</v>
      </c>
      <c r="F31" s="19">
        <f t="shared" si="3"/>
        <v>4.0917993270314463</v>
      </c>
      <c r="G31" s="19">
        <f t="shared" si="4"/>
        <v>0.15162926719815373</v>
      </c>
      <c r="H31" s="19">
        <f t="shared" si="5"/>
        <v>1.0864931055522716E-2</v>
      </c>
    </row>
    <row r="32" spans="1:8" x14ac:dyDescent="0.15">
      <c r="A32" s="17">
        <v>430</v>
      </c>
      <c r="B32" s="18">
        <f t="shared" si="0"/>
        <v>3.4861928330046381</v>
      </c>
      <c r="C32" s="18">
        <f t="shared" si="1"/>
        <v>3.4767894710528764</v>
      </c>
      <c r="E32" s="19">
        <f t="shared" si="2"/>
        <v>5.8439724602369493E-2</v>
      </c>
      <c r="F32" s="19">
        <f t="shared" si="3"/>
        <v>3.7193902498865428</v>
      </c>
      <c r="G32" s="19">
        <f t="shared" si="4"/>
        <v>0.17475769227953505</v>
      </c>
      <c r="H32" s="19">
        <f t="shared" si="5"/>
        <v>9.4033619517615748E-3</v>
      </c>
    </row>
    <row r="33" spans="1:8" x14ac:dyDescent="0.15">
      <c r="A33" s="17">
        <v>480</v>
      </c>
      <c r="B33" s="18">
        <f t="shared" si="0"/>
        <v>2.931944005963564</v>
      </c>
      <c r="C33" s="18">
        <f t="shared" si="1"/>
        <v>2.9243960320738234</v>
      </c>
      <c r="E33" s="19">
        <f t="shared" si="2"/>
        <v>4.6961038472976432E-2</v>
      </c>
      <c r="F33" s="19">
        <f t="shared" si="3"/>
        <v>3.1956099537643023</v>
      </c>
      <c r="G33" s="19">
        <f t="shared" si="4"/>
        <v>0.21670490932776193</v>
      </c>
      <c r="H33" s="19">
        <f t="shared" si="5"/>
        <v>7.5479738897404336E-3</v>
      </c>
    </row>
    <row r="34" spans="1:8" x14ac:dyDescent="0.15">
      <c r="A34" s="17">
        <v>500</v>
      </c>
      <c r="B34" s="18">
        <f t="shared" si="0"/>
        <v>2.7365841390147279</v>
      </c>
      <c r="C34" s="18">
        <f t="shared" si="1"/>
        <v>2.7296274525894213</v>
      </c>
      <c r="E34" s="19">
        <f t="shared" si="2"/>
        <v>4.3297582482934208E-2</v>
      </c>
      <c r="F34" s="19">
        <f t="shared" si="3"/>
        <v>3.0145320899213734</v>
      </c>
      <c r="G34" s="19">
        <f t="shared" si="4"/>
        <v>0.23465036842371151</v>
      </c>
      <c r="H34" s="19">
        <f t="shared" si="5"/>
        <v>6.95668642530658E-3</v>
      </c>
    </row>
    <row r="35" spans="1:8" x14ac:dyDescent="0.15">
      <c r="A35" s="17">
        <v>540</v>
      </c>
      <c r="B35" s="18">
        <f t="shared" si="0"/>
        <v>2.3831768001743372</v>
      </c>
      <c r="C35" s="18">
        <f t="shared" si="1"/>
        <v>2.3772118816279604</v>
      </c>
      <c r="E35" s="19">
        <f t="shared" si="2"/>
        <v>3.7147033666320849E-2</v>
      </c>
      <c r="F35" s="19">
        <f t="shared" si="3"/>
        <v>2.6928185719297177</v>
      </c>
      <c r="G35" s="19">
        <f t="shared" si="4"/>
        <v>0.27249473808905972</v>
      </c>
      <c r="H35" s="19">
        <f t="shared" si="5"/>
        <v>5.9649185463769416E-3</v>
      </c>
    </row>
    <row r="36" spans="1:8" x14ac:dyDescent="0.15">
      <c r="A36" s="17">
        <v>610</v>
      </c>
      <c r="B36" s="18">
        <f t="shared" si="0"/>
        <v>1.8614658175037977</v>
      </c>
      <c r="C36" s="18">
        <f t="shared" si="1"/>
        <v>1.8567906533101846</v>
      </c>
      <c r="E36" s="19">
        <f t="shared" si="2"/>
        <v>2.9137546040109909E-2</v>
      </c>
      <c r="F36" s="19">
        <f t="shared" si="3"/>
        <v>2.2354071279730596</v>
      </c>
      <c r="G36" s="19">
        <f t="shared" si="4"/>
        <v>0.34480376442915195</v>
      </c>
      <c r="H36" s="19">
        <f t="shared" si="5"/>
        <v>4.6751641936130439E-3</v>
      </c>
    </row>
    <row r="37" spans="1:8" x14ac:dyDescent="0.15">
      <c r="A37" s="17">
        <v>630</v>
      </c>
      <c r="B37" s="18">
        <f t="shared" si="0"/>
        <v>1.7306694403443506</v>
      </c>
      <c r="C37" s="18">
        <f t="shared" si="1"/>
        <v>1.7262862529285634</v>
      </c>
      <c r="E37" s="19">
        <f t="shared" si="2"/>
        <v>2.7322622912490709E-2</v>
      </c>
      <c r="F37" s="19">
        <f t="shared" si="3"/>
        <v>2.1248319719086375</v>
      </c>
      <c r="G37" s="19">
        <f t="shared" si="4"/>
        <v>0.36683990865179628</v>
      </c>
      <c r="H37" s="19">
        <f t="shared" si="5"/>
        <v>4.3831874157871098E-3</v>
      </c>
    </row>
    <row r="38" spans="1:8" x14ac:dyDescent="0.15">
      <c r="A38" s="17">
        <v>680</v>
      </c>
      <c r="B38" s="18">
        <f t="shared" si="0"/>
        <v>1.4320606482647953</v>
      </c>
      <c r="C38" s="18">
        <f t="shared" si="1"/>
        <v>1.4282980803314549</v>
      </c>
      <c r="E38" s="19">
        <f t="shared" si="2"/>
        <v>2.3462746250208343E-2</v>
      </c>
      <c r="F38" s="19">
        <f t="shared" si="3"/>
        <v>1.8800316202124421</v>
      </c>
      <c r="G38" s="19">
        <f t="shared" si="4"/>
        <v>0.42450822569743835</v>
      </c>
      <c r="H38" s="19">
        <f t="shared" si="5"/>
        <v>3.762567933340343E-3</v>
      </c>
    </row>
    <row r="39" spans="1:8" x14ac:dyDescent="0.15">
      <c r="A39" s="17">
        <v>760</v>
      </c>
      <c r="B39" s="18">
        <f t="shared" si="0"/>
        <v>1.0215844156348988</v>
      </c>
      <c r="C39" s="18">
        <f t="shared" si="1"/>
        <v>1.0185720165704604</v>
      </c>
      <c r="E39" s="19">
        <f t="shared" si="2"/>
        <v>1.8793304304371872E-2</v>
      </c>
      <c r="F39" s="19">
        <f t="shared" si="3"/>
        <v>1.5644903386788713</v>
      </c>
      <c r="G39" s="19">
        <f t="shared" si="4"/>
        <v>0.52411261873960069</v>
      </c>
      <c r="H39" s="19">
        <f t="shared" si="5"/>
        <v>3.0123990644383906E-3</v>
      </c>
    </row>
    <row r="40" spans="1:8" x14ac:dyDescent="0.15">
      <c r="A40" s="17">
        <v>800</v>
      </c>
      <c r="B40" s="18">
        <f t="shared" si="0"/>
        <v>0.84038778095144351</v>
      </c>
      <c r="C40" s="18">
        <f t="shared" si="1"/>
        <v>0.83766899888178181</v>
      </c>
      <c r="E40" s="19">
        <f t="shared" si="2"/>
        <v>1.69645310112847E-2</v>
      </c>
      <c r="F40" s="19">
        <f t="shared" si="3"/>
        <v>1.4344784372006825</v>
      </c>
      <c r="G40" s="19">
        <f t="shared" si="4"/>
        <v>0.57712612523795426</v>
      </c>
      <c r="H40" s="19">
        <f t="shared" si="5"/>
        <v>2.7187820696617389E-3</v>
      </c>
    </row>
    <row r="41" spans="1:8" x14ac:dyDescent="0.15">
      <c r="A41" s="17">
        <v>850</v>
      </c>
      <c r="B41" s="18">
        <f t="shared" si="0"/>
        <v>0.63142603194098945</v>
      </c>
      <c r="C41" s="18">
        <f t="shared" si="1"/>
        <v>0.62901761297074354</v>
      </c>
      <c r="E41" s="19">
        <f t="shared" si="2"/>
        <v>1.5030752677814199E-2</v>
      </c>
      <c r="F41" s="19">
        <f t="shared" si="3"/>
        <v>1.2926940047940696</v>
      </c>
      <c r="G41" s="19">
        <f t="shared" si="4"/>
        <v>0.64623722017526597</v>
      </c>
      <c r="H41" s="19">
        <f t="shared" si="5"/>
        <v>2.408418970245913E-3</v>
      </c>
    </row>
    <row r="42" spans="1:8" x14ac:dyDescent="0.15">
      <c r="A42" s="17">
        <v>950</v>
      </c>
      <c r="B42" s="18">
        <f t="shared" si="0"/>
        <v>0.25842384282949815</v>
      </c>
      <c r="C42" s="18">
        <f t="shared" si="1"/>
        <v>0.25649566673437535</v>
      </c>
      <c r="E42" s="19">
        <f t="shared" si="2"/>
        <v>1.2037079560283982E-2</v>
      </c>
      <c r="F42" s="19">
        <f t="shared" si="3"/>
        <v>1.0637738078537449</v>
      </c>
      <c r="G42" s="19">
        <f t="shared" si="4"/>
        <v>0.79331288546396272</v>
      </c>
      <c r="H42" s="19">
        <f t="shared" si="5"/>
        <v>1.9281760951227857E-3</v>
      </c>
    </row>
    <row r="43" spans="1:8" x14ac:dyDescent="0.15">
      <c r="A43" s="17">
        <v>1000</v>
      </c>
      <c r="B43" s="18">
        <f t="shared" si="0"/>
        <v>8.8981580958036766E-2</v>
      </c>
      <c r="C43" s="18">
        <f t="shared" si="1"/>
        <v>8.7241364372287217E-2</v>
      </c>
      <c r="E43" s="19">
        <f t="shared" si="2"/>
        <v>1.0864931055522716E-2</v>
      </c>
      <c r="F43" s="19">
        <f t="shared" si="3"/>
        <v>0.97079347832321883</v>
      </c>
      <c r="G43" s="19">
        <f t="shared" si="4"/>
        <v>0.8709469663096594</v>
      </c>
      <c r="H43" s="19">
        <f t="shared" si="5"/>
        <v>1.7402165857495484E-3</v>
      </c>
    </row>
    <row r="44" spans="1:8" x14ac:dyDescent="0.15">
      <c r="A44" s="17">
        <v>1100</v>
      </c>
      <c r="B44" s="18">
        <f t="shared" si="0"/>
        <v>-0.22544587994665977</v>
      </c>
      <c r="C44" s="18">
        <f t="shared" si="1"/>
        <v>-0.22688412547586911</v>
      </c>
      <c r="E44" s="19">
        <f t="shared" si="2"/>
        <v>8.9812301455821746E-3</v>
      </c>
      <c r="F44" s="19">
        <f t="shared" si="3"/>
        <v>0.81712467978430015</v>
      </c>
      <c r="G44" s="19">
        <f t="shared" si="4"/>
        <v>1.0335893295853777</v>
      </c>
      <c r="H44" s="19">
        <f t="shared" si="5"/>
        <v>1.4382455292093446E-3</v>
      </c>
    </row>
    <row r="45" spans="1:8" x14ac:dyDescent="0.15">
      <c r="A45" s="17">
        <v>1200</v>
      </c>
      <c r="B45" s="18">
        <f t="shared" si="0"/>
        <v>-0.5160528837619851</v>
      </c>
      <c r="C45" s="18">
        <f t="shared" si="1"/>
        <v>-0.51726144147921083</v>
      </c>
      <c r="E45" s="19">
        <f t="shared" si="2"/>
        <v>7.5479738897404336E-3</v>
      </c>
      <c r="F45" s="19">
        <f t="shared" si="3"/>
        <v>0.69649466526336079</v>
      </c>
      <c r="G45" s="19">
        <f t="shared" si="4"/>
        <v>1.2049995751356055</v>
      </c>
      <c r="H45" s="19">
        <f t="shared" si="5"/>
        <v>1.208557717225693E-3</v>
      </c>
    </row>
    <row r="46" spans="1:8" x14ac:dyDescent="0.15">
      <c r="A46" s="17">
        <v>1250</v>
      </c>
      <c r="B46" s="18">
        <f t="shared" si="0"/>
        <v>-0.65481482413345049</v>
      </c>
      <c r="C46" s="18">
        <f t="shared" si="1"/>
        <v>-0.65592864307477206</v>
      </c>
      <c r="E46" s="19">
        <f t="shared" si="2"/>
        <v>6.95668642530658E-3</v>
      </c>
      <c r="F46" s="19">
        <f t="shared" si="3"/>
        <v>0.6457477892968756</v>
      </c>
      <c r="G46" s="19">
        <f t="shared" si="4"/>
        <v>1.2936059270050195</v>
      </c>
      <c r="H46" s="19">
        <f t="shared" si="5"/>
        <v>1.1138189413216122E-3</v>
      </c>
    </row>
    <row r="47" spans="1:8" x14ac:dyDescent="0.15">
      <c r="A47" s="17">
        <v>1300</v>
      </c>
      <c r="B47" s="18">
        <f t="shared" si="0"/>
        <v>-0.79013907556988983</v>
      </c>
      <c r="C47" s="18">
        <f t="shared" si="1"/>
        <v>-0.79116887375411915</v>
      </c>
      <c r="E47" s="19">
        <f t="shared" si="2"/>
        <v>6.4322361202492516E-3</v>
      </c>
      <c r="F47" s="19">
        <f t="shared" si="3"/>
        <v>0.60024140371565349</v>
      </c>
      <c r="G47" s="19">
        <f t="shared" si="4"/>
        <v>1.3839482431652941</v>
      </c>
      <c r="H47" s="19">
        <f t="shared" si="5"/>
        <v>1.0297981842293377E-3</v>
      </c>
    </row>
    <row r="48" spans="1:8" x14ac:dyDescent="0.15">
      <c r="A48" s="17">
        <v>1500</v>
      </c>
      <c r="B48" s="18">
        <f t="shared" si="0"/>
        <v>-1.3063059718094649</v>
      </c>
      <c r="C48" s="18">
        <f t="shared" si="1"/>
        <v>-1.3070794874913494</v>
      </c>
      <c r="E48" s="19">
        <f t="shared" si="2"/>
        <v>4.832214268511879E-3</v>
      </c>
      <c r="F48" s="19">
        <f t="shared" si="3"/>
        <v>0.45842166225929742</v>
      </c>
      <c r="G48" s="19">
        <f t="shared" si="4"/>
        <v>1.7598954198002505</v>
      </c>
      <c r="H48" s="19">
        <f t="shared" si="5"/>
        <v>7.7351568188447923E-4</v>
      </c>
    </row>
    <row r="49" spans="1:8" x14ac:dyDescent="0.15">
      <c r="A49" s="17">
        <v>1600</v>
      </c>
      <c r="B49" s="18">
        <f t="shared" si="0"/>
        <v>-1.5536458171235101</v>
      </c>
      <c r="C49" s="18">
        <f t="shared" si="1"/>
        <v>-1.5543256722218839</v>
      </c>
      <c r="E49" s="19">
        <f t="shared" si="2"/>
        <v>4.2473493576579086E-3</v>
      </c>
      <c r="F49" s="19">
        <f t="shared" si="3"/>
        <v>0.40541689625145616</v>
      </c>
      <c r="G49" s="19">
        <f t="shared" si="4"/>
        <v>1.9548153640173083</v>
      </c>
      <c r="H49" s="19">
        <f t="shared" si="5"/>
        <v>6.7985509837377488E-4</v>
      </c>
    </row>
    <row r="50" spans="1:8" x14ac:dyDescent="0.15">
      <c r="A50" s="17">
        <v>1700</v>
      </c>
      <c r="B50" s="18">
        <f t="shared" si="0"/>
        <v>-1.7958962021600324</v>
      </c>
      <c r="C50" s="18">
        <f t="shared" si="1"/>
        <v>-1.7964984321276347</v>
      </c>
      <c r="E50" s="19">
        <f t="shared" si="2"/>
        <v>3.762567933340343E-3</v>
      </c>
      <c r="F50" s="19">
        <f t="shared" si="3"/>
        <v>0.3609922358711517</v>
      </c>
      <c r="G50" s="19">
        <f t="shared" si="4"/>
        <v>2.1531258700978437</v>
      </c>
      <c r="H50" s="19">
        <f t="shared" si="5"/>
        <v>6.0222996760222135E-4</v>
      </c>
    </row>
    <row r="51" spans="1:8" x14ac:dyDescent="0.15">
      <c r="A51" s="17">
        <v>1900</v>
      </c>
      <c r="B51" s="18">
        <f t="shared" si="0"/>
        <v>-2.2683879680091028</v>
      </c>
      <c r="C51" s="18">
        <f t="shared" si="1"/>
        <v>-2.2688700922953471</v>
      </c>
      <c r="E51" s="19">
        <f t="shared" si="2"/>
        <v>3.0123990644383906E-3</v>
      </c>
      <c r="F51" s="19">
        <f t="shared" si="3"/>
        <v>0.29134946401849249</v>
      </c>
      <c r="G51" s="19">
        <f t="shared" si="4"/>
        <v>2.5567250329631568</v>
      </c>
      <c r="H51" s="19">
        <f t="shared" si="5"/>
        <v>4.821242862444182E-4</v>
      </c>
    </row>
    <row r="52" spans="1:8" x14ac:dyDescent="0.15">
      <c r="A52" s="17">
        <v>2000</v>
      </c>
      <c r="B52" s="18">
        <f t="shared" si="0"/>
        <v>-2.4995593270649126</v>
      </c>
      <c r="C52" s="18">
        <f t="shared" si="1"/>
        <v>-2.4999944465879866</v>
      </c>
      <c r="E52" s="19">
        <f t="shared" si="2"/>
        <v>2.7187820696617389E-3</v>
      </c>
      <c r="F52" s="19">
        <f t="shared" si="3"/>
        <v>0.26378749936597751</v>
      </c>
      <c r="G52" s="19">
        <f t="shared" si="4"/>
        <v>2.7606280443612281</v>
      </c>
      <c r="H52" s="19">
        <f t="shared" si="5"/>
        <v>4.3511952307401789E-4</v>
      </c>
    </row>
    <row r="53" spans="1:8" x14ac:dyDescent="0.15">
      <c r="A53" s="17">
        <v>2100</v>
      </c>
      <c r="B53" s="18">
        <f t="shared" si="0"/>
        <v>-2.7276799982846627</v>
      </c>
      <c r="C53" s="18">
        <f t="shared" si="1"/>
        <v>-2.728074666356795</v>
      </c>
      <c r="E53" s="19">
        <f t="shared" si="2"/>
        <v>2.4660872335908251E-3</v>
      </c>
      <c r="F53" s="19">
        <f t="shared" si="3"/>
        <v>0.23992756133891147</v>
      </c>
      <c r="G53" s="19">
        <f t="shared" si="4"/>
        <v>2.9651414723899832</v>
      </c>
      <c r="H53" s="19">
        <f t="shared" si="5"/>
        <v>3.9466807213215397E-4</v>
      </c>
    </row>
    <row r="54" spans="1:8" x14ac:dyDescent="0.15">
      <c r="A54" s="17">
        <v>2400</v>
      </c>
      <c r="B54" s="18">
        <f t="shared" si="0"/>
        <v>-3.3946512926107917</v>
      </c>
      <c r="C54" s="18">
        <f t="shared" si="1"/>
        <v>-3.3949534635713996</v>
      </c>
      <c r="E54" s="19">
        <f t="shared" si="2"/>
        <v>1.8882236661707207E-3</v>
      </c>
      <c r="F54" s="19">
        <f t="shared" si="3"/>
        <v>0.18487213407435127</v>
      </c>
      <c r="G54" s="19">
        <f t="shared" si="4"/>
        <v>3.5776352030189722</v>
      </c>
      <c r="H54" s="19">
        <f t="shared" si="5"/>
        <v>3.0217096060802763E-4</v>
      </c>
    </row>
    <row r="55" spans="1:8" x14ac:dyDescent="0.15">
      <c r="A55" s="17">
        <v>2500</v>
      </c>
      <c r="B55" s="18">
        <f t="shared" si="0"/>
        <v>-3.6112663435028574</v>
      </c>
      <c r="C55" s="18">
        <f t="shared" si="1"/>
        <v>-3.6115448250196773</v>
      </c>
      <c r="E55" s="19">
        <f t="shared" si="2"/>
        <v>1.7402165857495484E-3</v>
      </c>
      <c r="F55" s="19">
        <f t="shared" si="3"/>
        <v>0.17065908816151651</v>
      </c>
      <c r="G55" s="19">
        <f t="shared" si="4"/>
        <v>3.7801852150786242</v>
      </c>
      <c r="H55" s="19">
        <f t="shared" si="5"/>
        <v>2.7848151682007531E-4</v>
      </c>
    </row>
    <row r="56" spans="1:8" x14ac:dyDescent="0.15">
      <c r="A56" s="17">
        <v>2700</v>
      </c>
      <c r="B56" s="18">
        <f t="shared" si="0"/>
        <v>-4.0358989605195967</v>
      </c>
      <c r="C56" s="18">
        <f t="shared" si="1"/>
        <v>-4.0361377146267214</v>
      </c>
      <c r="E56" s="19">
        <f t="shared" si="2"/>
        <v>1.4919978739052634E-3</v>
      </c>
      <c r="F56" s="19">
        <f t="shared" si="3"/>
        <v>0.14671894867159727</v>
      </c>
      <c r="G56" s="19">
        <f t="shared" si="4"/>
        <v>4.1811259113172889</v>
      </c>
      <c r="H56" s="19">
        <f t="shared" si="5"/>
        <v>2.3875410712450532E-4</v>
      </c>
    </row>
    <row r="57" spans="1:8" x14ac:dyDescent="0.15">
      <c r="A57" s="17">
        <v>3000</v>
      </c>
      <c r="B57" s="18">
        <f t="shared" si="0"/>
        <v>-4.6511654226838601</v>
      </c>
      <c r="C57" s="18">
        <f t="shared" si="1"/>
        <v>-4.6513588145206315</v>
      </c>
      <c r="E57" s="19">
        <f t="shared" si="2"/>
        <v>1.208557717225693E-3</v>
      </c>
      <c r="F57" s="19">
        <f t="shared" si="3"/>
        <v>0.11922110242723223</v>
      </c>
      <c r="G57" s="19">
        <f t="shared" si="4"/>
        <v>4.7691779673938663</v>
      </c>
      <c r="H57" s="19">
        <f t="shared" si="5"/>
        <v>1.9339183677096871E-4</v>
      </c>
    </row>
    <row r="58" spans="1:8" x14ac:dyDescent="0.15">
      <c r="A58" s="17">
        <v>3150</v>
      </c>
      <c r="B58" s="18">
        <f t="shared" si="0"/>
        <v>-4.9490028619937743</v>
      </c>
      <c r="C58" s="18">
        <f t="shared" si="1"/>
        <v>-4.9491782744537156</v>
      </c>
      <c r="E58" s="19">
        <f t="shared" si="2"/>
        <v>1.096211655227945E-3</v>
      </c>
      <c r="F58" s="19">
        <f t="shared" si="3"/>
        <v>0.10827402421055143</v>
      </c>
      <c r="G58" s="19">
        <f t="shared" si="4"/>
        <v>5.0561806745490978</v>
      </c>
      <c r="H58" s="19">
        <f t="shared" si="5"/>
        <v>1.7541245994124151E-4</v>
      </c>
    </row>
    <row r="59" spans="1:8" x14ac:dyDescent="0.15">
      <c r="A59" s="17">
        <v>3400</v>
      </c>
      <c r="B59" s="18">
        <f t="shared" si="0"/>
        <v>-5.4309745454318472</v>
      </c>
      <c r="C59" s="18">
        <f t="shared" si="1"/>
        <v>-5.4311251107530261</v>
      </c>
      <c r="E59" s="19">
        <f t="shared" si="2"/>
        <v>9.4094762908842743E-4</v>
      </c>
      <c r="F59" s="19">
        <f t="shared" si="3"/>
        <v>9.3099894758349025E-2</v>
      </c>
      <c r="G59" s="19">
        <f t="shared" si="4"/>
        <v>5.523133492561108</v>
      </c>
      <c r="H59" s="19">
        <f t="shared" si="5"/>
        <v>1.5056532117855301E-4</v>
      </c>
    </row>
    <row r="60" spans="1:8" x14ac:dyDescent="0.15">
      <c r="A60" s="17">
        <v>3800</v>
      </c>
      <c r="B60" s="18">
        <f t="shared" si="0"/>
        <v>-6.1654109161571906</v>
      </c>
      <c r="C60" s="18">
        <f t="shared" si="1"/>
        <v>-6.1655314522465483</v>
      </c>
      <c r="E60" s="19">
        <f t="shared" si="2"/>
        <v>7.532956786218232E-4</v>
      </c>
      <c r="F60" s="19">
        <f t="shared" si="3"/>
        <v>7.4690141487835746E-2</v>
      </c>
      <c r="G60" s="19">
        <f t="shared" si="4"/>
        <v>6.2393477619664042</v>
      </c>
      <c r="H60" s="19">
        <f t="shared" si="5"/>
        <v>1.205360893575451E-4</v>
      </c>
    </row>
    <row r="61" spans="1:8" x14ac:dyDescent="0.15">
      <c r="A61" s="17">
        <v>4000</v>
      </c>
      <c r="B61" s="18">
        <f t="shared" si="0"/>
        <v>-6.5162471779470019</v>
      </c>
      <c r="C61" s="18">
        <f t="shared" si="1"/>
        <v>-6.516355961914833</v>
      </c>
      <c r="E61" s="19">
        <f t="shared" si="2"/>
        <v>6.7985509837377488E-4</v>
      </c>
      <c r="F61" s="19">
        <f t="shared" si="3"/>
        <v>6.7464107590208808E-2</v>
      </c>
      <c r="G61" s="19">
        <f t="shared" si="4"/>
        <v>6.5830314304388367</v>
      </c>
      <c r="H61" s="19">
        <f t="shared" si="5"/>
        <v>1.0878396783125162E-4</v>
      </c>
    </row>
    <row r="62" spans="1:8" x14ac:dyDescent="0.15">
      <c r="A62" s="17">
        <v>4300</v>
      </c>
      <c r="B62" s="18">
        <f t="shared" si="0"/>
        <v>-7.0229585335968325</v>
      </c>
      <c r="C62" s="18">
        <f t="shared" si="1"/>
        <v>-7.0230526680706502</v>
      </c>
      <c r="E62" s="19">
        <f t="shared" si="2"/>
        <v>5.8830698900342248E-4</v>
      </c>
      <c r="F62" s="19">
        <f t="shared" si="3"/>
        <v>5.8439724602369493E-2</v>
      </c>
      <c r="G62" s="19">
        <f t="shared" si="4"/>
        <v>7.080809951210199</v>
      </c>
      <c r="H62" s="19">
        <f t="shared" si="5"/>
        <v>9.4134473817670947E-5</v>
      </c>
    </row>
    <row r="63" spans="1:8" x14ac:dyDescent="0.15">
      <c r="A63" s="17">
        <v>4800</v>
      </c>
      <c r="B63" s="18">
        <f t="shared" si="0"/>
        <v>-7.8184719652033161</v>
      </c>
      <c r="C63" s="18">
        <f t="shared" si="1"/>
        <v>-7.8185475099145174</v>
      </c>
      <c r="E63" s="19">
        <f t="shared" si="2"/>
        <v>4.7213288721923997E-4</v>
      </c>
      <c r="F63" s="19">
        <f t="shared" si="3"/>
        <v>4.6961038472976432E-2</v>
      </c>
      <c r="G63" s="19">
        <f t="shared" si="4"/>
        <v>7.8649608707890737</v>
      </c>
      <c r="H63" s="19">
        <f t="shared" si="5"/>
        <v>7.5544711201387516E-5</v>
      </c>
    </row>
    <row r="64" spans="1:8" x14ac:dyDescent="0.15">
      <c r="A64" s="17">
        <v>5000</v>
      </c>
      <c r="B64" s="18">
        <f t="shared" si="0"/>
        <v>-8.1206460644805389</v>
      </c>
      <c r="C64" s="18">
        <f t="shared" si="1"/>
        <v>-8.1207156865338543</v>
      </c>
      <c r="E64" s="19">
        <f t="shared" si="2"/>
        <v>4.3511952307401789E-4</v>
      </c>
      <c r="F64" s="19">
        <f t="shared" si="3"/>
        <v>4.3297582482934208E-2</v>
      </c>
      <c r="G64" s="19">
        <f t="shared" si="4"/>
        <v>8.1635085274403991</v>
      </c>
      <c r="H64" s="19">
        <f t="shared" si="5"/>
        <v>6.9622053315952841E-5</v>
      </c>
    </row>
    <row r="65" spans="1:8" x14ac:dyDescent="0.15">
      <c r="A65" s="17">
        <v>5400</v>
      </c>
      <c r="B65" s="18">
        <f t="shared" si="0"/>
        <v>-8.6995979412652389</v>
      </c>
      <c r="C65" s="18">
        <f t="shared" si="1"/>
        <v>-8.6996576310225517</v>
      </c>
      <c r="E65" s="19">
        <f t="shared" si="2"/>
        <v>3.7304752454492978E-4</v>
      </c>
      <c r="F65" s="19">
        <f t="shared" si="3"/>
        <v>3.7147033666320849E-2</v>
      </c>
      <c r="G65" s="19">
        <f t="shared" si="4"/>
        <v>8.7363719274070153</v>
      </c>
      <c r="H65" s="19">
        <f t="shared" si="5"/>
        <v>5.9689757312133458E-5</v>
      </c>
    </row>
    <row r="66" spans="1:8" x14ac:dyDescent="0.15">
      <c r="A66" s="17">
        <v>6100</v>
      </c>
      <c r="B66" s="18">
        <f t="shared" si="0"/>
        <v>-9.6387087339913968</v>
      </c>
      <c r="C66" s="18">
        <f t="shared" si="1"/>
        <v>-9.6387555105544411</v>
      </c>
      <c r="E66" s="19">
        <f t="shared" si="2"/>
        <v>2.9234525363308893E-4</v>
      </c>
      <c r="F66" s="19">
        <f t="shared" si="3"/>
        <v>2.9137546040109909E-2</v>
      </c>
      <c r="G66" s="19">
        <f t="shared" si="4"/>
        <v>9.6675539347778745</v>
      </c>
      <c r="H66" s="19">
        <f t="shared" si="5"/>
        <v>4.6776563044681714E-5</v>
      </c>
    </row>
    <row r="67" spans="1:8" x14ac:dyDescent="0.15">
      <c r="A67" s="17">
        <v>6300</v>
      </c>
      <c r="B67" s="18">
        <f t="shared" si="0"/>
        <v>-9.8913250221183233</v>
      </c>
      <c r="C67" s="18">
        <f t="shared" si="1"/>
        <v>-9.8913688758975269</v>
      </c>
      <c r="E67" s="19">
        <f t="shared" si="2"/>
        <v>2.7407885524586564E-4</v>
      </c>
      <c r="F67" s="19">
        <f t="shared" si="3"/>
        <v>2.7322622912490709E-2</v>
      </c>
      <c r="G67" s="19">
        <f t="shared" si="4"/>
        <v>9.9183735661755676</v>
      </c>
      <c r="H67" s="19">
        <f t="shared" si="5"/>
        <v>4.3853779203262164E-5</v>
      </c>
    </row>
    <row r="68" spans="1:8" x14ac:dyDescent="0.15">
      <c r="A68" s="17">
        <v>6800</v>
      </c>
      <c r="B68" s="18">
        <f t="shared" si="0"/>
        <v>-10.495370554505053</v>
      </c>
      <c r="C68" s="18">
        <f t="shared" si="1"/>
        <v>-10.495408196324719</v>
      </c>
      <c r="E68" s="19">
        <f t="shared" si="2"/>
        <v>2.3525602047907572E-4</v>
      </c>
      <c r="F68" s="19">
        <f t="shared" si="3"/>
        <v>2.3462746250208343E-2</v>
      </c>
      <c r="G68" s="19">
        <f t="shared" si="4"/>
        <v>10.518598044734782</v>
      </c>
      <c r="H68" s="19">
        <f t="shared" si="5"/>
        <v>3.764181966669832E-5</v>
      </c>
    </row>
    <row r="69" spans="1:8" x14ac:dyDescent="0.15">
      <c r="A69" s="17">
        <v>7600</v>
      </c>
      <c r="B69" s="18">
        <f t="shared" si="0"/>
        <v>-11.388529509754148</v>
      </c>
      <c r="C69" s="18">
        <f t="shared" si="1"/>
        <v>-11.388559644090121</v>
      </c>
      <c r="E69" s="19">
        <f t="shared" si="2"/>
        <v>1.8833616949678219E-4</v>
      </c>
      <c r="F69" s="19">
        <f t="shared" si="3"/>
        <v>1.8793304304371872E-2</v>
      </c>
      <c r="G69" s="19">
        <f t="shared" si="4"/>
        <v>11.407134477889024</v>
      </c>
      <c r="H69" s="19">
        <f t="shared" si="5"/>
        <v>3.0134335972926868E-5</v>
      </c>
    </row>
    <row r="70" spans="1:8" x14ac:dyDescent="0.15">
      <c r="A70" s="17">
        <v>8000</v>
      </c>
      <c r="B70" s="18">
        <f t="shared" si="0"/>
        <v>-11.805134369785236</v>
      </c>
      <c r="C70" s="18">
        <f t="shared" si="1"/>
        <v>-11.805161566032652</v>
      </c>
      <c r="E70" s="19">
        <f t="shared" si="2"/>
        <v>1.6997375230609E-4</v>
      </c>
      <c r="F70" s="19">
        <f t="shared" si="3"/>
        <v>1.69645310112847E-2</v>
      </c>
      <c r="G70" s="19">
        <f t="shared" si="4"/>
        <v>11.821928927044215</v>
      </c>
      <c r="H70" s="19">
        <f t="shared" si="5"/>
        <v>2.7196247415501791E-5</v>
      </c>
    </row>
    <row r="71" spans="1:8" x14ac:dyDescent="0.15">
      <c r="A71" s="17">
        <v>8500</v>
      </c>
      <c r="B71" s="18">
        <f t="shared" si="0"/>
        <v>-12.300905306292492</v>
      </c>
      <c r="C71" s="18">
        <f t="shared" si="1"/>
        <v>-12.300929397094663</v>
      </c>
      <c r="E71" s="19">
        <f t="shared" si="2"/>
        <v>1.5056532117855301E-4</v>
      </c>
      <c r="F71" s="19">
        <f t="shared" si="3"/>
        <v>1.5030752677814199E-2</v>
      </c>
      <c r="G71" s="19">
        <f t="shared" si="4"/>
        <v>12.315785493649127</v>
      </c>
      <c r="H71" s="19">
        <f t="shared" si="5"/>
        <v>2.4090802171325053E-5</v>
      </c>
    </row>
    <row r="72" spans="1:8" x14ac:dyDescent="0.15">
      <c r="A72" s="17">
        <v>9500</v>
      </c>
      <c r="B72" s="18">
        <f t="shared" si="0"/>
        <v>-13.218843287117716</v>
      </c>
      <c r="C72" s="18">
        <f t="shared" si="1"/>
        <v>-13.218862573116827</v>
      </c>
      <c r="E72" s="19">
        <f t="shared" si="2"/>
        <v>1.205360893575451E-4</v>
      </c>
      <c r="F72" s="19">
        <f t="shared" si="3"/>
        <v>1.2037079560283982E-2</v>
      </c>
      <c r="G72" s="19">
        <f t="shared" si="4"/>
        <v>13.230759830588642</v>
      </c>
      <c r="H72" s="19">
        <f t="shared" si="5"/>
        <v>1.9285999110449104E-5</v>
      </c>
    </row>
    <row r="73" spans="1:8" x14ac:dyDescent="0.15">
      <c r="A73" s="17">
        <v>10000</v>
      </c>
      <c r="B73" s="18">
        <f t="shared" si="0"/>
        <v>-13.645360872209686</v>
      </c>
      <c r="C73" s="18">
        <f t="shared" si="1"/>
        <v>-13.645378277827652</v>
      </c>
      <c r="E73" s="19">
        <f t="shared" si="2"/>
        <v>1.0878396783125162E-4</v>
      </c>
      <c r="F73" s="19">
        <f t="shared" si="3"/>
        <v>1.0864931055522716E-2</v>
      </c>
      <c r="G73" s="19">
        <f t="shared" si="4"/>
        <v>13.656117019297378</v>
      </c>
      <c r="H73" s="19">
        <f t="shared" si="5"/>
        <v>1.7405617964904041E-5</v>
      </c>
    </row>
    <row r="74" spans="1:8" x14ac:dyDescent="0.15">
      <c r="A74" s="17">
        <v>11000</v>
      </c>
      <c r="B74" s="18">
        <f t="shared" si="0"/>
        <v>-14.442478046820938</v>
      </c>
      <c r="C74" s="18">
        <f t="shared" si="1"/>
        <v>-14.442492431634177</v>
      </c>
      <c r="E74" s="19">
        <f t="shared" si="2"/>
        <v>8.9904301062926269E-5</v>
      </c>
      <c r="F74" s="19">
        <f t="shared" si="3"/>
        <v>8.9812301455821746E-3</v>
      </c>
      <c r="G74" s="19">
        <f t="shared" si="4"/>
        <v>14.451369372665457</v>
      </c>
      <c r="H74" s="19">
        <f t="shared" si="5"/>
        <v>1.4384813238412911E-5</v>
      </c>
    </row>
    <row r="75" spans="1:8" x14ac:dyDescent="0.15">
      <c r="A75" s="17">
        <v>12000</v>
      </c>
      <c r="B75" s="18">
        <f t="shared" si="0"/>
        <v>-15.174707265608623</v>
      </c>
      <c r="C75" s="18">
        <f t="shared" si="1"/>
        <v>-15.174719352850722</v>
      </c>
      <c r="E75" s="19">
        <f t="shared" si="2"/>
        <v>7.5544711201387516E-5</v>
      </c>
      <c r="F75" s="19">
        <f t="shared" si="3"/>
        <v>7.5479738897404336E-3</v>
      </c>
      <c r="G75" s="19">
        <f t="shared" si="4"/>
        <v>15.182179694787163</v>
      </c>
      <c r="H75" s="19">
        <f t="shared" si="5"/>
        <v>1.2087242099387085E-5</v>
      </c>
    </row>
    <row r="76" spans="1:8" x14ac:dyDescent="0.15">
      <c r="A76" s="17">
        <v>12500</v>
      </c>
      <c r="B76" s="18">
        <f t="shared" si="0"/>
        <v>-15.519530859153303</v>
      </c>
      <c r="C76" s="18">
        <f t="shared" si="1"/>
        <v>-15.519541998756836</v>
      </c>
      <c r="E76" s="19">
        <f t="shared" si="2"/>
        <v>6.9622053315952841E-5</v>
      </c>
      <c r="F76" s="19">
        <f t="shared" si="3"/>
        <v>6.95668642530658E-3</v>
      </c>
      <c r="G76" s="19">
        <f t="shared" si="4"/>
        <v>15.526417923525294</v>
      </c>
      <c r="H76" s="19">
        <f t="shared" si="5"/>
        <v>1.113960353355186E-5</v>
      </c>
    </row>
    <row r="77" spans="1:8" x14ac:dyDescent="0.15">
      <c r="A77" s="17">
        <v>13000</v>
      </c>
      <c r="B77" s="18">
        <f t="shared" si="0"/>
        <v>-15.851528751184324</v>
      </c>
      <c r="C77" s="18">
        <f t="shared" si="1"/>
        <v>-15.851539050374978</v>
      </c>
      <c r="E77" s="19">
        <f t="shared" si="2"/>
        <v>6.4369540881945304E-5</v>
      </c>
      <c r="F77" s="19">
        <f t="shared" si="3"/>
        <v>6.4322361202492516E-3</v>
      </c>
      <c r="G77" s="19">
        <f t="shared" si="4"/>
        <v>15.857896617763691</v>
      </c>
      <c r="H77" s="19">
        <f t="shared" si="5"/>
        <v>1.0299190654704552E-5</v>
      </c>
    </row>
    <row r="78" spans="1:8" x14ac:dyDescent="0.15">
      <c r="A78" s="17">
        <v>15000</v>
      </c>
      <c r="B78" s="18">
        <f t="shared" si="0"/>
        <v>-17.067925536443045</v>
      </c>
      <c r="C78" s="18">
        <f t="shared" si="1"/>
        <v>-17.067933272281863</v>
      </c>
      <c r="E78" s="19">
        <f t="shared" si="2"/>
        <v>4.834876655132161E-5</v>
      </c>
      <c r="F78" s="19">
        <f t="shared" si="3"/>
        <v>4.832214268511879E-3</v>
      </c>
      <c r="G78" s="19">
        <f t="shared" si="4"/>
        <v>17.072709401945005</v>
      </c>
      <c r="H78" s="19">
        <f t="shared" si="5"/>
        <v>7.7358388185209122E-6</v>
      </c>
    </row>
    <row r="79" spans="1:8" x14ac:dyDescent="0.15">
      <c r="A79" s="17">
        <v>16000</v>
      </c>
      <c r="B79" s="18">
        <f t="shared" si="0"/>
        <v>-17.618747799882382</v>
      </c>
      <c r="C79" s="18">
        <f t="shared" si="1"/>
        <v>-17.618754598960201</v>
      </c>
      <c r="E79" s="19">
        <f t="shared" si="2"/>
        <v>4.2494061744609463E-5</v>
      </c>
      <c r="F79" s="19">
        <f t="shared" si="3"/>
        <v>4.2473493576579086E-3</v>
      </c>
      <c r="G79" s="19">
        <f t="shared" si="4"/>
        <v>17.622952655178295</v>
      </c>
      <c r="H79" s="19">
        <f t="shared" si="5"/>
        <v>6.7990778199748112E-6</v>
      </c>
    </row>
    <row r="80" spans="1:8" x14ac:dyDescent="0.15">
      <c r="A80" s="17">
        <v>17000</v>
      </c>
      <c r="B80" s="18">
        <f t="shared" si="0"/>
        <v>-18.137225578266495</v>
      </c>
      <c r="C80" s="18">
        <f t="shared" si="1"/>
        <v>-18.137231600979565</v>
      </c>
      <c r="E80" s="19">
        <f t="shared" si="2"/>
        <v>3.764181966669832E-5</v>
      </c>
      <c r="F80" s="19">
        <f t="shared" si="3"/>
        <v>3.762567933340343E-3</v>
      </c>
      <c r="G80" s="19">
        <f t="shared" si="4"/>
        <v>18.140950504380168</v>
      </c>
      <c r="H80" s="19">
        <f t="shared" si="5"/>
        <v>6.0227130713072896E-6</v>
      </c>
    </row>
    <row r="81" spans="1:8" x14ac:dyDescent="0.15">
      <c r="A81" s="17">
        <v>19000</v>
      </c>
      <c r="B81" s="18">
        <f t="shared" si="0"/>
        <v>-19.090751774973491</v>
      </c>
      <c r="C81" s="18">
        <f t="shared" si="1"/>
        <v>-19.090756596481299</v>
      </c>
      <c r="E81" s="19">
        <f t="shared" si="2"/>
        <v>3.0134335972926868E-5</v>
      </c>
      <c r="F81" s="19">
        <f t="shared" si="3"/>
        <v>3.0123990644383906E-3</v>
      </c>
      <c r="G81" s="19">
        <f t="shared" si="4"/>
        <v>19.093734039701957</v>
      </c>
      <c r="H81" s="19">
        <f t="shared" si="5"/>
        <v>4.8215078067992485E-6</v>
      </c>
    </row>
    <row r="82" spans="1:8" x14ac:dyDescent="0.15">
      <c r="A82" s="17">
        <v>20000</v>
      </c>
      <c r="B82" s="18">
        <f t="shared" si="0"/>
        <v>-19.531350276015488</v>
      </c>
      <c r="C82" s="18">
        <f t="shared" si="1"/>
        <v>-19.53135462742652</v>
      </c>
      <c r="E82" s="19">
        <f t="shared" si="2"/>
        <v>2.7196247415501791E-5</v>
      </c>
      <c r="F82" s="19">
        <f t="shared" si="3"/>
        <v>2.7187820696617389E-3</v>
      </c>
      <c r="G82" s="19">
        <f t="shared" si="4"/>
        <v>19.534041861837732</v>
      </c>
      <c r="H82" s="19">
        <f t="shared" si="5"/>
        <v>4.3514110308102598E-6</v>
      </c>
    </row>
    <row r="83" spans="1:8" x14ac:dyDescent="0.15">
      <c r="A83" s="17">
        <v>21000</v>
      </c>
      <c r="B83" s="18">
        <f t="shared" si="0"/>
        <v>-19.950889140602136</v>
      </c>
      <c r="C83" s="18">
        <f t="shared" si="1"/>
        <v>-19.950893087460397</v>
      </c>
      <c r="E83" s="19">
        <f t="shared" si="2"/>
        <v>2.4667805290226605E-5</v>
      </c>
      <c r="F83" s="19">
        <f t="shared" si="3"/>
        <v>2.4660872335908251E-3</v>
      </c>
      <c r="G83" s="19">
        <f t="shared" si="4"/>
        <v>19.953330560030437</v>
      </c>
      <c r="H83" s="19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2021.04.07</vt:lpstr>
      <vt:lpstr>2021.04.07 (2)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2021-04-07T16:56:09Z</cp:lastPrinted>
  <dcterms:created xsi:type="dcterms:W3CDTF">2021-04-07T15:16:12Z</dcterms:created>
  <dcterms:modified xsi:type="dcterms:W3CDTF">2021-04-07T16:58:13Z</dcterms:modified>
</cp:coreProperties>
</file>