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ABCC30A3-AEF1-8D47-86A8-846F570864BB}" xr6:coauthVersionLast="46" xr6:coauthVersionMax="46" xr10:uidLastSave="{00000000-0000-0000-0000-000000000000}"/>
  <bookViews>
    <workbookView xWindow="760" yWindow="480" windowWidth="28040" windowHeight="1650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3" l="1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O9" i="3"/>
  <c r="O10" i="3"/>
  <c r="O11" i="3"/>
  <c r="O12" i="3"/>
  <c r="O13" i="3"/>
  <c r="O14" i="3"/>
  <c r="O15" i="3"/>
  <c r="O16" i="3"/>
  <c r="O17" i="3"/>
  <c r="O18" i="3"/>
  <c r="O19" i="3"/>
  <c r="O8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9" i="3"/>
  <c r="N10" i="3"/>
  <c r="N11" i="3"/>
  <c r="N12" i="3"/>
  <c r="N13" i="3"/>
  <c r="N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16" i="3"/>
  <c r="K17" i="3"/>
  <c r="K18" i="3"/>
  <c r="K19" i="3"/>
  <c r="K20" i="3"/>
  <c r="K21" i="3"/>
  <c r="K22" i="3"/>
  <c r="K23" i="3"/>
  <c r="K24" i="3"/>
  <c r="K25" i="3"/>
  <c r="K26" i="3"/>
  <c r="K9" i="3"/>
  <c r="K10" i="3"/>
  <c r="K11" i="3"/>
  <c r="K12" i="3"/>
  <c r="K13" i="3"/>
  <c r="K14" i="3"/>
  <c r="K15" i="3"/>
  <c r="K8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9" i="3"/>
  <c r="I10" i="3"/>
  <c r="I8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9" i="3"/>
  <c r="H10" i="3"/>
  <c r="H11" i="3"/>
  <c r="H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18" i="3"/>
  <c r="F9" i="3" s="1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F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<sst xmlns="http://schemas.openxmlformats.org/spreadsheetml/2006/main" count="45" uniqueCount="36">
  <si>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</si>
  <si>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</si>
  <si>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</si>
  <si>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</si>
  <si>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</si>
  <si>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</si>
  <si>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</si>
  <si>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</si>
  <si>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</si>
  <si>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</si>
  <si>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</si>
  <si>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</si>
  <si>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</si>
  <si>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</si>
  <si>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</si>
  <si>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</si>
  <si>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</si>
  <si>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</si>
  <si>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</si>
  <si>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</si>
  <si>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</si>
  <si>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</si>
  <si>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</si>
  <si>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</si>
  <si>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</si>
  <si>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</si>
  <si>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</si>
  <si>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PCB1
Gain</t>
  </si>
  <si>
    <t>PCB1
Gain dB</t>
  </si>
  <si>
    <t>Ref RIAA
dB</t>
  </si>
  <si>
    <t>PCB2
mVeff</t>
  </si>
  <si>
    <t>PCB2 AV</t>
  </si>
  <si>
    <t>PCB2 AV
 dB</t>
  </si>
  <si>
    <t>Deviation Ref
dB</t>
  </si>
  <si>
    <t>Ref IEC
dB</t>
  </si>
  <si>
    <t>Ref IEC 
with gain 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</si>
</sst>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2" fontId="7" fillId="0" borderId="0" xfId="0" applyNumberFormat="1" applyFont="1"/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'2021.04.08'!$I$8:$I$86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'2021.04.08'!$L$8:$L$86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-7.6211409228051252E-2</c:v>
                </c:pt>
                <c:pt idx="4">
                  <c:v>-0.17535127489629332</c:v>
                </c:pt>
                <c:pt idx="5">
                  <c:v>-0.29845223062358173</c:v>
                </c:pt>
                <c:pt idx="6">
                  <c:v>-0.54769394987676279</c:v>
                </c:pt>
                <c:pt idx="7">
                  <c:v>-0.71211855469453766</c:v>
                </c:pt>
                <c:pt idx="8">
                  <c:v>-1.0535516469653068</c:v>
                </c:pt>
                <c:pt idx="9">
                  <c:v>-1.3282498319613545</c:v>
                </c:pt>
                <c:pt idx="10">
                  <c:v>-1.8536436118871507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6-C249-89E1-2D6E1432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234950</xdr:colOff>
      <xdr:row>2</xdr:row>
      <xdr:rowOff>139700</xdr:rowOff>
    </xdr:from>
    <xdr:to>
      <xdr:col>22</xdr:col>
      <xdr:colOff>723900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615950</xdr:colOff>
      <xdr:row>60</xdr:row>
      <xdr:rowOff>25400</xdr:rowOff>
    </xdr:from>
    <xdr:to>
      <xdr:col>23</xdr:col>
      <xdr:colOff>215900</xdr:colOff>
      <xdr:row>84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F660F4-E82C-6E4D-B879-573F0E6EE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O86"/>
  <sheetViews>
    <sheetView tabSelected="1" workbookViewId="0">
      <selection activeCell="Q28" sqref="Q28"/>
    </sheetView>
  </sheetViews>
  <sheetFormatPr baseColWidth="10" defaultRowHeight="16" x14ac:dyDescent="0.2"/>
  <cols>
    <col min="1" max="1" width="8.33203125" style="11" customWidth="1"/>
    <col min="2" max="6" width="5.5" style="11" customWidth="1"/>
    <col min="7" max="12" width="5.5" style="16" customWidth="1"/>
  </cols>
  <sheetData>
    <row r="1" spans="1:15" x14ac:dyDescent="0.2">
      <c r="A1" s="11" t="s">
        <v>19</v>
      </c>
      <c r="B1" s="11" t="s">
        <v>23</v>
      </c>
    </row>
    <row r="2" spans="1:15" x14ac:dyDescent="0.2">
      <c r="A2" s="11" t="s">
        <v>20</v>
      </c>
      <c r="B2" s="11" t="s">
        <v>24</v>
      </c>
    </row>
    <row r="3" spans="1:15" x14ac:dyDescent="0.2">
      <c r="A3" s="11" t="s">
        <v>21</v>
      </c>
      <c r="B3" s="12" t="s">
        <v>22</v>
      </c>
    </row>
    <row r="4" spans="1:15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5" x14ac:dyDescent="0.2">
      <c r="E5" s="11" t="s">
        <v>1</v>
      </c>
      <c r="F5" s="11">
        <v>1</v>
      </c>
    </row>
    <row r="7" spans="1:15" ht="75" x14ac:dyDescent="0.2">
      <c r="A7" s="11" t="s">
        <v>0</v>
      </c>
      <c r="B7" s="13" t="s">
        <v>26</v>
      </c>
      <c r="C7" s="13" t="s">
        <v>27</v>
      </c>
      <c r="D7" s="13" t="s">
        <v>28</v>
      </c>
      <c r="E7" s="13" t="s">
        <v>29</v>
      </c>
      <c r="F7" s="11" t="s">
        <v>8</v>
      </c>
      <c r="G7" s="17" t="s">
        <v>30</v>
      </c>
      <c r="H7" s="17" t="s">
        <v>31</v>
      </c>
      <c r="I7" s="17" t="s">
        <v>32</v>
      </c>
      <c r="J7" s="17" t="s">
        <v>29</v>
      </c>
      <c r="K7" s="17" t="s">
        <v>25</v>
      </c>
      <c r="L7" s="17" t="s">
        <v>33</v>
      </c>
      <c r="M7" s="17" t="s">
        <v>34</v>
      </c>
      <c r="N7" s="17" t="s">
        <v>35</v>
      </c>
      <c r="O7" s="17" t="s">
        <v>33</v>
      </c>
    </row>
    <row r="8" spans="1:15" x14ac:dyDescent="0.2">
      <c r="A8" s="15">
        <v>20</v>
      </c>
      <c r="D8" s="14"/>
      <c r="E8" s="11">
        <v>17.03</v>
      </c>
      <c r="F8" s="14">
        <f>F18+E8</f>
        <v>17.03</v>
      </c>
      <c r="G8" s="16">
        <v>6130</v>
      </c>
      <c r="H8" s="16">
        <f>G8/B$4</f>
        <v>6130</v>
      </c>
      <c r="I8" s="18">
        <f>20*LOG(H8/B$4)</f>
        <v>75.749209490368301</v>
      </c>
      <c r="J8" s="18">
        <v>19.363129951115113</v>
      </c>
      <c r="K8" s="18">
        <f>I8-(I$46-J$46)</f>
        <v>19.329668715969873</v>
      </c>
      <c r="L8" s="18">
        <f>K8-J8</f>
        <v>-3.3461235145239243E-2</v>
      </c>
      <c r="M8">
        <v>16.348597861193738</v>
      </c>
      <c r="N8" s="1">
        <f>I8-(I$46-M$46)</f>
        <v>19.327928499384129</v>
      </c>
      <c r="O8" s="1">
        <f>M8-N8</f>
        <v>-2.9793306381903903</v>
      </c>
    </row>
    <row r="9" spans="1:15" x14ac:dyDescent="0.2">
      <c r="A9" s="15">
        <v>22</v>
      </c>
      <c r="D9" s="14"/>
      <c r="E9" s="11">
        <v>13.18</v>
      </c>
      <c r="F9" s="14">
        <f>E9+F18</f>
        <v>13.18</v>
      </c>
      <c r="G9" s="16">
        <v>6050</v>
      </c>
      <c r="H9" s="16">
        <f t="shared" ref="H9:H72" si="0">G9/B$4</f>
        <v>6050</v>
      </c>
      <c r="I9" s="18">
        <f t="shared" ref="I9:I72" si="1">20*LOG(H9/B$4)</f>
        <v>75.635107493049375</v>
      </c>
      <c r="J9" s="18">
        <v>19.240699728443019</v>
      </c>
      <c r="K9" s="18">
        <f t="shared" ref="K9:K72" si="2">I9-(I$46-J$46)</f>
        <v>19.215566718650948</v>
      </c>
      <c r="L9" s="18">
        <f t="shared" ref="L9:L72" si="3">K9-J9</f>
        <v>-2.5133009792071448E-2</v>
      </c>
      <c r="M9">
        <v>16.620800532608222</v>
      </c>
      <c r="N9" s="1">
        <f t="shared" ref="N9:N72" si="4">I9-(I$46-M$46)</f>
        <v>19.213826502065203</v>
      </c>
      <c r="O9" s="1">
        <f t="shared" ref="O9:O72" si="5">M9-N9</f>
        <v>-2.5930259694569813</v>
      </c>
    </row>
    <row r="10" spans="1:15" x14ac:dyDescent="0.2">
      <c r="A10" s="15">
        <v>25</v>
      </c>
      <c r="D10" s="14"/>
      <c r="E10" s="11">
        <v>8.31</v>
      </c>
      <c r="G10" s="16">
        <v>5920</v>
      </c>
      <c r="H10" s="16">
        <f t="shared" si="0"/>
        <v>5920</v>
      </c>
      <c r="I10" s="18">
        <f t="shared" si="1"/>
        <v>75.4464341344584</v>
      </c>
      <c r="J10" s="18">
        <v>19.042810595876961</v>
      </c>
      <c r="K10" s="18">
        <f t="shared" si="2"/>
        <v>19.026893360059972</v>
      </c>
      <c r="L10" s="18">
        <f t="shared" si="3"/>
        <v>-1.5917235816989006E-2</v>
      </c>
      <c r="M10">
        <v>16.891068633761275</v>
      </c>
      <c r="N10" s="1">
        <f t="shared" si="4"/>
        <v>19.025153143474228</v>
      </c>
      <c r="O10" s="1">
        <f t="shared" si="5"/>
        <v>-2.1340845097129524</v>
      </c>
    </row>
    <row r="11" spans="1:15" x14ac:dyDescent="0.2">
      <c r="A11" s="15">
        <v>28</v>
      </c>
      <c r="D11" s="14"/>
      <c r="G11" s="16">
        <v>5780</v>
      </c>
      <c r="H11" s="16">
        <f t="shared" si="0"/>
        <v>5780</v>
      </c>
      <c r="I11" s="18">
        <f t="shared" si="1"/>
        <v>75.238556768410575</v>
      </c>
      <c r="J11" s="18">
        <v>18.895227403240199</v>
      </c>
      <c r="K11" s="18">
        <f t="shared" si="2"/>
        <v>18.819015994012148</v>
      </c>
      <c r="L11" s="18">
        <f t="shared" si="3"/>
        <v>-7.6211409228051252E-2</v>
      </c>
      <c r="M11">
        <v>17.036986126710627</v>
      </c>
      <c r="N11" s="1">
        <f t="shared" si="4"/>
        <v>18.817275777426403</v>
      </c>
      <c r="O11" s="1">
        <f t="shared" si="5"/>
        <v>-1.7802896507157762</v>
      </c>
    </row>
    <row r="12" spans="1:15" x14ac:dyDescent="0.2">
      <c r="A12" s="15">
        <v>31.5</v>
      </c>
      <c r="D12" s="14"/>
      <c r="G12" s="16">
        <v>5610</v>
      </c>
      <c r="H12" s="16">
        <f t="shared" si="0"/>
        <v>5610</v>
      </c>
      <c r="I12" s="18">
        <f t="shared" ref="I12:I18" si="6">20*LOG(H12/B$4)</f>
        <v>74.979257225123234</v>
      </c>
      <c r="J12" s="18">
        <v>18.7350677256211</v>
      </c>
      <c r="K12" s="18">
        <f t="shared" si="2"/>
        <v>18.559716450724807</v>
      </c>
      <c r="L12" s="18">
        <f t="shared" si="3"/>
        <v>-0.17535127489629332</v>
      </c>
      <c r="M12">
        <v>17.093568184273323</v>
      </c>
      <c r="N12" s="1">
        <f t="shared" si="4"/>
        <v>18.557976234139062</v>
      </c>
      <c r="O12" s="1">
        <f t="shared" si="5"/>
        <v>-1.4644080498657388</v>
      </c>
    </row>
    <row r="13" spans="1:15" x14ac:dyDescent="0.2">
      <c r="A13" s="15">
        <v>35</v>
      </c>
      <c r="D13" s="14"/>
      <c r="G13" s="16">
        <v>5430</v>
      </c>
      <c r="H13" s="16">
        <f t="shared" si="0"/>
        <v>5430</v>
      </c>
      <c r="I13" s="18">
        <f t="shared" si="6"/>
        <v>74.695996591776947</v>
      </c>
      <c r="J13" s="18">
        <v>18.574908048002101</v>
      </c>
      <c r="K13" s="18">
        <f t="shared" si="2"/>
        <v>18.276455817378519</v>
      </c>
      <c r="L13" s="18">
        <f t="shared" si="3"/>
        <v>-0.29845223062358173</v>
      </c>
      <c r="M13">
        <v>17.061666894853435</v>
      </c>
      <c r="N13" s="1">
        <f t="shared" si="4"/>
        <v>18.274715600792774</v>
      </c>
      <c r="O13" s="1">
        <f t="shared" si="5"/>
        <v>-1.2130487059393396</v>
      </c>
    </row>
    <row r="14" spans="1:15" x14ac:dyDescent="0.2">
      <c r="A14" s="15">
        <v>40</v>
      </c>
      <c r="D14" s="14"/>
      <c r="G14" s="16">
        <v>5180</v>
      </c>
      <c r="H14" s="16">
        <f t="shared" si="0"/>
        <v>5180</v>
      </c>
      <c r="I14" s="18">
        <f t="shared" si="6"/>
        <v>74.286595194904663</v>
      </c>
      <c r="J14" s="18">
        <v>18.414748370382998</v>
      </c>
      <c r="K14" s="18">
        <f t="shared" si="2"/>
        <v>17.867054420506236</v>
      </c>
      <c r="L14" s="18">
        <f t="shared" si="3"/>
        <v>-0.54769394987676279</v>
      </c>
      <c r="M14">
        <v>16.91017733443331</v>
      </c>
      <c r="N14" s="1">
        <f t="shared" si="4"/>
        <v>17.865314203920491</v>
      </c>
      <c r="O14" s="1">
        <f t="shared" si="5"/>
        <v>-0.95513686948718046</v>
      </c>
    </row>
    <row r="15" spans="1:15" x14ac:dyDescent="0.2">
      <c r="A15" s="15">
        <v>44</v>
      </c>
      <c r="D15" s="14"/>
      <c r="G15" s="16">
        <v>4990</v>
      </c>
      <c r="H15" s="16">
        <f t="shared" si="0"/>
        <v>4990</v>
      </c>
      <c r="I15" s="18">
        <f t="shared" si="6"/>
        <v>73.96201091246779</v>
      </c>
      <c r="J15" s="18">
        <v>18.2545886927639</v>
      </c>
      <c r="K15" s="18">
        <f t="shared" si="2"/>
        <v>17.542470138069362</v>
      </c>
      <c r="L15" s="18">
        <f t="shared" si="3"/>
        <v>-0.71211855469453766</v>
      </c>
      <c r="M15">
        <v>16.727620804952064</v>
      </c>
      <c r="N15" s="1">
        <f t="shared" si="4"/>
        <v>17.540729921483617</v>
      </c>
      <c r="O15" s="1">
        <f t="shared" si="5"/>
        <v>-0.81310911653155316</v>
      </c>
    </row>
    <row r="16" spans="1:15" x14ac:dyDescent="0.2">
      <c r="A16" s="15">
        <v>50</v>
      </c>
      <c r="D16" s="14"/>
      <c r="G16" s="16">
        <v>4710</v>
      </c>
      <c r="H16" s="16">
        <f t="shared" si="0"/>
        <v>4710</v>
      </c>
      <c r="I16" s="18">
        <f t="shared" si="6"/>
        <v>73.460418142577922</v>
      </c>
      <c r="J16" s="18">
        <v>18.094429015144801</v>
      </c>
      <c r="K16" s="18">
        <f t="shared" si="2"/>
        <v>17.040877368179494</v>
      </c>
      <c r="L16" s="18">
        <f t="shared" si="3"/>
        <v>-1.0535516469653068</v>
      </c>
      <c r="M16">
        <v>16.388899938921416</v>
      </c>
      <c r="N16" s="1">
        <f t="shared" si="4"/>
        <v>17.039137151593749</v>
      </c>
      <c r="O16" s="1">
        <f t="shared" si="5"/>
        <v>-0.6502372126723337</v>
      </c>
    </row>
    <row r="17" spans="1:15" x14ac:dyDescent="0.2">
      <c r="A17" s="15">
        <v>55</v>
      </c>
      <c r="D17" s="14"/>
      <c r="G17" s="16">
        <v>4480</v>
      </c>
      <c r="H17" s="16">
        <f t="shared" si="0"/>
        <v>4480</v>
      </c>
      <c r="I17" s="18">
        <f t="shared" si="6"/>
        <v>73.025560279962875</v>
      </c>
      <c r="J17" s="18">
        <v>17.934269337525802</v>
      </c>
      <c r="K17" s="18">
        <f t="shared" si="2"/>
        <v>16.606019505564447</v>
      </c>
      <c r="L17" s="18">
        <f t="shared" si="3"/>
        <v>-1.3282498319613545</v>
      </c>
      <c r="M17">
        <v>16.069583190732207</v>
      </c>
      <c r="N17" s="1">
        <f t="shared" si="4"/>
        <v>16.604279288978702</v>
      </c>
      <c r="O17" s="1">
        <f t="shared" si="5"/>
        <v>-0.53469609824649567</v>
      </c>
    </row>
    <row r="18" spans="1:15" x14ac:dyDescent="0.2">
      <c r="A18" s="15">
        <v>63</v>
      </c>
      <c r="D18" s="14"/>
      <c r="E18" s="14">
        <v>0.09</v>
      </c>
      <c r="F18" s="14">
        <f>D18</f>
        <v>0</v>
      </c>
      <c r="G18" s="16">
        <v>4140</v>
      </c>
      <c r="H18" s="16">
        <f t="shared" si="0"/>
        <v>4140</v>
      </c>
      <c r="I18" s="18">
        <f t="shared" si="6"/>
        <v>72.340006822417976</v>
      </c>
      <c r="J18" s="18">
        <v>17.774109659906699</v>
      </c>
      <c r="K18" s="18">
        <f t="shared" si="2"/>
        <v>15.920466048019549</v>
      </c>
      <c r="L18" s="18">
        <f t="shared" si="3"/>
        <v>-1.8536436118871507</v>
      </c>
      <c r="M18">
        <v>15.522881381848732</v>
      </c>
      <c r="N18" s="1">
        <f t="shared" si="4"/>
        <v>15.918725831433804</v>
      </c>
      <c r="O18" s="1">
        <f t="shared" si="5"/>
        <v>-0.3958444495850717</v>
      </c>
    </row>
    <row r="19" spans="1:15" x14ac:dyDescent="0.2">
      <c r="A19" s="15">
        <v>70</v>
      </c>
      <c r="D19" s="14"/>
      <c r="G19" s="16">
        <v>3880</v>
      </c>
      <c r="H19" s="16">
        <f t="shared" si="0"/>
        <v>3880</v>
      </c>
      <c r="I19" s="18">
        <f t="shared" si="1"/>
        <v>71.77663451188414</v>
      </c>
      <c r="J19" s="18">
        <v>15.372095733635055</v>
      </c>
      <c r="K19" s="18">
        <f t="shared" si="2"/>
        <v>15.357093737485712</v>
      </c>
      <c r="L19" s="18">
        <f t="shared" si="3"/>
        <v>-1.5001996149342389E-2</v>
      </c>
      <c r="M19">
        <v>15.030658761007146</v>
      </c>
      <c r="N19" s="1">
        <f t="shared" si="4"/>
        <v>15.355353520899968</v>
      </c>
      <c r="O19" s="1">
        <f t="shared" si="5"/>
        <v>-0.32469475989282159</v>
      </c>
    </row>
    <row r="20" spans="1:15" x14ac:dyDescent="0.2">
      <c r="A20" s="15">
        <v>80</v>
      </c>
      <c r="D20" s="14"/>
      <c r="G20" s="16">
        <v>3550</v>
      </c>
      <c r="H20" s="16">
        <f t="shared" si="0"/>
        <v>3550</v>
      </c>
      <c r="I20" s="18">
        <f t="shared" si="1"/>
        <v>71.004567061101881</v>
      </c>
      <c r="J20" s="18">
        <v>14.594983293322864</v>
      </c>
      <c r="K20" s="18">
        <f t="shared" si="2"/>
        <v>14.585026286703453</v>
      </c>
      <c r="L20" s="18">
        <f t="shared" si="3"/>
        <v>-9.9570066194107909E-3</v>
      </c>
      <c r="M20">
        <v>14.331195793956887</v>
      </c>
      <c r="N20" s="1">
        <f t="shared" si="4"/>
        <v>14.583286070117708</v>
      </c>
      <c r="O20" s="1">
        <f t="shared" si="5"/>
        <v>-0.25209027616082125</v>
      </c>
    </row>
    <row r="21" spans="1:15" x14ac:dyDescent="0.2">
      <c r="A21" s="15">
        <v>89</v>
      </c>
      <c r="D21" s="14"/>
      <c r="G21" s="16">
        <v>3290</v>
      </c>
      <c r="H21" s="16">
        <f t="shared" si="0"/>
        <v>3290</v>
      </c>
      <c r="I21" s="18">
        <f t="shared" si="1"/>
        <v>70.343917958999484</v>
      </c>
      <c r="J21" s="18">
        <v>13.934310092521335</v>
      </c>
      <c r="K21" s="18">
        <f t="shared" si="2"/>
        <v>13.924377184601056</v>
      </c>
      <c r="L21" s="18">
        <f t="shared" si="3"/>
        <v>-9.9329079202785664E-3</v>
      </c>
      <c r="M21">
        <v>13.719947939092455</v>
      </c>
      <c r="N21" s="1">
        <f t="shared" si="4"/>
        <v>13.922636968015311</v>
      </c>
      <c r="O21" s="1">
        <f t="shared" si="5"/>
        <v>-0.20268902892285645</v>
      </c>
    </row>
    <row r="22" spans="1:15" x14ac:dyDescent="0.2">
      <c r="A22" s="15">
        <v>100</v>
      </c>
      <c r="D22" s="14"/>
      <c r="G22" s="16">
        <v>3010</v>
      </c>
      <c r="H22" s="16">
        <f t="shared" si="0"/>
        <v>3010</v>
      </c>
      <c r="I22" s="18">
        <f t="shared" si="1"/>
        <v>69.571329911876873</v>
      </c>
      <c r="J22" s="18">
        <v>13.177441546416915</v>
      </c>
      <c r="K22" s="18">
        <f t="shared" si="2"/>
        <v>13.151789137478445</v>
      </c>
      <c r="L22" s="18">
        <f t="shared" si="3"/>
        <v>-2.5652408938469762E-2</v>
      </c>
      <c r="M22">
        <v>13.006782458255399</v>
      </c>
      <c r="N22" s="1">
        <f t="shared" si="4"/>
        <v>13.150048920892701</v>
      </c>
      <c r="O22" s="1">
        <f t="shared" si="5"/>
        <v>-0.14326646263730147</v>
      </c>
    </row>
    <row r="23" spans="1:15" x14ac:dyDescent="0.2">
      <c r="A23" s="15">
        <v>110</v>
      </c>
      <c r="D23" s="14"/>
      <c r="G23" s="16">
        <v>2800</v>
      </c>
      <c r="H23" s="16">
        <f t="shared" si="0"/>
        <v>2800</v>
      </c>
      <c r="I23" s="18">
        <f t="shared" si="1"/>
        <v>68.943160626844389</v>
      </c>
      <c r="J23" s="18">
        <v>12.536107926053058</v>
      </c>
      <c r="K23" s="18">
        <f t="shared" si="2"/>
        <v>12.523619852445961</v>
      </c>
      <c r="L23" s="18">
        <f t="shared" si="3"/>
        <v>-1.2488073607096695E-2</v>
      </c>
      <c r="M23">
        <v>12.394590519045465</v>
      </c>
      <c r="N23" s="1">
        <f t="shared" si="4"/>
        <v>12.521879635860216</v>
      </c>
      <c r="O23" s="1">
        <f t="shared" si="5"/>
        <v>-0.12728911681475097</v>
      </c>
    </row>
    <row r="24" spans="1:15" x14ac:dyDescent="0.2">
      <c r="A24" s="15">
        <v>125</v>
      </c>
      <c r="D24" s="14"/>
      <c r="G24" s="16">
        <v>2530</v>
      </c>
      <c r="H24" s="16">
        <f t="shared" si="0"/>
        <v>2530</v>
      </c>
      <c r="I24" s="18">
        <f t="shared" si="1"/>
        <v>68.062410423516354</v>
      </c>
      <c r="J24" s="18">
        <v>11.65166137885894</v>
      </c>
      <c r="K24" s="18">
        <f t="shared" si="2"/>
        <v>11.642869649117927</v>
      </c>
      <c r="L24" s="18">
        <f t="shared" si="3"/>
        <v>-8.7917297410129436E-3</v>
      </c>
      <c r="M24">
        <v>11.541669882734672</v>
      </c>
      <c r="N24" s="1">
        <f t="shared" si="4"/>
        <v>11.641129432532182</v>
      </c>
      <c r="O24" s="1">
        <f t="shared" si="5"/>
        <v>-9.9459549797510149E-2</v>
      </c>
    </row>
    <row r="25" spans="1:15" x14ac:dyDescent="0.2">
      <c r="A25" s="15">
        <v>140</v>
      </c>
      <c r="D25" s="14"/>
      <c r="G25" s="16">
        <v>2310</v>
      </c>
      <c r="H25" s="16">
        <f t="shared" si="0"/>
        <v>2310</v>
      </c>
      <c r="I25" s="18">
        <f t="shared" si="1"/>
        <v>67.272239597842884</v>
      </c>
      <c r="J25" s="18">
        <v>10.851302300909232</v>
      </c>
      <c r="K25" s="18">
        <f t="shared" si="2"/>
        <v>10.852698823444456</v>
      </c>
      <c r="L25" s="18">
        <f t="shared" si="3"/>
        <v>1.3965225352237098E-3</v>
      </c>
      <c r="M25">
        <v>10.763393693295587</v>
      </c>
      <c r="N25" s="1">
        <f t="shared" si="4"/>
        <v>10.850958606858711</v>
      </c>
      <c r="O25" s="1">
        <f t="shared" si="5"/>
        <v>-8.7564913563124236E-2</v>
      </c>
    </row>
    <row r="26" spans="1:15" x14ac:dyDescent="0.2">
      <c r="A26" s="15">
        <v>160</v>
      </c>
      <c r="D26" s="14"/>
      <c r="G26" s="16">
        <v>2070</v>
      </c>
      <c r="H26" s="16">
        <f t="shared" si="0"/>
        <v>2070</v>
      </c>
      <c r="I26" s="18">
        <f t="shared" si="1"/>
        <v>66.319406909138351</v>
      </c>
      <c r="J26" s="18">
        <v>9.8980313151869463</v>
      </c>
      <c r="K26" s="18">
        <f t="shared" si="2"/>
        <v>9.8998661347399235</v>
      </c>
      <c r="L26" s="18">
        <f t="shared" si="3"/>
        <v>1.8348195529771516E-3</v>
      </c>
      <c r="M26">
        <v>9.8305672075967383</v>
      </c>
      <c r="N26" s="1">
        <f t="shared" si="4"/>
        <v>9.8981259181541787</v>
      </c>
      <c r="O26" s="1">
        <f t="shared" si="5"/>
        <v>-6.7558710557440449E-2</v>
      </c>
    </row>
    <row r="27" spans="1:15" x14ac:dyDescent="0.2">
      <c r="A27" s="15">
        <v>190</v>
      </c>
      <c r="D27" s="14"/>
      <c r="G27" s="16">
        <v>1800</v>
      </c>
      <c r="H27" s="16">
        <f t="shared" si="0"/>
        <v>1800</v>
      </c>
      <c r="I27" s="18">
        <f t="shared" si="1"/>
        <v>65.105450102066115</v>
      </c>
      <c r="J27" s="18">
        <v>8.671473869485629</v>
      </c>
      <c r="K27" s="18">
        <f t="shared" si="2"/>
        <v>8.6859093276676873</v>
      </c>
      <c r="L27" s="18">
        <f t="shared" si="3"/>
        <v>1.4435458182058269E-2</v>
      </c>
      <c r="M27">
        <v>8.6235244406725506</v>
      </c>
      <c r="N27" s="1">
        <f t="shared" si="4"/>
        <v>8.6841691110819426</v>
      </c>
      <c r="O27" s="1">
        <f t="shared" si="5"/>
        <v>-6.0644670409391921E-2</v>
      </c>
    </row>
    <row r="28" spans="1:15" x14ac:dyDescent="0.2">
      <c r="A28" s="15">
        <v>200</v>
      </c>
      <c r="D28" s="14"/>
      <c r="G28" s="16">
        <v>1716</v>
      </c>
      <c r="H28" s="16">
        <f t="shared" si="0"/>
        <v>1716</v>
      </c>
      <c r="I28" s="18">
        <f t="shared" si="1"/>
        <v>64.690345670253734</v>
      </c>
      <c r="J28" s="18">
        <v>8.3084802670693492</v>
      </c>
      <c r="K28" s="18">
        <f t="shared" si="2"/>
        <v>8.2708048958553064</v>
      </c>
      <c r="L28" s="18">
        <f t="shared" si="3"/>
        <v>-3.7675371214042741E-2</v>
      </c>
      <c r="M28">
        <v>8.2651826845864154</v>
      </c>
      <c r="N28" s="1">
        <f t="shared" si="4"/>
        <v>8.2690646792695617</v>
      </c>
      <c r="O28" s="1">
        <f t="shared" si="5"/>
        <v>-3.881994683146317E-3</v>
      </c>
    </row>
    <row r="29" spans="1:15" x14ac:dyDescent="0.2">
      <c r="A29" s="15">
        <v>240</v>
      </c>
      <c r="D29" s="14"/>
      <c r="G29" s="16">
        <v>1484</v>
      </c>
      <c r="H29" s="16">
        <f t="shared" si="0"/>
        <v>1484</v>
      </c>
      <c r="I29" s="18">
        <f t="shared" si="1"/>
        <v>63.428678018860161</v>
      </c>
      <c r="J29" s="18">
        <v>7.0424451629667599</v>
      </c>
      <c r="K29" s="18">
        <f t="shared" si="2"/>
        <v>7.0091372444617335</v>
      </c>
      <c r="L29" s="18">
        <f t="shared" si="3"/>
        <v>-3.3307918505026457E-2</v>
      </c>
      <c r="M29">
        <v>7.012331659258388</v>
      </c>
      <c r="N29" s="1">
        <f t="shared" si="4"/>
        <v>7.0073970278759887</v>
      </c>
      <c r="O29" s="1">
        <f t="shared" si="5"/>
        <v>4.934631382399246E-3</v>
      </c>
    </row>
    <row r="30" spans="1:15" x14ac:dyDescent="0.2">
      <c r="A30" s="15">
        <v>250</v>
      </c>
      <c r="D30" s="14"/>
      <c r="G30" s="16">
        <v>1438</v>
      </c>
      <c r="H30" s="16">
        <f t="shared" si="0"/>
        <v>1438</v>
      </c>
      <c r="I30" s="18">
        <f t="shared" si="1"/>
        <v>63.155177720937274</v>
      </c>
      <c r="J30" s="18">
        <v>6.7659485502235466</v>
      </c>
      <c r="K30" s="18">
        <f t="shared" si="2"/>
        <v>6.7356369465388468</v>
      </c>
      <c r="L30" s="18">
        <f t="shared" si="3"/>
        <v>-3.0311603684699762E-2</v>
      </c>
      <c r="M30">
        <v>6.7381884164958823</v>
      </c>
      <c r="N30" s="1">
        <f t="shared" si="4"/>
        <v>6.7338967299531021</v>
      </c>
      <c r="O30" s="1">
        <f t="shared" si="5"/>
        <v>4.2916865427802264E-3</v>
      </c>
    </row>
    <row r="31" spans="1:15" x14ac:dyDescent="0.2">
      <c r="A31" s="15">
        <v>315</v>
      </c>
      <c r="D31" s="14"/>
      <c r="G31" s="16">
        <v>1211</v>
      </c>
      <c r="H31" s="16">
        <f t="shared" si="0"/>
        <v>1211</v>
      </c>
      <c r="I31" s="18">
        <f t="shared" si="1"/>
        <v>61.662882862861046</v>
      </c>
      <c r="J31" s="18">
        <v>5.2679706094599856</v>
      </c>
      <c r="K31" s="18">
        <f t="shared" si="2"/>
        <v>5.2433420884626187</v>
      </c>
      <c r="L31" s="18">
        <f t="shared" si="3"/>
        <v>-2.4628520997366898E-2</v>
      </c>
      <c r="M31">
        <v>5.2504643402711757</v>
      </c>
      <c r="N31" s="1">
        <f t="shared" si="4"/>
        <v>5.241601871876874</v>
      </c>
      <c r="O31" s="1">
        <f t="shared" si="5"/>
        <v>8.8624683943017146E-3</v>
      </c>
    </row>
    <row r="32" spans="1:15" x14ac:dyDescent="0.2">
      <c r="A32" s="15">
        <v>340</v>
      </c>
      <c r="D32" s="14"/>
      <c r="G32" s="16">
        <v>1148</v>
      </c>
      <c r="H32" s="16">
        <f t="shared" si="0"/>
        <v>1148</v>
      </c>
      <c r="I32" s="18">
        <f t="shared" si="1"/>
        <v>61.198837761239098</v>
      </c>
      <c r="J32" s="18">
        <v>4.8030904366505869</v>
      </c>
      <c r="K32" s="18">
        <f t="shared" si="2"/>
        <v>4.7792969868406701</v>
      </c>
      <c r="L32" s="18">
        <f t="shared" si="3"/>
        <v>-2.3793449809916822E-2</v>
      </c>
      <c r="M32">
        <v>4.7880596839727723</v>
      </c>
      <c r="N32" s="1">
        <f t="shared" si="4"/>
        <v>4.7775567702549253</v>
      </c>
      <c r="O32" s="1">
        <f t="shared" si="5"/>
        <v>1.0502913717846951E-2</v>
      </c>
    </row>
    <row r="33" spans="1:15" x14ac:dyDescent="0.2">
      <c r="A33" s="15">
        <v>380</v>
      </c>
      <c r="D33" s="14"/>
      <c r="G33" s="16">
        <v>1067</v>
      </c>
      <c r="H33" s="16">
        <f t="shared" si="0"/>
        <v>1067</v>
      </c>
      <c r="I33" s="18">
        <f t="shared" si="1"/>
        <v>60.563288388489397</v>
      </c>
      <c r="J33" s="18">
        <v>4.1572954088007998</v>
      </c>
      <c r="K33" s="18">
        <f t="shared" si="2"/>
        <v>4.1437476140909695</v>
      </c>
      <c r="L33" s="18">
        <f t="shared" si="3"/>
        <v>-1.3547794709830363E-2</v>
      </c>
      <c r="M33">
        <v>4.1452583292405158</v>
      </c>
      <c r="N33" s="1">
        <f t="shared" si="4"/>
        <v>4.1420073975052247</v>
      </c>
      <c r="O33" s="1">
        <f t="shared" si="5"/>
        <v>3.2509317352911182E-3</v>
      </c>
    </row>
    <row r="34" spans="1:15" x14ac:dyDescent="0.2">
      <c r="A34" s="15">
        <v>400</v>
      </c>
      <c r="D34" s="14"/>
      <c r="G34" s="16">
        <v>1033</v>
      </c>
      <c r="H34" s="16">
        <f t="shared" si="0"/>
        <v>1033</v>
      </c>
      <c r="I34" s="18">
        <f t="shared" si="1"/>
        <v>60.282006430392414</v>
      </c>
      <c r="J34" s="18">
        <v>3.8727059522430838</v>
      </c>
      <c r="K34" s="18">
        <f t="shared" si="2"/>
        <v>3.8624656559939865</v>
      </c>
      <c r="L34" s="18">
        <f t="shared" si="3"/>
        <v>-1.024029624909728E-2</v>
      </c>
      <c r="M34">
        <v>3.8618410211875611</v>
      </c>
      <c r="N34" s="1">
        <f t="shared" si="4"/>
        <v>3.8607254394082418</v>
      </c>
      <c r="O34" s="1">
        <f t="shared" si="5"/>
        <v>1.1155817793193634E-3</v>
      </c>
    </row>
    <row r="35" spans="1:15" x14ac:dyDescent="0.2">
      <c r="A35" s="15">
        <v>430</v>
      </c>
      <c r="D35" s="14"/>
      <c r="G35" s="16">
        <v>988</v>
      </c>
      <c r="H35" s="16">
        <f t="shared" si="0"/>
        <v>988</v>
      </c>
      <c r="I35" s="18">
        <f t="shared" si="1"/>
        <v>59.895138891752566</v>
      </c>
      <c r="J35" s="18">
        <v>3.4861928330046381</v>
      </c>
      <c r="K35" s="18">
        <f t="shared" si="2"/>
        <v>3.4755981173541386</v>
      </c>
      <c r="L35" s="18">
        <f t="shared" si="3"/>
        <v>-1.059471565049952E-2</v>
      </c>
      <c r="M35">
        <v>3.4767894710528764</v>
      </c>
      <c r="N35" s="1">
        <f t="shared" si="4"/>
        <v>3.4738579007683938</v>
      </c>
      <c r="O35" s="1">
        <f t="shared" si="5"/>
        <v>2.9315702844825431E-3</v>
      </c>
    </row>
    <row r="36" spans="1:15" x14ac:dyDescent="0.2">
      <c r="A36" s="15">
        <v>480</v>
      </c>
      <c r="D36" s="14"/>
      <c r="G36" s="16">
        <v>927</v>
      </c>
      <c r="H36" s="16">
        <f t="shared" si="0"/>
        <v>927</v>
      </c>
      <c r="I36" s="18">
        <f t="shared" si="1"/>
        <v>59.341594682889948</v>
      </c>
      <c r="J36" s="18">
        <v>2.931944005963564</v>
      </c>
      <c r="K36" s="18">
        <f t="shared" si="2"/>
        <v>2.9220539084915202</v>
      </c>
      <c r="L36" s="18">
        <f t="shared" si="3"/>
        <v>-9.890097472043724E-3</v>
      </c>
      <c r="M36">
        <v>2.9243960320738234</v>
      </c>
      <c r="N36" s="1">
        <f t="shared" si="4"/>
        <v>2.9203136919057755</v>
      </c>
      <c r="O36" s="1">
        <f t="shared" si="5"/>
        <v>4.082340168047871E-3</v>
      </c>
    </row>
    <row r="37" spans="1:15" x14ac:dyDescent="0.2">
      <c r="A37" s="15">
        <v>500</v>
      </c>
      <c r="D37" s="14"/>
      <c r="G37" s="16">
        <v>907</v>
      </c>
      <c r="H37" s="16">
        <f t="shared" si="0"/>
        <v>907</v>
      </c>
      <c r="I37" s="18">
        <f t="shared" si="1"/>
        <v>59.152145741201906</v>
      </c>
      <c r="J37" s="18">
        <v>2.7365841390147279</v>
      </c>
      <c r="K37" s="18">
        <f t="shared" si="2"/>
        <v>2.7326049668034784</v>
      </c>
      <c r="L37" s="18">
        <f t="shared" si="3"/>
        <v>-3.9791722112494377E-3</v>
      </c>
      <c r="M37">
        <v>2.7296274525894213</v>
      </c>
      <c r="N37" s="1">
        <f t="shared" si="4"/>
        <v>2.7308647502177337</v>
      </c>
      <c r="O37" s="1">
        <f t="shared" si="5"/>
        <v>-1.2372976283123727E-3</v>
      </c>
    </row>
    <row r="38" spans="1:15" x14ac:dyDescent="0.2">
      <c r="A38" s="15">
        <v>540</v>
      </c>
      <c r="D38" s="14"/>
      <c r="G38" s="16">
        <v>871</v>
      </c>
      <c r="H38" s="16">
        <f t="shared" si="0"/>
        <v>871</v>
      </c>
      <c r="I38" s="18">
        <f t="shared" si="1"/>
        <v>58.80036310015327</v>
      </c>
      <c r="J38" s="18">
        <v>2.3831768001743372</v>
      </c>
      <c r="K38" s="18">
        <f t="shared" si="2"/>
        <v>2.380822325754842</v>
      </c>
      <c r="L38" s="18">
        <f t="shared" si="3"/>
        <v>-2.3544744194952116E-3</v>
      </c>
      <c r="M38">
        <v>2.3772118816279604</v>
      </c>
      <c r="N38" s="1">
        <f t="shared" si="4"/>
        <v>2.3790821091690972</v>
      </c>
      <c r="O38" s="1">
        <f t="shared" si="5"/>
        <v>-1.8702275411368596E-3</v>
      </c>
    </row>
    <row r="39" spans="1:15" x14ac:dyDescent="0.2">
      <c r="A39" s="15">
        <v>610</v>
      </c>
      <c r="D39" s="14"/>
      <c r="G39" s="16">
        <v>820</v>
      </c>
      <c r="H39" s="16">
        <f t="shared" si="0"/>
        <v>820</v>
      </c>
      <c r="I39" s="18">
        <f t="shared" si="1"/>
        <v>58.276277047674334</v>
      </c>
      <c r="J39" s="18">
        <v>1.8614658175037977</v>
      </c>
      <c r="K39" s="18">
        <f t="shared" si="2"/>
        <v>1.8567362732759065</v>
      </c>
      <c r="L39" s="18">
        <f t="shared" si="3"/>
        <v>-4.7295442278911803E-3</v>
      </c>
      <c r="M39">
        <v>1.8567906533101846</v>
      </c>
      <c r="N39" s="1">
        <f t="shared" si="4"/>
        <v>1.8549960566901618</v>
      </c>
      <c r="O39" s="1">
        <f t="shared" si="5"/>
        <v>1.7945966200227925E-3</v>
      </c>
    </row>
    <row r="40" spans="1:15" x14ac:dyDescent="0.2">
      <c r="A40" s="15">
        <v>630</v>
      </c>
      <c r="D40" s="14"/>
      <c r="G40" s="16">
        <v>808</v>
      </c>
      <c r="H40" s="16">
        <f t="shared" si="0"/>
        <v>808</v>
      </c>
      <c r="I40" s="18">
        <f t="shared" si="1"/>
        <v>58.148227215491715</v>
      </c>
      <c r="J40" s="18">
        <v>1.7306694403443506</v>
      </c>
      <c r="K40" s="18">
        <f t="shared" si="2"/>
        <v>1.7286864410932878</v>
      </c>
      <c r="L40" s="18">
        <f t="shared" si="3"/>
        <v>-1.9829992510627115E-3</v>
      </c>
      <c r="M40">
        <v>1.7262862529285634</v>
      </c>
      <c r="N40" s="1">
        <f t="shared" si="4"/>
        <v>1.7269462245075431</v>
      </c>
      <c r="O40" s="1">
        <f t="shared" si="5"/>
        <v>-6.5997157897967895E-4</v>
      </c>
    </row>
    <row r="41" spans="1:15" x14ac:dyDescent="0.2">
      <c r="A41" s="15">
        <v>680</v>
      </c>
      <c r="D41" s="14"/>
      <c r="G41" s="16">
        <v>781</v>
      </c>
      <c r="H41" s="16">
        <f t="shared" si="0"/>
        <v>781</v>
      </c>
      <c r="I41" s="18">
        <f t="shared" si="1"/>
        <v>57.853020677546006</v>
      </c>
      <c r="J41" s="18">
        <v>1.4320606482647953</v>
      </c>
      <c r="K41" s="18">
        <f t="shared" si="2"/>
        <v>1.4334799031475782</v>
      </c>
      <c r="L41" s="18">
        <f t="shared" si="3"/>
        <v>1.4192548827829388E-3</v>
      </c>
      <c r="M41">
        <v>1.4282980803314549</v>
      </c>
      <c r="N41" s="1">
        <f t="shared" si="4"/>
        <v>1.4317396865618335</v>
      </c>
      <c r="O41" s="1">
        <f t="shared" si="5"/>
        <v>-3.441606230378591E-3</v>
      </c>
    </row>
    <row r="42" spans="1:15" x14ac:dyDescent="0.2">
      <c r="A42" s="15">
        <v>760</v>
      </c>
      <c r="D42" s="14"/>
      <c r="G42" s="16">
        <v>745</v>
      </c>
      <c r="H42" s="16">
        <f t="shared" si="0"/>
        <v>745</v>
      </c>
      <c r="I42" s="18">
        <f t="shared" si="1"/>
        <v>57.443125454965852</v>
      </c>
      <c r="J42" s="18">
        <v>1.0215844156348988</v>
      </c>
      <c r="K42" s="18">
        <f t="shared" si="2"/>
        <v>1.0235846805674242</v>
      </c>
      <c r="L42" s="18">
        <f t="shared" si="3"/>
        <v>2.0002649325254751E-3</v>
      </c>
      <c r="M42">
        <v>1.0185720165704604</v>
      </c>
      <c r="N42" s="1">
        <f t="shared" si="4"/>
        <v>1.0218444639816795</v>
      </c>
      <c r="O42" s="1">
        <f t="shared" si="5"/>
        <v>-3.272447411219126E-3</v>
      </c>
    </row>
    <row r="43" spans="1:15" x14ac:dyDescent="0.2">
      <c r="A43" s="15">
        <v>800</v>
      </c>
      <c r="G43" s="16">
        <v>729</v>
      </c>
      <c r="H43" s="16">
        <f t="shared" si="0"/>
        <v>729</v>
      </c>
      <c r="I43" s="18">
        <f t="shared" si="1"/>
        <v>57.254550566359498</v>
      </c>
      <c r="J43" s="18">
        <v>0.84038778095144351</v>
      </c>
      <c r="K43" s="18">
        <f t="shared" si="2"/>
        <v>0.83500979196107039</v>
      </c>
      <c r="L43" s="18">
        <f t="shared" si="3"/>
        <v>-5.3779889903731171E-3</v>
      </c>
      <c r="M43">
        <v>0.83766899888178181</v>
      </c>
      <c r="N43" s="1">
        <f t="shared" si="4"/>
        <v>0.83326957537532564</v>
      </c>
      <c r="O43" s="1">
        <f t="shared" si="5"/>
        <v>4.3994235064561682E-3</v>
      </c>
    </row>
    <row r="44" spans="1:15" x14ac:dyDescent="0.2">
      <c r="A44" s="15">
        <v>850</v>
      </c>
      <c r="G44" s="16">
        <v>712</v>
      </c>
      <c r="H44" s="16">
        <f t="shared" si="0"/>
        <v>712</v>
      </c>
      <c r="I44" s="18">
        <f t="shared" si="1"/>
        <v>57.049599872737133</v>
      </c>
      <c r="J44" s="18">
        <v>0.63142603194098945</v>
      </c>
      <c r="K44" s="18">
        <f t="shared" si="2"/>
        <v>0.63005909833870533</v>
      </c>
      <c r="L44" s="18">
        <f t="shared" si="3"/>
        <v>-1.3669336022841261E-3</v>
      </c>
      <c r="M44">
        <v>0.62901761297074354</v>
      </c>
      <c r="N44" s="1">
        <f t="shared" si="4"/>
        <v>0.62831888175296058</v>
      </c>
      <c r="O44" s="1">
        <f t="shared" si="5"/>
        <v>6.9873121778296632E-4</v>
      </c>
    </row>
    <row r="45" spans="1:15" x14ac:dyDescent="0.2">
      <c r="A45" s="15">
        <v>950</v>
      </c>
      <c r="G45" s="16">
        <v>682</v>
      </c>
      <c r="H45" s="16">
        <f t="shared" si="0"/>
        <v>682</v>
      </c>
      <c r="I45" s="18">
        <f t="shared" si="1"/>
        <v>56.675687493129573</v>
      </c>
      <c r="J45" s="18">
        <v>0.25842384282949815</v>
      </c>
      <c r="K45" s="18">
        <f t="shared" si="2"/>
        <v>0.25614671873114503</v>
      </c>
      <c r="L45" s="18">
        <f t="shared" si="3"/>
        <v>-2.2771240983531227E-3</v>
      </c>
      <c r="M45">
        <v>0.25649566673437535</v>
      </c>
      <c r="N45" s="1">
        <f t="shared" si="4"/>
        <v>0.25440650214540028</v>
      </c>
      <c r="O45" s="1">
        <f t="shared" si="5"/>
        <v>2.0891645889750676E-3</v>
      </c>
    </row>
    <row r="46" spans="1:15" x14ac:dyDescent="0.2">
      <c r="A46" s="15">
        <v>1000</v>
      </c>
      <c r="G46" s="16">
        <v>669</v>
      </c>
      <c r="H46" s="16">
        <f t="shared" si="0"/>
        <v>669</v>
      </c>
      <c r="I46" s="18">
        <f t="shared" si="1"/>
        <v>56.508522355356462</v>
      </c>
      <c r="J46" s="18">
        <v>8.8981580958036766E-2</v>
      </c>
      <c r="K46" s="18">
        <f t="shared" si="2"/>
        <v>8.8981580958034101E-2</v>
      </c>
      <c r="L46" s="18">
        <f t="shared" si="3"/>
        <v>-2.6645352591003757E-15</v>
      </c>
      <c r="M46">
        <v>8.7241364372287217E-2</v>
      </c>
      <c r="N46" s="1">
        <f t="shared" si="4"/>
        <v>8.7241364372289354E-2</v>
      </c>
      <c r="O46" s="1">
        <f t="shared" si="5"/>
        <v>-2.1371793224034263E-15</v>
      </c>
    </row>
    <row r="47" spans="1:15" x14ac:dyDescent="0.2">
      <c r="A47" s="15">
        <v>1100</v>
      </c>
      <c r="G47" s="16">
        <v>645</v>
      </c>
      <c r="H47" s="16">
        <f t="shared" si="0"/>
        <v>645</v>
      </c>
      <c r="I47" s="18">
        <f t="shared" si="1"/>
        <v>56.191194292705347</v>
      </c>
      <c r="J47" s="18">
        <v>-0.22544587994665977</v>
      </c>
      <c r="K47" s="18">
        <f t="shared" si="2"/>
        <v>-0.22834648169308025</v>
      </c>
      <c r="L47" s="18">
        <f t="shared" si="3"/>
        <v>-2.9006017464204836E-3</v>
      </c>
      <c r="M47">
        <v>-0.22688412547586911</v>
      </c>
      <c r="N47" s="1">
        <f t="shared" si="4"/>
        <v>-0.230086698278825</v>
      </c>
      <c r="O47" s="1">
        <f t="shared" si="5"/>
        <v>3.2025728029558831E-3</v>
      </c>
    </row>
    <row r="48" spans="1:15" x14ac:dyDescent="0.2">
      <c r="A48" s="15">
        <v>1200</v>
      </c>
      <c r="G48" s="16">
        <v>623</v>
      </c>
      <c r="H48" s="16">
        <f t="shared" si="0"/>
        <v>623</v>
      </c>
      <c r="I48" s="18">
        <f t="shared" si="1"/>
        <v>55.889760933183396</v>
      </c>
      <c r="J48" s="18">
        <v>-0.5160528837619851</v>
      </c>
      <c r="K48" s="18">
        <f t="shared" si="2"/>
        <v>-0.52977984121503141</v>
      </c>
      <c r="L48" s="18">
        <f t="shared" si="3"/>
        <v>-1.3726957453046307E-2</v>
      </c>
      <c r="M48">
        <v>-0.51726144147921083</v>
      </c>
      <c r="N48" s="1">
        <f t="shared" si="4"/>
        <v>-0.53152005780077616</v>
      </c>
      <c r="O48" s="1">
        <f t="shared" si="5"/>
        <v>1.4258616321565332E-2</v>
      </c>
    </row>
    <row r="49" spans="1:15" x14ac:dyDescent="0.2">
      <c r="A49" s="15">
        <v>1250</v>
      </c>
      <c r="G49" s="16">
        <v>613</v>
      </c>
      <c r="H49" s="16">
        <f t="shared" si="0"/>
        <v>613</v>
      </c>
      <c r="I49" s="18">
        <f t="shared" si="1"/>
        <v>55.749209490368301</v>
      </c>
      <c r="J49" s="18">
        <v>-0.65481482413345049</v>
      </c>
      <c r="K49" s="18">
        <f t="shared" si="2"/>
        <v>-0.67033128403012654</v>
      </c>
      <c r="L49" s="18">
        <f t="shared" si="3"/>
        <v>-1.5516459896676049E-2</v>
      </c>
      <c r="M49">
        <v>-0.65592864307477206</v>
      </c>
      <c r="N49" s="1">
        <f t="shared" si="4"/>
        <v>-0.67207150061587129</v>
      </c>
      <c r="O49" s="1">
        <f t="shared" si="5"/>
        <v>1.6142857541099231E-2</v>
      </c>
    </row>
    <row r="50" spans="1:15" x14ac:dyDescent="0.2">
      <c r="A50" s="15">
        <v>1300</v>
      </c>
      <c r="G50" s="16">
        <v>604</v>
      </c>
      <c r="H50" s="16">
        <f t="shared" si="0"/>
        <v>604</v>
      </c>
      <c r="I50" s="18">
        <f t="shared" si="1"/>
        <v>55.620738772422634</v>
      </c>
      <c r="J50" s="18">
        <v>-0.79013907556988983</v>
      </c>
      <c r="K50" s="18">
        <f t="shared" si="2"/>
        <v>-0.79880200197579398</v>
      </c>
      <c r="L50" s="18">
        <f t="shared" si="3"/>
        <v>-8.6629264059041589E-3</v>
      </c>
      <c r="M50">
        <v>-0.79116887375411915</v>
      </c>
      <c r="N50" s="1">
        <f t="shared" si="4"/>
        <v>-0.80054221856153873</v>
      </c>
      <c r="O50" s="1">
        <f t="shared" si="5"/>
        <v>9.3733448074195813E-3</v>
      </c>
    </row>
    <row r="51" spans="1:15" x14ac:dyDescent="0.2">
      <c r="A51" s="15">
        <v>1500</v>
      </c>
      <c r="G51" s="16">
        <v>568</v>
      </c>
      <c r="H51" s="16">
        <f t="shared" si="0"/>
        <v>568</v>
      </c>
      <c r="I51" s="18">
        <f t="shared" si="1"/>
        <v>55.086966714220374</v>
      </c>
      <c r="J51" s="18">
        <v>-1.3063059718094649</v>
      </c>
      <c r="K51" s="18">
        <f t="shared" si="2"/>
        <v>-1.3325740601780538</v>
      </c>
      <c r="L51" s="18">
        <f t="shared" si="3"/>
        <v>-2.6268088368588849E-2</v>
      </c>
      <c r="M51">
        <v>-1.3070794874913494</v>
      </c>
      <c r="N51" s="1">
        <f t="shared" si="4"/>
        <v>-1.3343142767637985</v>
      </c>
      <c r="O51" s="1">
        <f t="shared" si="5"/>
        <v>2.7234789272449156E-2</v>
      </c>
    </row>
    <row r="52" spans="1:15" x14ac:dyDescent="0.2">
      <c r="A52" s="15">
        <v>1600</v>
      </c>
      <c r="G52" s="16">
        <v>552</v>
      </c>
      <c r="H52" s="16">
        <f t="shared" si="0"/>
        <v>552</v>
      </c>
      <c r="I52" s="18">
        <f t="shared" si="1"/>
        <v>54.838781554583981</v>
      </c>
      <c r="J52" s="18">
        <v>-1.5536458171235101</v>
      </c>
      <c r="K52" s="18">
        <f t="shared" si="2"/>
        <v>-1.5807592198144462</v>
      </c>
      <c r="L52" s="18">
        <f t="shared" si="3"/>
        <v>-2.7113402690936095E-2</v>
      </c>
      <c r="M52">
        <v>-1.5543256722218839</v>
      </c>
      <c r="N52" s="1">
        <f t="shared" si="4"/>
        <v>-1.582499436400191</v>
      </c>
      <c r="O52" s="1">
        <f t="shared" si="5"/>
        <v>2.8173764178307081E-2</v>
      </c>
    </row>
    <row r="53" spans="1:15" x14ac:dyDescent="0.2">
      <c r="A53" s="15">
        <v>1700</v>
      </c>
      <c r="G53" s="16">
        <v>536</v>
      </c>
      <c r="H53" s="16">
        <f t="shared" si="0"/>
        <v>536</v>
      </c>
      <c r="I53" s="18">
        <f t="shared" si="1"/>
        <v>54.583295793855406</v>
      </c>
      <c r="J53" s="18">
        <v>-1.7958962021600324</v>
      </c>
      <c r="K53" s="18">
        <f t="shared" si="2"/>
        <v>-1.8362449805430217</v>
      </c>
      <c r="L53" s="18">
        <f t="shared" si="3"/>
        <v>-4.0348778382989225E-2</v>
      </c>
      <c r="M53">
        <v>-1.7964984321276347</v>
      </c>
      <c r="N53" s="1">
        <f t="shared" si="4"/>
        <v>-1.8379851971287664</v>
      </c>
      <c r="O53" s="1">
        <f t="shared" si="5"/>
        <v>4.1486765001131687E-2</v>
      </c>
    </row>
    <row r="54" spans="1:15" x14ac:dyDescent="0.2">
      <c r="A54" s="15">
        <v>1900</v>
      </c>
      <c r="G54" s="16">
        <v>508</v>
      </c>
      <c r="H54" s="16">
        <f t="shared" si="0"/>
        <v>508</v>
      </c>
      <c r="I54" s="18">
        <f t="shared" si="1"/>
        <v>54.117274245678388</v>
      </c>
      <c r="J54" s="18">
        <v>-2.2683879680091028</v>
      </c>
      <c r="K54" s="18">
        <f t="shared" si="2"/>
        <v>-2.3022665287200397</v>
      </c>
      <c r="L54" s="18">
        <f t="shared" si="3"/>
        <v>-3.3878560710936867E-2</v>
      </c>
      <c r="M54">
        <v>-2.2688700922953471</v>
      </c>
      <c r="N54" s="1">
        <f t="shared" si="4"/>
        <v>-2.3040067453057844</v>
      </c>
      <c r="O54" s="1">
        <f t="shared" si="5"/>
        <v>3.5136653010437335E-2</v>
      </c>
    </row>
    <row r="55" spans="1:15" x14ac:dyDescent="0.2">
      <c r="A55" s="15">
        <v>2000</v>
      </c>
      <c r="G55" s="16">
        <v>494</v>
      </c>
      <c r="H55" s="16">
        <f t="shared" si="0"/>
        <v>494</v>
      </c>
      <c r="I55" s="18">
        <f t="shared" si="1"/>
        <v>53.874538978472941</v>
      </c>
      <c r="J55" s="18">
        <v>-2.4995593270649126</v>
      </c>
      <c r="K55" s="18">
        <f t="shared" si="2"/>
        <v>-2.5450017959254865</v>
      </c>
      <c r="L55" s="18">
        <f t="shared" si="3"/>
        <v>-4.5442468860573904E-2</v>
      </c>
      <c r="M55">
        <v>-2.4999944465879866</v>
      </c>
      <c r="N55" s="1">
        <f t="shared" si="4"/>
        <v>-2.5467420125112312</v>
      </c>
      <c r="O55" s="1">
        <f t="shared" si="5"/>
        <v>4.6747565923244583E-2</v>
      </c>
    </row>
    <row r="56" spans="1:15" x14ac:dyDescent="0.2">
      <c r="A56" s="15">
        <v>2100</v>
      </c>
      <c r="G56" s="16">
        <v>481</v>
      </c>
      <c r="H56" s="16">
        <f t="shared" si="0"/>
        <v>481</v>
      </c>
      <c r="I56" s="18">
        <f t="shared" si="1"/>
        <v>53.642901527476639</v>
      </c>
      <c r="J56" s="18">
        <v>-2.7276799982846627</v>
      </c>
      <c r="K56" s="18">
        <f t="shared" si="2"/>
        <v>-2.7766392469217891</v>
      </c>
      <c r="L56" s="18">
        <f t="shared" si="3"/>
        <v>-4.8959248637126418E-2</v>
      </c>
      <c r="M56">
        <v>-2.728074666356795</v>
      </c>
      <c r="N56" s="1">
        <f t="shared" si="4"/>
        <v>-2.7783794635075338</v>
      </c>
      <c r="O56" s="1">
        <f t="shared" si="5"/>
        <v>5.0304797150738878E-2</v>
      </c>
    </row>
    <row r="57" spans="1:15" x14ac:dyDescent="0.2">
      <c r="A57" s="15">
        <v>2400</v>
      </c>
      <c r="G57" s="16">
        <v>445</v>
      </c>
      <c r="H57" s="16">
        <f t="shared" si="0"/>
        <v>445</v>
      </c>
      <c r="I57" s="18">
        <f t="shared" si="1"/>
        <v>52.967200219618633</v>
      </c>
      <c r="J57" s="18">
        <v>-3.3946512926107917</v>
      </c>
      <c r="K57" s="18">
        <f t="shared" si="2"/>
        <v>-3.452340554779795</v>
      </c>
      <c r="L57" s="18">
        <f t="shared" si="3"/>
        <v>-5.7689262169003275E-2</v>
      </c>
      <c r="M57">
        <v>-3.3949534635713996</v>
      </c>
      <c r="N57" s="1">
        <f t="shared" si="4"/>
        <v>-3.4540807713655397</v>
      </c>
      <c r="O57" s="1">
        <f t="shared" si="5"/>
        <v>5.9127307794140105E-2</v>
      </c>
    </row>
    <row r="58" spans="1:15" x14ac:dyDescent="0.2">
      <c r="A58" s="15">
        <v>2500</v>
      </c>
      <c r="G58" s="16">
        <v>434</v>
      </c>
      <c r="H58" s="16">
        <f t="shared" si="0"/>
        <v>434</v>
      </c>
      <c r="I58" s="18">
        <f t="shared" si="1"/>
        <v>52.749794590250218</v>
      </c>
      <c r="J58" s="18">
        <v>-3.6112663435028574</v>
      </c>
      <c r="K58" s="18">
        <f t="shared" si="2"/>
        <v>-3.6697461841482095</v>
      </c>
      <c r="L58" s="18">
        <f t="shared" si="3"/>
        <v>-5.8479840645352166E-2</v>
      </c>
      <c r="M58">
        <v>-3.6115448250196773</v>
      </c>
      <c r="N58" s="1">
        <f t="shared" si="4"/>
        <v>-3.6714864007339543</v>
      </c>
      <c r="O58" s="1">
        <f t="shared" si="5"/>
        <v>5.994157571427694E-2</v>
      </c>
    </row>
    <row r="59" spans="1:15" x14ac:dyDescent="0.2">
      <c r="A59" s="15">
        <v>2700</v>
      </c>
      <c r="G59" s="16">
        <v>413</v>
      </c>
      <c r="H59" s="16">
        <f t="shared" si="0"/>
        <v>413</v>
      </c>
      <c r="I59" s="18">
        <f t="shared" si="1"/>
        <v>52.319001033128025</v>
      </c>
      <c r="J59" s="18">
        <v>-4.0358989605195967</v>
      </c>
      <c r="K59" s="18">
        <f t="shared" si="2"/>
        <v>-4.1005397412704028</v>
      </c>
      <c r="L59" s="18">
        <f t="shared" si="3"/>
        <v>-6.4640780750806037E-2</v>
      </c>
      <c r="M59">
        <v>-4.0361377146267214</v>
      </c>
      <c r="N59" s="1">
        <f t="shared" si="4"/>
        <v>-4.1022799578561475</v>
      </c>
      <c r="O59" s="1">
        <f t="shared" si="5"/>
        <v>6.6142243229426079E-2</v>
      </c>
    </row>
    <row r="60" spans="1:15" x14ac:dyDescent="0.2">
      <c r="A60" s="15">
        <v>3000</v>
      </c>
      <c r="G60" s="16">
        <v>384</v>
      </c>
      <c r="H60" s="16">
        <f t="shared" si="0"/>
        <v>384</v>
      </c>
      <c r="I60" s="18">
        <f t="shared" si="1"/>
        <v>51.68662448735062</v>
      </c>
      <c r="J60" s="18">
        <v>-4.6511654226838601</v>
      </c>
      <c r="K60" s="18">
        <f t="shared" si="2"/>
        <v>-4.7329162870478072</v>
      </c>
      <c r="L60" s="18">
        <f t="shared" si="3"/>
        <v>-8.1750864363947073E-2</v>
      </c>
      <c r="M60">
        <v>-4.6513588145206315</v>
      </c>
      <c r="N60" s="1">
        <f t="shared" si="4"/>
        <v>-4.7346565036335519</v>
      </c>
      <c r="O60" s="1">
        <f t="shared" si="5"/>
        <v>8.3297689112920459E-2</v>
      </c>
    </row>
    <row r="61" spans="1:15" x14ac:dyDescent="0.2">
      <c r="A61" s="15">
        <v>3150</v>
      </c>
      <c r="G61" s="16">
        <v>371</v>
      </c>
      <c r="H61" s="16">
        <f t="shared" si="0"/>
        <v>371</v>
      </c>
      <c r="I61" s="18">
        <f t="shared" si="1"/>
        <v>51.387478192300918</v>
      </c>
      <c r="J61" s="18">
        <v>-4.9490028619937743</v>
      </c>
      <c r="K61" s="18">
        <f t="shared" si="2"/>
        <v>-5.0320625820975096</v>
      </c>
      <c r="L61" s="18">
        <f t="shared" si="3"/>
        <v>-8.3059720103735302E-2</v>
      </c>
      <c r="M61">
        <v>-4.9491782744537156</v>
      </c>
      <c r="N61" s="1">
        <f t="shared" si="4"/>
        <v>-5.0338027986832543</v>
      </c>
      <c r="O61" s="1">
        <f t="shared" si="5"/>
        <v>8.46245242295387E-2</v>
      </c>
    </row>
    <row r="62" spans="1:15" x14ac:dyDescent="0.2">
      <c r="A62" s="15">
        <v>3400</v>
      </c>
      <c r="G62" s="16">
        <v>351</v>
      </c>
      <c r="H62" s="16">
        <f t="shared" si="0"/>
        <v>351</v>
      </c>
      <c r="I62" s="18">
        <f t="shared" si="1"/>
        <v>50.906142329316481</v>
      </c>
      <c r="J62" s="18">
        <v>-5.4309745454318472</v>
      </c>
      <c r="K62" s="18">
        <f t="shared" si="2"/>
        <v>-5.5133984450819469</v>
      </c>
      <c r="L62" s="18">
        <f t="shared" si="3"/>
        <v>-8.2423899650099663E-2</v>
      </c>
      <c r="M62">
        <v>-5.4311251107530261</v>
      </c>
      <c r="N62" s="1">
        <f t="shared" si="4"/>
        <v>-5.5151386616676916</v>
      </c>
      <c r="O62" s="1">
        <f t="shared" si="5"/>
        <v>8.4013550914665558E-2</v>
      </c>
    </row>
    <row r="63" spans="1:15" x14ac:dyDescent="0.2">
      <c r="A63" s="15">
        <v>3800</v>
      </c>
      <c r="G63" s="16">
        <v>322</v>
      </c>
      <c r="H63" s="16">
        <f t="shared" si="0"/>
        <v>322</v>
      </c>
      <c r="I63" s="18">
        <f t="shared" si="1"/>
        <v>50.157117433916618</v>
      </c>
      <c r="J63" s="18">
        <v>-6.1654109161571906</v>
      </c>
      <c r="K63" s="18">
        <f t="shared" si="2"/>
        <v>-6.2624233404818099</v>
      </c>
      <c r="L63" s="18">
        <f t="shared" si="3"/>
        <v>-9.7012424324619317E-2</v>
      </c>
      <c r="M63">
        <v>-6.1655314522465483</v>
      </c>
      <c r="N63" s="1">
        <f t="shared" si="4"/>
        <v>-6.2641635570675547</v>
      </c>
      <c r="O63" s="1">
        <f t="shared" si="5"/>
        <v>9.8632104821006372E-2</v>
      </c>
    </row>
    <row r="64" spans="1:15" x14ac:dyDescent="0.2">
      <c r="A64" s="15">
        <v>4000</v>
      </c>
      <c r="G64" s="16">
        <v>309</v>
      </c>
      <c r="H64" s="16">
        <f t="shared" si="0"/>
        <v>309</v>
      </c>
      <c r="I64" s="18">
        <f t="shared" si="1"/>
        <v>49.799169588496696</v>
      </c>
      <c r="J64" s="18">
        <v>-6.5162471779470019</v>
      </c>
      <c r="K64" s="18">
        <f t="shared" si="2"/>
        <v>-6.6203711859017318</v>
      </c>
      <c r="L64" s="18">
        <f t="shared" si="3"/>
        <v>-0.10412400795472987</v>
      </c>
      <c r="M64">
        <v>-6.516355961914833</v>
      </c>
      <c r="N64" s="1">
        <f t="shared" si="4"/>
        <v>-6.6221114024874765</v>
      </c>
      <c r="O64" s="1">
        <f t="shared" si="5"/>
        <v>0.10575544057264352</v>
      </c>
    </row>
    <row r="65" spans="1:15" x14ac:dyDescent="0.2">
      <c r="A65" s="15">
        <v>4300</v>
      </c>
      <c r="G65" s="16">
        <v>292</v>
      </c>
      <c r="H65" s="16">
        <f t="shared" si="0"/>
        <v>292</v>
      </c>
      <c r="I65" s="18">
        <f t="shared" si="1"/>
        <v>49.307657028968364</v>
      </c>
      <c r="J65" s="18">
        <v>-7.0229585335968325</v>
      </c>
      <c r="K65" s="18">
        <f t="shared" si="2"/>
        <v>-7.1118837454300632</v>
      </c>
      <c r="L65" s="18">
        <f t="shared" si="3"/>
        <v>-8.8925211833230655E-2</v>
      </c>
      <c r="M65">
        <v>-7.0230526680706502</v>
      </c>
      <c r="N65" s="1">
        <f t="shared" si="4"/>
        <v>-7.1136239620158079</v>
      </c>
      <c r="O65" s="1">
        <f t="shared" si="5"/>
        <v>9.0571293945157727E-2</v>
      </c>
    </row>
    <row r="66" spans="1:15" x14ac:dyDescent="0.2">
      <c r="A66" s="15">
        <v>4800</v>
      </c>
      <c r="G66" s="16">
        <v>266</v>
      </c>
      <c r="H66" s="16">
        <f t="shared" si="0"/>
        <v>266</v>
      </c>
      <c r="I66" s="18">
        <f t="shared" si="1"/>
        <v>48.497632732621341</v>
      </c>
      <c r="J66" s="18">
        <v>-7.8184719652033161</v>
      </c>
      <c r="K66" s="18">
        <f t="shared" si="2"/>
        <v>-7.9219080417770869</v>
      </c>
      <c r="L66" s="18">
        <f t="shared" si="3"/>
        <v>-0.10343607657377074</v>
      </c>
      <c r="M66">
        <v>-7.8185475099145174</v>
      </c>
      <c r="N66" s="1">
        <f t="shared" si="4"/>
        <v>-7.9236482583628316</v>
      </c>
      <c r="O66" s="1">
        <f t="shared" si="5"/>
        <v>0.10510074844831419</v>
      </c>
    </row>
    <row r="67" spans="1:15" x14ac:dyDescent="0.2">
      <c r="A67" s="15">
        <v>5000</v>
      </c>
      <c r="G67" s="16">
        <v>257</v>
      </c>
      <c r="H67" s="16">
        <f t="shared" si="0"/>
        <v>257</v>
      </c>
      <c r="I67" s="18">
        <f t="shared" si="1"/>
        <v>48.19866246662589</v>
      </c>
      <c r="J67" s="18">
        <v>-8.1206460644805389</v>
      </c>
      <c r="K67" s="18">
        <f t="shared" si="2"/>
        <v>-8.2208783077725371</v>
      </c>
      <c r="L67" s="18">
        <f t="shared" si="3"/>
        <v>-0.1002322432919982</v>
      </c>
      <c r="M67">
        <v>-8.1207156865338543</v>
      </c>
      <c r="N67" s="1">
        <f t="shared" si="4"/>
        <v>-8.2226185243582819</v>
      </c>
      <c r="O67" s="1">
        <f t="shared" si="5"/>
        <v>0.10190283782442755</v>
      </c>
    </row>
    <row r="68" spans="1:15" x14ac:dyDescent="0.2">
      <c r="A68" s="15">
        <v>5400</v>
      </c>
      <c r="G68" s="16">
        <v>240</v>
      </c>
      <c r="H68" s="16">
        <f t="shared" si="0"/>
        <v>240</v>
      </c>
      <c r="I68" s="18">
        <f t="shared" si="1"/>
        <v>47.60422483423212</v>
      </c>
      <c r="J68" s="18">
        <v>-8.6995979412652389</v>
      </c>
      <c r="K68" s="18">
        <f t="shared" si="2"/>
        <v>-8.8153159401663075</v>
      </c>
      <c r="L68" s="18">
        <f t="shared" si="3"/>
        <v>-0.1157179989010686</v>
      </c>
      <c r="M68">
        <v>-8.6996576310225517</v>
      </c>
      <c r="N68" s="1">
        <f t="shared" si="4"/>
        <v>-8.8170561567520522</v>
      </c>
      <c r="O68" s="1">
        <f t="shared" si="5"/>
        <v>0.11739852572950049</v>
      </c>
    </row>
    <row r="69" spans="1:15" x14ac:dyDescent="0.2">
      <c r="A69" s="15">
        <v>6100</v>
      </c>
      <c r="G69" s="16">
        <v>216</v>
      </c>
      <c r="H69" s="16">
        <f t="shared" si="0"/>
        <v>216</v>
      </c>
      <c r="I69" s="18">
        <f t="shared" si="1"/>
        <v>46.689075023018617</v>
      </c>
      <c r="J69" s="18">
        <v>-9.6387087339913968</v>
      </c>
      <c r="K69" s="18">
        <f t="shared" si="2"/>
        <v>-9.7304657513798105</v>
      </c>
      <c r="L69" s="18">
        <f t="shared" si="3"/>
        <v>-9.1757017388413686E-2</v>
      </c>
      <c r="M69">
        <v>-9.6387555105544411</v>
      </c>
      <c r="N69" s="1">
        <f t="shared" si="4"/>
        <v>-9.7322059679655553</v>
      </c>
      <c r="O69" s="1">
        <f t="shared" si="5"/>
        <v>9.345045741111413E-2</v>
      </c>
    </row>
    <row r="70" spans="1:15" x14ac:dyDescent="0.2">
      <c r="A70" s="15">
        <v>6300</v>
      </c>
      <c r="G70" s="16">
        <v>209</v>
      </c>
      <c r="H70" s="16">
        <f t="shared" si="0"/>
        <v>209</v>
      </c>
      <c r="I70" s="18">
        <f t="shared" si="1"/>
        <v>46.402925722221084</v>
      </c>
      <c r="J70" s="18">
        <v>-9.8913250221183233</v>
      </c>
      <c r="K70" s="18">
        <f t="shared" si="2"/>
        <v>-10.016615052177343</v>
      </c>
      <c r="L70" s="18">
        <f t="shared" si="3"/>
        <v>-0.12529003005901984</v>
      </c>
      <c r="M70">
        <v>-9.8913688758975269</v>
      </c>
      <c r="N70" s="1">
        <f t="shared" si="4"/>
        <v>-10.018355268763088</v>
      </c>
      <c r="O70" s="1">
        <f t="shared" si="5"/>
        <v>0.12698639286556102</v>
      </c>
    </row>
    <row r="71" spans="1:15" x14ac:dyDescent="0.2">
      <c r="A71" s="15">
        <v>6800</v>
      </c>
      <c r="G71" s="16">
        <v>195</v>
      </c>
      <c r="H71" s="16">
        <f t="shared" si="0"/>
        <v>195</v>
      </c>
      <c r="I71" s="18">
        <f t="shared" si="1"/>
        <v>45.800692227250359</v>
      </c>
      <c r="J71" s="18">
        <v>-10.495370554505053</v>
      </c>
      <c r="K71" s="18">
        <f t="shared" si="2"/>
        <v>-10.618848547148069</v>
      </c>
      <c r="L71" s="18">
        <f t="shared" si="3"/>
        <v>-0.12347799264301607</v>
      </c>
      <c r="M71">
        <v>-10.495408196324719</v>
      </c>
      <c r="N71" s="1">
        <f t="shared" si="4"/>
        <v>-10.620588763733814</v>
      </c>
      <c r="O71" s="1">
        <f t="shared" si="5"/>
        <v>0.12518056740909422</v>
      </c>
    </row>
    <row r="72" spans="1:15" x14ac:dyDescent="0.2">
      <c r="A72" s="15">
        <v>7600</v>
      </c>
      <c r="G72" s="16">
        <v>175.4</v>
      </c>
      <c r="H72" s="16">
        <f t="shared" si="0"/>
        <v>175.4</v>
      </c>
      <c r="I72" s="18">
        <f t="shared" si="1"/>
        <v>44.88059178060044</v>
      </c>
      <c r="J72" s="18">
        <v>-11.388529509754148</v>
      </c>
      <c r="K72" s="18">
        <f t="shared" si="2"/>
        <v>-11.538948993797987</v>
      </c>
      <c r="L72" s="18">
        <f t="shared" si="3"/>
        <v>-0.15041948404383909</v>
      </c>
      <c r="M72">
        <v>-11.388559644090121</v>
      </c>
      <c r="N72" s="1">
        <f t="shared" si="4"/>
        <v>-11.540689210383732</v>
      </c>
      <c r="O72" s="1">
        <f t="shared" si="5"/>
        <v>0.15212956629361152</v>
      </c>
    </row>
    <row r="73" spans="1:15" x14ac:dyDescent="0.2">
      <c r="A73" s="15">
        <v>8000</v>
      </c>
      <c r="G73" s="16">
        <v>167.2</v>
      </c>
      <c r="H73" s="16">
        <f t="shared" ref="H73:H86" si="7">G73/B$4</f>
        <v>167.2</v>
      </c>
      <c r="I73" s="18">
        <f t="shared" ref="I73:I86" si="8">20*LOG(H73/B$4)</f>
        <v>44.464725462059953</v>
      </c>
      <c r="J73" s="18">
        <v>-11.805134369785236</v>
      </c>
      <c r="K73" s="18">
        <f t="shared" ref="K73:K86" si="9">I73-(I$46-J$46)</f>
        <v>-11.954815312338475</v>
      </c>
      <c r="L73" s="18">
        <f t="shared" ref="L73:L86" si="10">K73-J73</f>
        <v>-0.14968094255323905</v>
      </c>
      <c r="M73">
        <v>-11.805161566032652</v>
      </c>
      <c r="N73" s="1">
        <f t="shared" ref="N73:N86" si="11">I73-(I$46-M$46)</f>
        <v>-11.95655552892422</v>
      </c>
      <c r="O73" s="1">
        <f t="shared" ref="O73:O86" si="12">M73-N73</f>
        <v>0.15139396289156792</v>
      </c>
    </row>
    <row r="74" spans="1:15" x14ac:dyDescent="0.2">
      <c r="A74" s="15">
        <v>8500</v>
      </c>
      <c r="G74" s="16">
        <v>157.80000000000001</v>
      </c>
      <c r="H74" s="16">
        <f t="shared" si="7"/>
        <v>157.80000000000001</v>
      </c>
      <c r="I74" s="18">
        <f t="shared" si="8"/>
        <v>43.962139977468027</v>
      </c>
      <c r="J74" s="18">
        <v>-12.300905306292492</v>
      </c>
      <c r="K74" s="18">
        <f t="shared" si="9"/>
        <v>-12.457400796930401</v>
      </c>
      <c r="L74" s="18">
        <f t="shared" si="10"/>
        <v>-0.15649549063790857</v>
      </c>
      <c r="M74">
        <v>-12.300929397094663</v>
      </c>
      <c r="N74" s="1">
        <f t="shared" si="11"/>
        <v>-12.459141013516145</v>
      </c>
      <c r="O74" s="1">
        <f t="shared" si="12"/>
        <v>0.1582116164214824</v>
      </c>
    </row>
    <row r="75" spans="1:15" x14ac:dyDescent="0.2">
      <c r="A75" s="15">
        <v>9500</v>
      </c>
      <c r="G75" s="16">
        <v>141.9</v>
      </c>
      <c r="H75" s="16">
        <f t="shared" si="7"/>
        <v>141.9</v>
      </c>
      <c r="I75" s="18">
        <f t="shared" si="8"/>
        <v>43.03964790914948</v>
      </c>
      <c r="J75" s="18">
        <v>-13.218843287117716</v>
      </c>
      <c r="K75" s="18">
        <f t="shared" si="9"/>
        <v>-13.379892865248948</v>
      </c>
      <c r="L75" s="18">
        <f t="shared" si="10"/>
        <v>-0.161049578131232</v>
      </c>
      <c r="M75">
        <v>-13.218862573116827</v>
      </c>
      <c r="N75" s="1">
        <f t="shared" si="11"/>
        <v>-13.381633081834693</v>
      </c>
      <c r="O75" s="1">
        <f t="shared" si="12"/>
        <v>0.16277050871786614</v>
      </c>
    </row>
    <row r="76" spans="1:15" x14ac:dyDescent="0.2">
      <c r="A76" s="15">
        <v>10000</v>
      </c>
      <c r="G76" s="16">
        <v>135</v>
      </c>
      <c r="H76" s="16">
        <f t="shared" si="7"/>
        <v>135</v>
      </c>
      <c r="I76" s="18">
        <f t="shared" si="8"/>
        <v>42.606675369900124</v>
      </c>
      <c r="J76" s="18">
        <v>-13.645360872209686</v>
      </c>
      <c r="K76" s="18">
        <f t="shared" si="9"/>
        <v>-13.812865404498304</v>
      </c>
      <c r="L76" s="18">
        <f t="shared" si="10"/>
        <v>-0.16750453228861772</v>
      </c>
      <c r="M76">
        <v>-13.645378277827652</v>
      </c>
      <c r="N76" s="1">
        <f t="shared" si="11"/>
        <v>-13.814605621084048</v>
      </c>
      <c r="O76" s="1">
        <f t="shared" si="12"/>
        <v>0.16922734325639688</v>
      </c>
    </row>
    <row r="77" spans="1:15" x14ac:dyDescent="0.2">
      <c r="A77" s="15">
        <v>11000</v>
      </c>
      <c r="G77" s="16">
        <v>123.1</v>
      </c>
      <c r="H77" s="16">
        <f t="shared" si="7"/>
        <v>123.1</v>
      </c>
      <c r="I77" s="18">
        <f t="shared" si="8"/>
        <v>41.805161058626325</v>
      </c>
      <c r="J77" s="18">
        <v>-14.442478046820938</v>
      </c>
      <c r="K77" s="18">
        <f t="shared" si="9"/>
        <v>-14.614379715772102</v>
      </c>
      <c r="L77" s="18">
        <f t="shared" si="10"/>
        <v>-0.17190166895116477</v>
      </c>
      <c r="M77">
        <v>-14.442492431634177</v>
      </c>
      <c r="N77" s="1">
        <f t="shared" si="11"/>
        <v>-14.616119932357847</v>
      </c>
      <c r="O77" s="1">
        <f t="shared" si="12"/>
        <v>0.17362750072367028</v>
      </c>
    </row>
    <row r="78" spans="1:15" x14ac:dyDescent="0.2">
      <c r="A78" s="15">
        <v>12000</v>
      </c>
      <c r="G78" s="16">
        <v>113.1</v>
      </c>
      <c r="H78" s="16">
        <f t="shared" si="7"/>
        <v>113.1</v>
      </c>
      <c r="I78" s="18">
        <f t="shared" si="8"/>
        <v>41.069252098509104</v>
      </c>
      <c r="J78" s="18">
        <v>-15.174707265608623</v>
      </c>
      <c r="K78" s="18">
        <f t="shared" si="9"/>
        <v>-15.350288675889324</v>
      </c>
      <c r="L78" s="18">
        <f t="shared" si="10"/>
        <v>-0.17558141028070118</v>
      </c>
      <c r="M78">
        <v>-15.174719352850722</v>
      </c>
      <c r="N78" s="1">
        <f t="shared" si="11"/>
        <v>-15.352028892475069</v>
      </c>
      <c r="O78" s="1">
        <f t="shared" si="12"/>
        <v>0.17730953962434626</v>
      </c>
    </row>
    <row r="79" spans="1:15" x14ac:dyDescent="0.2">
      <c r="A79" s="15">
        <v>12500</v>
      </c>
      <c r="G79" s="16">
        <v>108.6</v>
      </c>
      <c r="H79" s="16">
        <f t="shared" si="7"/>
        <v>108.6</v>
      </c>
      <c r="I79" s="18">
        <f t="shared" si="8"/>
        <v>40.716596505056557</v>
      </c>
      <c r="J79" s="18">
        <v>-15.519530859153303</v>
      </c>
      <c r="K79" s="18">
        <f t="shared" si="9"/>
        <v>-15.70294426934187</v>
      </c>
      <c r="L79" s="18">
        <f t="shared" si="10"/>
        <v>-0.18341341018856738</v>
      </c>
      <c r="M79">
        <v>-15.519541998756836</v>
      </c>
      <c r="N79" s="1">
        <f t="shared" si="11"/>
        <v>-15.704684485927615</v>
      </c>
      <c r="O79" s="1">
        <f t="shared" si="12"/>
        <v>0.18514248717077919</v>
      </c>
    </row>
    <row r="80" spans="1:15" x14ac:dyDescent="0.2">
      <c r="A80" s="15">
        <v>13000</v>
      </c>
      <c r="G80" s="16">
        <v>104.5</v>
      </c>
      <c r="H80" s="16">
        <f t="shared" si="7"/>
        <v>104.5</v>
      </c>
      <c r="I80" s="18">
        <f t="shared" si="8"/>
        <v>40.382325808941459</v>
      </c>
      <c r="J80" s="18">
        <v>-15.851528751184324</v>
      </c>
      <c r="K80" s="18">
        <f t="shared" si="9"/>
        <v>-16.037214965456968</v>
      </c>
      <c r="L80" s="18">
        <f t="shared" si="10"/>
        <v>-0.18568621427264453</v>
      </c>
      <c r="M80">
        <v>-15.851539050374978</v>
      </c>
      <c r="N80" s="1">
        <f t="shared" si="11"/>
        <v>-16.038955182042713</v>
      </c>
      <c r="O80" s="1">
        <f t="shared" si="12"/>
        <v>0.18741613166773519</v>
      </c>
    </row>
    <row r="81" spans="1:15" x14ac:dyDescent="0.2">
      <c r="A81" s="15">
        <v>15000</v>
      </c>
      <c r="G81" s="16">
        <v>90.7</v>
      </c>
      <c r="H81" s="16">
        <f t="shared" si="7"/>
        <v>90.7</v>
      </c>
      <c r="I81" s="18">
        <f t="shared" si="8"/>
        <v>39.152145741201906</v>
      </c>
      <c r="J81" s="18">
        <v>-17.067925536443045</v>
      </c>
      <c r="K81" s="18">
        <f t="shared" si="9"/>
        <v>-17.267395033196522</v>
      </c>
      <c r="L81" s="18">
        <f t="shared" si="10"/>
        <v>-0.19946949675347625</v>
      </c>
      <c r="M81">
        <v>-17.067933272281863</v>
      </c>
      <c r="N81" s="1">
        <f t="shared" si="11"/>
        <v>-17.269135249782266</v>
      </c>
      <c r="O81" s="1">
        <f t="shared" si="12"/>
        <v>0.20120197750040347</v>
      </c>
    </row>
    <row r="82" spans="1:15" x14ac:dyDescent="0.2">
      <c r="A82" s="15">
        <v>16000</v>
      </c>
      <c r="G82" s="16">
        <v>85</v>
      </c>
      <c r="H82" s="16">
        <f t="shared" si="7"/>
        <v>85</v>
      </c>
      <c r="I82" s="18">
        <f t="shared" si="8"/>
        <v>38.58837851428585</v>
      </c>
      <c r="J82" s="18">
        <v>-17.618747799882382</v>
      </c>
      <c r="K82" s="18">
        <f t="shared" si="9"/>
        <v>-17.831162260112578</v>
      </c>
      <c r="L82" s="18">
        <f t="shared" si="10"/>
        <v>-0.21241446023019606</v>
      </c>
      <c r="M82">
        <v>-17.618754598960201</v>
      </c>
      <c r="N82" s="1">
        <f t="shared" si="11"/>
        <v>-17.832902476698322</v>
      </c>
      <c r="O82" s="1">
        <f t="shared" si="12"/>
        <v>0.21414787773812094</v>
      </c>
    </row>
    <row r="83" spans="1:15" x14ac:dyDescent="0.2">
      <c r="A83" s="15">
        <v>17000</v>
      </c>
      <c r="G83" s="16">
        <v>80</v>
      </c>
      <c r="H83" s="16">
        <f t="shared" si="7"/>
        <v>80</v>
      </c>
      <c r="I83" s="18">
        <f t="shared" si="8"/>
        <v>38.061799739838868</v>
      </c>
      <c r="J83" s="18">
        <v>-18.137225578266495</v>
      </c>
      <c r="K83" s="18">
        <f t="shared" si="9"/>
        <v>-18.35774103455956</v>
      </c>
      <c r="L83" s="18">
        <f t="shared" si="10"/>
        <v>-0.22051545629306446</v>
      </c>
      <c r="M83">
        <v>-18.137231600979565</v>
      </c>
      <c r="N83" s="1">
        <f t="shared" si="11"/>
        <v>-18.359481251145304</v>
      </c>
      <c r="O83" s="1">
        <f t="shared" si="12"/>
        <v>0.22224965016573961</v>
      </c>
    </row>
    <row r="84" spans="1:15" x14ac:dyDescent="0.2">
      <c r="A84" s="15">
        <v>19000</v>
      </c>
      <c r="G84" s="16">
        <v>71.5</v>
      </c>
      <c r="H84" s="16">
        <f t="shared" si="7"/>
        <v>71.5</v>
      </c>
      <c r="I84" s="18">
        <f t="shared" si="8"/>
        <v>37.086120836021614</v>
      </c>
      <c r="J84" s="18">
        <v>-19.090751774973491</v>
      </c>
      <c r="K84" s="18">
        <f t="shared" si="9"/>
        <v>-19.333419938376814</v>
      </c>
      <c r="L84" s="18">
        <f t="shared" si="10"/>
        <v>-0.24266816340332298</v>
      </c>
      <c r="M84">
        <v>-19.090756596481299</v>
      </c>
      <c r="N84" s="1">
        <f t="shared" si="11"/>
        <v>-19.335160154962558</v>
      </c>
      <c r="O84" s="1">
        <f t="shared" si="12"/>
        <v>0.24440355848125961</v>
      </c>
    </row>
    <row r="85" spans="1:15" x14ac:dyDescent="0.2">
      <c r="A85" s="15">
        <v>20000</v>
      </c>
      <c r="G85" s="16">
        <v>67.900000000000006</v>
      </c>
      <c r="H85" s="16">
        <f t="shared" si="7"/>
        <v>67.900000000000006</v>
      </c>
      <c r="I85" s="18">
        <f t="shared" si="8"/>
        <v>36.637395485610035</v>
      </c>
      <c r="J85" s="18">
        <v>-19.531350276015488</v>
      </c>
      <c r="K85" s="18">
        <f t="shared" si="9"/>
        <v>-19.782145288788392</v>
      </c>
      <c r="L85" s="18">
        <f t="shared" si="10"/>
        <v>-0.25079501277290461</v>
      </c>
      <c r="M85">
        <v>-19.53135462742652</v>
      </c>
      <c r="N85" s="1">
        <f t="shared" si="11"/>
        <v>-19.783885505374137</v>
      </c>
      <c r="O85" s="1">
        <f t="shared" si="12"/>
        <v>0.25253087794761697</v>
      </c>
    </row>
    <row r="86" spans="1:15" x14ac:dyDescent="0.2">
      <c r="A86" s="15">
        <v>21000</v>
      </c>
      <c r="G86" s="16">
        <v>64.599999999999994</v>
      </c>
      <c r="H86" s="16">
        <f t="shared" si="7"/>
        <v>64.599999999999994</v>
      </c>
      <c r="I86" s="18">
        <f t="shared" si="8"/>
        <v>36.204650359901677</v>
      </c>
      <c r="J86" s="18">
        <v>-19.950889140602136</v>
      </c>
      <c r="K86" s="18">
        <f t="shared" si="9"/>
        <v>-20.21489041449675</v>
      </c>
      <c r="L86" s="18">
        <f t="shared" si="10"/>
        <v>-0.26400127389461403</v>
      </c>
      <c r="M86">
        <v>-19.950893087460397</v>
      </c>
      <c r="N86" s="1">
        <f t="shared" si="11"/>
        <v>-20.216630631082495</v>
      </c>
      <c r="O86" s="1">
        <f t="shared" si="12"/>
        <v>0.26573754362209812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C5" sqref="C5:C83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9" t="s">
        <v>9</v>
      </c>
      <c r="B1" s="20"/>
      <c r="C1" s="20"/>
      <c r="D1" s="20"/>
      <c r="E1" s="20"/>
      <c r="F1" s="20"/>
      <c r="G1" s="20"/>
      <c r="H1" s="21"/>
    </row>
    <row r="2" spans="1:8" ht="164.25" customHeight="1" thickBot="1" x14ac:dyDescent="0.2">
      <c r="A2" s="3"/>
      <c r="H2" s="4"/>
    </row>
    <row r="3" spans="1:8" ht="21.75" customHeight="1" thickBot="1" x14ac:dyDescent="0.25">
      <c r="A3" s="22" t="s">
        <v>10</v>
      </c>
      <c r="B3" s="23"/>
      <c r="C3" s="24"/>
      <c r="E3" s="22" t="s">
        <v>11</v>
      </c>
      <c r="F3" s="25"/>
      <c r="G3" s="25"/>
      <c r="H3" s="26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2021-04-08T15:42:57Z</dcterms:modified>
</cp:coreProperties>
</file>