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filterPrivacy="1" codeName="ThisWorkbook"/>
  <xr:revisionPtr revIDLastSave="0" documentId="8_{82EEAEC2-6DE9-3648-BFC1-6A1525DB1DB7}" xr6:coauthVersionLast="47" xr6:coauthVersionMax="47" xr10:uidLastSave="{00000000-0000-0000-0000-000000000000}"/>
  <bookViews>
    <workbookView xWindow="-38400" yWindow="0" windowWidth="38400" windowHeight="21600" xr2:uid="{00000000-000D-0000-FFFF-FFFF00000000}"/>
  </bookViews>
  <sheets>
    <sheet name="ProjectSchedule" sheetId="11" r:id="rId1"/>
  </sheets>
  <definedNames>
    <definedName name="Display_Week">ProjectSchedule!$E$3</definedName>
    <definedName name="_xlnm.Print_Titles" localSheetId="0">ProjectSchedule!$3:$5</definedName>
    <definedName name="Project_Start">ProjectSchedule!$E$2</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11" l="1"/>
  <c r="H25" i="11"/>
  <c r="E11" i="11"/>
  <c r="F11" i="11" s="1"/>
  <c r="E13" i="11" s="1"/>
  <c r="F10" i="11"/>
  <c r="H30" i="11"/>
  <c r="E8" i="11"/>
  <c r="F8" i="11" s="1"/>
  <c r="H6" i="11"/>
  <c r="E14" i="11" l="1"/>
  <c r="F14" i="11" s="1"/>
  <c r="E15" i="11" s="1"/>
  <c r="F15" i="11" s="1"/>
  <c r="E17" i="11" s="1"/>
  <c r="F13" i="11"/>
  <c r="H24" i="11" l="1"/>
  <c r="F17" i="11"/>
  <c r="E18" i="11" s="1"/>
  <c r="F18" i="11" s="1"/>
  <c r="E19" i="11" s="1"/>
  <c r="F19" i="11" s="1"/>
  <c r="E21" i="11"/>
  <c r="H18" i="11"/>
  <c r="E9" i="11"/>
  <c r="F9" i="11" s="1"/>
  <c r="I4" i="11"/>
  <c r="H20" i="11"/>
  <c r="H17" i="11"/>
  <c r="H16" i="11"/>
  <c r="H12" i="11"/>
  <c r="H7" i="11"/>
  <c r="E22" i="11" l="1"/>
  <c r="F21" i="11"/>
  <c r="F22" i="11" s="1"/>
  <c r="E26" i="11" s="1"/>
  <c r="H8" i="11"/>
  <c r="I5" i="11"/>
  <c r="F26" i="11" l="1"/>
  <c r="H26" i="11"/>
  <c r="E27" i="11"/>
  <c r="E28" i="11" s="1"/>
  <c r="H22" i="11"/>
  <c r="H21" i="11"/>
  <c r="H9" i="11"/>
  <c r="H19" i="11"/>
  <c r="H13" i="11"/>
  <c r="J4" i="11"/>
  <c r="K4" i="11" s="1"/>
  <c r="L4" i="11" s="1"/>
  <c r="M4" i="11" s="1"/>
  <c r="N4" i="11" s="1"/>
  <c r="O4" i="11" s="1"/>
  <c r="P4" i="11" s="1"/>
  <c r="I3" i="11"/>
  <c r="F27" i="11" l="1"/>
  <c r="H14" i="11"/>
  <c r="H10" i="11"/>
  <c r="H11" i="11"/>
  <c r="P3" i="11"/>
  <c r="Q4" i="11"/>
  <c r="R4" i="11" s="1"/>
  <c r="S4" i="11" s="1"/>
  <c r="T4" i="11" s="1"/>
  <c r="U4" i="11" s="1"/>
  <c r="V4" i="11" s="1"/>
  <c r="W4" i="11" s="1"/>
  <c r="J5" i="11"/>
  <c r="F28" i="11" l="1"/>
  <c r="F29" i="11"/>
  <c r="E31" i="11" s="1"/>
  <c r="E36" i="11" s="1"/>
  <c r="F36" i="11" s="1"/>
  <c r="H27" i="11"/>
  <c r="F31" i="11"/>
  <c r="E32" i="11" s="1"/>
  <c r="H15" i="11"/>
  <c r="W3" i="11"/>
  <c r="X4" i="11"/>
  <c r="Y4" i="11" s="1"/>
  <c r="Z4" i="11" s="1"/>
  <c r="AA4" i="11" s="1"/>
  <c r="AB4" i="11" s="1"/>
  <c r="AC4" i="11" s="1"/>
  <c r="AD4" i="11" s="1"/>
  <c r="K5" i="11"/>
  <c r="H28" i="11" l="1"/>
  <c r="E29" i="11"/>
  <c r="F32" i="11"/>
  <c r="E33" i="11" s="1"/>
  <c r="H32" i="11"/>
  <c r="H31" i="11"/>
  <c r="AE4" i="11"/>
  <c r="AF4" i="11" s="1"/>
  <c r="AG4" i="11" s="1"/>
  <c r="AH4" i="11" s="1"/>
  <c r="AI4" i="11" s="1"/>
  <c r="AJ4" i="11" s="1"/>
  <c r="AD3" i="11"/>
  <c r="L5" i="11"/>
  <c r="F33" i="11" l="1"/>
  <c r="E34" i="11" s="1"/>
  <c r="AK4" i="11"/>
  <c r="AL4" i="11" s="1"/>
  <c r="AM4" i="11" s="1"/>
  <c r="AN4" i="11" s="1"/>
  <c r="AO4" i="11" s="1"/>
  <c r="AP4" i="11" s="1"/>
  <c r="AQ4" i="11" s="1"/>
  <c r="M5" i="11"/>
  <c r="E35" i="11" l="1"/>
  <c r="F34" i="11"/>
  <c r="H34" i="11" s="1"/>
  <c r="H33" i="11"/>
  <c r="AR4" i="11"/>
  <c r="AS4" i="11" s="1"/>
  <c r="AK3" i="11"/>
  <c r="N5" i="11"/>
  <c r="F35" i="11" l="1"/>
  <c r="H35" i="11" s="1"/>
  <c r="AT4" i="11"/>
  <c r="AS5" i="11"/>
  <c r="AR3" i="11"/>
  <c r="O5" i="11"/>
  <c r="H36" i="11" l="1"/>
  <c r="AU4" i="11"/>
  <c r="AT5" i="11"/>
  <c r="AV4" i="11" l="1"/>
  <c r="AU5" i="11"/>
  <c r="P5" i="11"/>
  <c r="Q5" i="11"/>
  <c r="AW4" i="11" l="1"/>
  <c r="AV5" i="11"/>
  <c r="R5" i="11"/>
  <c r="AX4" i="11" l="1"/>
  <c r="AY4" i="11" s="1"/>
  <c r="AW5" i="11"/>
  <c r="S5" i="11"/>
  <c r="AY5" i="11" l="1"/>
  <c r="AZ4" i="11"/>
  <c r="AY3" i="11"/>
  <c r="AX5" i="11"/>
  <c r="T5" i="11"/>
  <c r="BA4" i="11" l="1"/>
  <c r="AZ5" i="11"/>
  <c r="U5" i="11"/>
  <c r="BA5" i="11" l="1"/>
  <c r="BB4" i="11"/>
  <c r="V5" i="11"/>
  <c r="BB5" i="11" l="1"/>
  <c r="BC4" i="11"/>
  <c r="W5" i="11"/>
  <c r="BC5" i="11" l="1"/>
  <c r="BD4" i="11"/>
  <c r="X5" i="11"/>
  <c r="BE4" i="11" l="1"/>
  <c r="BD5" i="11"/>
  <c r="Y5" i="11"/>
  <c r="BE5" i="11" l="1"/>
  <c r="BF4" i="11"/>
  <c r="Z5" i="11"/>
  <c r="BF5" i="11" l="1"/>
  <c r="BG4" i="11"/>
  <c r="BF3" i="11"/>
  <c r="AA5" i="11"/>
  <c r="BG5" i="11" l="1"/>
  <c r="BH4" i="11"/>
  <c r="AB5" i="11"/>
  <c r="BI4" i="11" l="1"/>
  <c r="BH5" i="11"/>
  <c r="AC5" i="11"/>
  <c r="BJ4" i="11" l="1"/>
  <c r="BI5" i="11"/>
  <c r="AD5" i="11"/>
  <c r="BK4" i="11" l="1"/>
  <c r="BJ5" i="11"/>
  <c r="AE5" i="11"/>
  <c r="BL4" i="11" l="1"/>
  <c r="BK5" i="11"/>
  <c r="AF5" i="11"/>
  <c r="BL5" i="11" l="1"/>
  <c r="AG5" i="11"/>
  <c r="AH5" i="11" l="1"/>
  <c r="AI5" i="11" l="1"/>
  <c r="AJ5" i="11" l="1"/>
  <c r="AK5" i="11" l="1"/>
  <c r="AL5" i="11" l="1"/>
  <c r="AM5" i="11" l="1"/>
  <c r="AN5" i="11" l="1"/>
  <c r="AO5" i="11" l="1"/>
  <c r="AP5" i="11" l="1"/>
  <c r="AQ5" i="11" l="1"/>
  <c r="AR5" i="11" l="1"/>
</calcChain>
</file>

<file path=xl/sharedStrings.xml><?xml version="1.0" encoding="utf-8"?>
<sst xmlns="http://schemas.openxmlformats.org/spreadsheetml/2006/main" count="76" uniqueCount="65">
  <si>
    <t>Enter Company Name in cell B2.</t>
  </si>
  <si>
    <t>CS6242 - DVA Course Project</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</si>
  <si>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</si>
  <si>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</si>
  <si>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</si>
  <si>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</si>
  <si>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</si>
  <si>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</si>
  <si>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</si>
  <si>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</si>
  <si>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</si>
  <si>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</si>
  <si>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</si>
  <si>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</si>
  <si>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</si>
  <si>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</si>
  <si>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Project Setup</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</si>
  <si>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</si>
  <si>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Project Brainstorming</t>
  </si>
  <si>
    <t>Everyone</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</si>
  <si>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</si>
  <si>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Literature Review</t>
  </si>
  <si>
    <t>Report</t>
  </si>
  <si>
    <t>Adarsh, Nidhi, Vatsal</t>
  </si>
  <si>
    <t>Presentation</t>
  </si>
  <si>
    <t>Nidhi, Palak, Schezeen, Upaasana, Vatsal</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</si>
  <si>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</si>
  <si>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Data Pre-Processing</t>
  </si>
  <si>
    <t>Understanding Data</t>
  </si>
  <si>
    <t>Finalizing Visualizations</t>
  </si>
  <si>
    <t>Processing Data</t>
  </si>
  <si>
    <t>Adarsh, Palak, Upaasana, Vatsal</t>
  </si>
  <si>
    <t>Sample phase title block</t>
  </si>
  <si>
    <t>Set Up Project Data</t>
  </si>
  <si>
    <t>Create ERD Diagram</t>
  </si>
  <si>
    <t>Adarsh, Palak, Vatsal</t>
  </si>
  <si>
    <t>Populate Database</t>
  </si>
  <si>
    <t>Design Visualizations</t>
  </si>
  <si>
    <t>Create Dashboard Skeleton</t>
  </si>
  <si>
    <t>Nidhi, Upaasana, Schezeen</t>
  </si>
  <si>
    <t>Create Visualization Skeleton</t>
  </si>
  <si>
    <t>Adarsh, Nidhi,  Schezeen</t>
  </si>
  <si>
    <t>This is an empty row</t>
  </si>
  <si>
    <t>Progress Report (Midterm Evaluation)</t>
  </si>
  <si>
    <t>This row marks the end of the Project Schedule. DO NOT enter anything in this row. 
Insert new rows ABOVE this one to continue building out your Project Schedule.</t>
  </si>
  <si>
    <t>Create Progress Report</t>
  </si>
  <si>
    <t>DB - Dashboard Integration</t>
  </si>
  <si>
    <t>Create Flask Server</t>
  </si>
  <si>
    <t>Adarsh</t>
  </si>
  <si>
    <t>Create Data Fetch Functions</t>
  </si>
  <si>
    <t>Connect Dashboard - DB</t>
  </si>
  <si>
    <t>Vatsal</t>
  </si>
  <si>
    <t>Confirm Visualizations Receiving Data</t>
  </si>
  <si>
    <t>Nidhi, Schezeen, Upaasana</t>
  </si>
  <si>
    <t>Testing</t>
  </si>
  <si>
    <t>Functionality Testing</t>
  </si>
  <si>
    <t>Adarsh, Nidhi, Palak, Schezeen</t>
  </si>
  <si>
    <t>Sanity Testing</t>
  </si>
  <si>
    <t>Schezeen, Upaasana, Vatsal</t>
  </si>
  <si>
    <t>Alpha Testing</t>
  </si>
  <si>
    <t>Beta Testing</t>
  </si>
  <si>
    <t>Friends and Peers</t>
  </si>
  <si>
    <t>UX Survey</t>
  </si>
  <si>
    <t>Final Fixes</t>
  </si>
  <si>
    <t>Setup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</si>
</sst>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15" x14ac:knownFonts="1">
    <font>
      <sz val="11"/>
      <color theme="1"/>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sz val="10"/>
      <name val="Arial"/>
      <family val="2"/>
    </font>
    <font>
      <sz val="14"/>
      <color rgb="FF000000"/>
      <name val="Calibri"/>
      <family val="2"/>
      <scheme val="minor"/>
    </font>
    <font>
      <sz val="16"/>
      <color theme="1"/>
      <name val="Calibri"/>
      <family val="2"/>
      <scheme val="minor"/>
    </font>
    <font>
      <sz val="11"/>
      <color rgb="FF000000"/>
      <name val="Calibri"/>
      <family val="2"/>
      <scheme val="minor"/>
    </font>
  </fonts>
  <fills count="1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8" tint="0.79998168889431442"/>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D9D9D9"/>
      </left>
      <right style="thin">
        <color rgb="FFD9D9D9"/>
      </right>
      <top style="medium">
        <color rgb="FFD9D9D9"/>
      </top>
      <bottom style="medium">
        <color rgb="FFD9D9D9"/>
      </bottom>
      <diagonal/>
    </border>
  </borders>
  <cellStyleXfs count="13">
    <xf numFmtId="0" fontId="0" fillId="0" borderId="0"/>
    <xf numFmtId="0" fontId="1" fillId="0" borderId="0" applyNumberFormat="0" applyFill="0" applyBorder="0" applyAlignment="0" applyProtection="0">
      <alignment vertical="top"/>
      <protection locked="0"/>
    </xf>
    <xf numFmtId="9" fontId="5" fillId="0" borderId="0" applyFont="0" applyFill="0" applyBorder="0" applyAlignment="0" applyProtection="0"/>
    <xf numFmtId="0" fontId="10" fillId="0" borderId="0"/>
    <xf numFmtId="43" fontId="5" fillId="0" borderId="3" applyFont="0" applyFill="0" applyAlignment="0" applyProtection="0"/>
    <xf numFmtId="0" fontId="9"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indent="1"/>
    </xf>
    <xf numFmtId="165" fontId="5" fillId="0" borderId="3">
      <alignment horizontal="center" vertical="center"/>
    </xf>
    <xf numFmtId="164" fontId="5" fillId="0" borderId="2" applyFill="0">
      <alignment horizontal="center" vertical="center"/>
    </xf>
    <xf numFmtId="0" fontId="5" fillId="0" borderId="2" applyFill="0">
      <alignment horizontal="center" vertical="center"/>
    </xf>
    <xf numFmtId="0" fontId="5" fillId="0" borderId="2" applyFill="0">
      <alignment horizontal="left" vertical="center" indent="2"/>
    </xf>
  </cellStyleXfs>
  <cellXfs count="92">
    <xf numFmtId="0" fontId="0" fillId="0" borderId="0" xfId="0"/>
    <xf numFmtId="0" fontId="0" fillId="0" borderId="0" xfId="0" applyAlignment="1">
      <alignment vertical="center"/>
    </xf>
    <xf numFmtId="0" fontId="0" fillId="0" borderId="0" xfId="0" applyAlignment="1">
      <alignment horizontal="center"/>
    </xf>
    <xf numFmtId="0" fontId="0" fillId="0" borderId="3" xfId="0" applyBorder="1" applyAlignment="1">
      <alignment horizontal="center" vertical="center"/>
    </xf>
    <xf numFmtId="0" fontId="4" fillId="12" borderId="1" xfId="0" applyFont="1" applyFill="1" applyBorder="1" applyAlignment="1">
      <alignment horizontal="left" vertical="center" indent="1"/>
    </xf>
    <xf numFmtId="0" fontId="4" fillId="12" borderId="1" xfId="0" applyFont="1" applyFill="1" applyBorder="1" applyAlignment="1">
      <alignment horizontal="center" vertical="center" wrapText="1"/>
    </xf>
    <xf numFmtId="167" fontId="7" fillId="6" borderId="0" xfId="0" applyNumberFormat="1" applyFont="1" applyFill="1" applyAlignment="1">
      <alignment horizontal="center" vertical="center"/>
    </xf>
    <xf numFmtId="167" fontId="7" fillId="6" borderId="6" xfId="0" applyNumberFormat="1" applyFont="1" applyFill="1" applyBorder="1" applyAlignment="1">
      <alignment horizontal="center" vertical="center"/>
    </xf>
    <xf numFmtId="167" fontId="7" fillId="6" borderId="7" xfId="0" applyNumberFormat="1" applyFont="1" applyFill="1" applyBorder="1" applyAlignment="1">
      <alignment horizontal="center" vertical="center"/>
    </xf>
    <xf numFmtId="0" fontId="8" fillId="11" borderId="8" xfId="0" applyFont="1" applyFill="1" applyBorder="1" applyAlignment="1">
      <alignment horizontal="center" vertical="center" shrinkToFit="1"/>
    </xf>
    <xf numFmtId="0" fontId="2" fillId="0" borderId="2" xfId="0" applyFont="1" applyBorder="1" applyAlignment="1">
      <alignment horizontal="center" vertical="center"/>
    </xf>
    <xf numFmtId="0" fontId="3" fillId="7" borderId="2" xfId="0" applyFont="1" applyFill="1" applyBorder="1" applyAlignment="1">
      <alignment horizontal="left" vertical="center" indent="1"/>
    </xf>
    <xf numFmtId="9" fontId="2"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2" fillId="7" borderId="2" xfId="0" applyNumberFormat="1" applyFont="1" applyFill="1" applyBorder="1" applyAlignment="1">
      <alignment horizontal="center" vertical="center"/>
    </xf>
    <xf numFmtId="9" fontId="2" fillId="2" borderId="2" xfId="2" applyFont="1" applyFill="1" applyBorder="1" applyAlignment="1">
      <alignment horizontal="center" vertical="center"/>
    </xf>
    <xf numFmtId="0" fontId="3" fillId="8" borderId="2" xfId="0" applyFont="1" applyFill="1" applyBorder="1" applyAlignment="1">
      <alignment horizontal="left" vertical="center" indent="1"/>
    </xf>
    <xf numFmtId="9" fontId="2"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2" fillId="8" borderId="2" xfId="0" applyNumberFormat="1" applyFont="1" applyFill="1" applyBorder="1" applyAlignment="1">
      <alignment horizontal="center" vertical="center"/>
    </xf>
    <xf numFmtId="9" fontId="2" fillId="3" borderId="2" xfId="2" applyFont="1" applyFill="1" applyBorder="1" applyAlignment="1">
      <alignment horizontal="center" vertical="center"/>
    </xf>
    <xf numFmtId="0" fontId="3" fillId="5" borderId="2" xfId="0" applyFont="1" applyFill="1" applyBorder="1" applyAlignment="1">
      <alignment horizontal="left" vertical="center" indent="1"/>
    </xf>
    <xf numFmtId="9" fontId="2"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2" fillId="5" borderId="2" xfId="0" applyNumberFormat="1" applyFont="1" applyFill="1" applyBorder="1" applyAlignment="1">
      <alignment horizontal="center" vertical="center"/>
    </xf>
    <xf numFmtId="9" fontId="2" fillId="10" borderId="2" xfId="2" applyFont="1" applyFill="1" applyBorder="1" applyAlignment="1">
      <alignment horizontal="center" vertical="center"/>
    </xf>
    <xf numFmtId="0" fontId="3" fillId="4" borderId="2" xfId="0" applyFont="1" applyFill="1" applyBorder="1" applyAlignment="1">
      <alignment horizontal="left" vertical="center" indent="1"/>
    </xf>
    <xf numFmtId="9" fontId="2"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2" fillId="4" borderId="2" xfId="0" applyNumberFormat="1" applyFont="1" applyFill="1" applyBorder="1" applyAlignment="1">
      <alignment horizontal="center" vertical="center"/>
    </xf>
    <xf numFmtId="9" fontId="2"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0" fillId="0" borderId="0" xfId="3"/>
    <xf numFmtId="0" fontId="10" fillId="0" borderId="0" xfId="3" applyAlignment="1">
      <alignment wrapText="1"/>
    </xf>
    <xf numFmtId="0" fontId="0" fillId="0" borderId="0" xfId="0" applyAlignment="1">
      <alignment wrapText="1"/>
    </xf>
    <xf numFmtId="0" fontId="6" fillId="0" borderId="0" xfId="7">
      <alignment vertical="top"/>
    </xf>
    <xf numFmtId="164" fontId="5" fillId="2" borderId="2" xfId="10" applyFill="1">
      <alignment horizontal="center" vertical="center"/>
    </xf>
    <xf numFmtId="164" fontId="5" fillId="3" borderId="2" xfId="10" applyFill="1">
      <alignment horizontal="center" vertical="center"/>
    </xf>
    <xf numFmtId="164" fontId="5" fillId="10" borderId="2" xfId="10" applyFill="1">
      <alignment horizontal="center" vertical="center"/>
    </xf>
    <xf numFmtId="164" fontId="5" fillId="9" borderId="2" xfId="10" applyFill="1">
      <alignment horizontal="center" vertical="center"/>
    </xf>
    <xf numFmtId="0" fontId="5" fillId="7" borderId="2" xfId="11" applyFill="1">
      <alignment horizontal="center" vertical="center"/>
    </xf>
    <xf numFmtId="0" fontId="5" fillId="2" borderId="2" xfId="11" applyFill="1">
      <alignment horizontal="center" vertical="center"/>
    </xf>
    <xf numFmtId="0" fontId="5" fillId="8" borderId="2" xfId="11" applyFill="1">
      <alignment horizontal="center" vertical="center"/>
    </xf>
    <xf numFmtId="0" fontId="5" fillId="3" borderId="2" xfId="11" applyFill="1">
      <alignment horizontal="center" vertical="center"/>
    </xf>
    <xf numFmtId="0" fontId="5" fillId="5" borderId="2" xfId="11" applyFill="1">
      <alignment horizontal="center" vertical="center"/>
    </xf>
    <xf numFmtId="0" fontId="5" fillId="10" borderId="2" xfId="11" applyFill="1">
      <alignment horizontal="center" vertical="center"/>
    </xf>
    <xf numFmtId="0" fontId="5" fillId="4" borderId="2" xfId="11" applyFill="1">
      <alignment horizontal="center" vertical="center"/>
    </xf>
    <xf numFmtId="0" fontId="5" fillId="9" borderId="2" xfId="11" applyFill="1">
      <alignment horizontal="center" vertical="center"/>
    </xf>
    <xf numFmtId="0" fontId="5" fillId="2" borderId="2" xfId="12" applyFill="1">
      <alignment horizontal="left" vertical="center" indent="2"/>
    </xf>
    <xf numFmtId="0" fontId="5" fillId="3" borderId="2" xfId="12" applyFill="1">
      <alignment horizontal="left" vertical="center" indent="2"/>
    </xf>
    <xf numFmtId="0" fontId="5" fillId="10" borderId="2" xfId="12" applyFill="1">
      <alignment horizontal="left" vertical="center" indent="2"/>
    </xf>
    <xf numFmtId="0" fontId="5" fillId="9" borderId="2" xfId="12" applyFill="1">
      <alignment horizontal="left" vertical="center" indent="2"/>
    </xf>
    <xf numFmtId="0" fontId="0" fillId="0" borderId="10" xfId="0" applyBorder="1"/>
    <xf numFmtId="0" fontId="11" fillId="0" borderId="0" xfId="1" applyFont="1" applyProtection="1">
      <alignment vertical="top"/>
    </xf>
    <xf numFmtId="0" fontId="3" fillId="14" borderId="2" xfId="0" applyFont="1" applyFill="1" applyBorder="1" applyAlignment="1">
      <alignment horizontal="left" vertical="center" indent="1"/>
    </xf>
    <xf numFmtId="0" fontId="5" fillId="14" borderId="2" xfId="11" applyFill="1">
      <alignment horizontal="center" vertical="center"/>
    </xf>
    <xf numFmtId="9" fontId="2" fillId="14" borderId="2" xfId="2" applyFont="1" applyFill="1" applyBorder="1" applyAlignment="1">
      <alignment horizontal="center" vertical="center"/>
    </xf>
    <xf numFmtId="164" fontId="0" fillId="14" borderId="2" xfId="0" applyNumberFormat="1" applyFill="1" applyBorder="1" applyAlignment="1">
      <alignment horizontal="center" vertical="center"/>
    </xf>
    <xf numFmtId="164" fontId="2" fillId="14" borderId="2" xfId="0" applyNumberFormat="1" applyFont="1" applyFill="1" applyBorder="1" applyAlignment="1">
      <alignment horizontal="center" vertical="center"/>
    </xf>
    <xf numFmtId="0" fontId="5" fillId="15" borderId="2" xfId="12" applyFill="1">
      <alignment horizontal="left" vertical="center" indent="2"/>
    </xf>
    <xf numFmtId="0" fontId="5" fillId="15" borderId="2" xfId="11" applyFill="1">
      <alignment horizontal="center" vertical="center"/>
    </xf>
    <xf numFmtId="9" fontId="2" fillId="15" borderId="2" xfId="2" applyFont="1" applyFill="1" applyBorder="1" applyAlignment="1">
      <alignment horizontal="center" vertical="center"/>
    </xf>
    <xf numFmtId="164" fontId="5" fillId="15" borderId="2" xfId="10" applyFill="1">
      <alignment horizontal="center" vertical="center"/>
    </xf>
    <xf numFmtId="0" fontId="3" fillId="16" borderId="2" xfId="0" applyFont="1" applyFill="1" applyBorder="1" applyAlignment="1">
      <alignment horizontal="left" vertical="center" indent="1"/>
    </xf>
    <xf numFmtId="0" fontId="5" fillId="16" borderId="2" xfId="11" applyFill="1">
      <alignment horizontal="center" vertical="center"/>
    </xf>
    <xf numFmtId="9" fontId="2" fillId="16" borderId="2" xfId="2" applyFont="1" applyFill="1" applyBorder="1" applyAlignment="1">
      <alignment horizontal="center" vertical="center"/>
    </xf>
    <xf numFmtId="164" fontId="0" fillId="16" borderId="2" xfId="0" applyNumberFormat="1" applyFill="1" applyBorder="1" applyAlignment="1">
      <alignment horizontal="center" vertical="center"/>
    </xf>
    <xf numFmtId="164" fontId="2" fillId="16" borderId="2" xfId="0" applyNumberFormat="1" applyFont="1" applyFill="1" applyBorder="1" applyAlignment="1">
      <alignment horizontal="center" vertical="center"/>
    </xf>
    <xf numFmtId="0" fontId="3" fillId="17" borderId="2" xfId="0" applyFont="1" applyFill="1" applyBorder="1" applyAlignment="1">
      <alignment horizontal="left" vertical="center" indent="1"/>
    </xf>
    <xf numFmtId="0" fontId="5" fillId="17" borderId="2" xfId="11" applyFill="1">
      <alignment horizontal="center" vertical="center"/>
    </xf>
    <xf numFmtId="9" fontId="2" fillId="17" borderId="2" xfId="2" applyFont="1" applyFill="1" applyBorder="1" applyAlignment="1">
      <alignment horizontal="center" vertical="center"/>
    </xf>
    <xf numFmtId="164" fontId="0" fillId="17" borderId="2" xfId="0" applyNumberFormat="1" applyFill="1" applyBorder="1" applyAlignment="1">
      <alignment horizontal="center" vertical="center"/>
    </xf>
    <xf numFmtId="164" fontId="2" fillId="17" borderId="2" xfId="0" applyNumberFormat="1" applyFont="1" applyFill="1" applyBorder="1" applyAlignment="1">
      <alignment horizontal="center" vertical="center"/>
    </xf>
    <xf numFmtId="0" fontId="5" fillId="6" borderId="2" xfId="12" applyFill="1">
      <alignment horizontal="left" vertical="center" indent="2"/>
    </xf>
    <xf numFmtId="0" fontId="5" fillId="6" borderId="2" xfId="11" applyFill="1">
      <alignment horizontal="center" vertical="center"/>
    </xf>
    <xf numFmtId="9" fontId="2" fillId="6" borderId="2" xfId="2" applyFont="1" applyFill="1" applyBorder="1" applyAlignment="1">
      <alignment horizontal="center" vertical="center"/>
    </xf>
    <xf numFmtId="164" fontId="5" fillId="6" borderId="2" xfId="10" applyFill="1">
      <alignment horizontal="center" vertical="center"/>
    </xf>
    <xf numFmtId="0" fontId="13" fillId="0" borderId="0" xfId="6" applyFont="1" applyAlignment="1">
      <alignment vertical="center"/>
    </xf>
    <xf numFmtId="0" fontId="12" fillId="0" borderId="0" xfId="0" applyFont="1" applyAlignment="1">
      <alignment horizontal="center" vertical="top" wrapText="1"/>
    </xf>
    <xf numFmtId="0" fontId="5" fillId="18" borderId="2" xfId="12" applyFill="1">
      <alignment horizontal="left" vertical="center" indent="2"/>
    </xf>
    <xf numFmtId="0" fontId="5" fillId="18" borderId="2" xfId="11" applyFill="1">
      <alignment horizontal="center" vertical="center"/>
    </xf>
    <xf numFmtId="9" fontId="2" fillId="18" borderId="2" xfId="2" applyFont="1" applyFill="1" applyBorder="1" applyAlignment="1">
      <alignment horizontal="center" vertical="center"/>
    </xf>
    <xf numFmtId="164" fontId="5" fillId="18" borderId="2" xfId="10" applyFill="1">
      <alignment horizontal="center" vertical="center"/>
    </xf>
    <xf numFmtId="0" fontId="14" fillId="0" borderId="11" xfId="0" applyFont="1" applyBorder="1" applyAlignment="1">
      <alignment vertical="center"/>
    </xf>
    <xf numFmtId="0" fontId="0" fillId="13" borderId="9" xfId="0" applyFill="1" applyBorder="1" applyAlignment="1">
      <alignment vertical="center"/>
    </xf>
    <xf numFmtId="0" fontId="5" fillId="0" borderId="0" xfId="8" applyAlignment="1">
      <alignment horizontal="right" indent="1"/>
    </xf>
    <xf numFmtId="0" fontId="5" fillId="0" borderId="7" xfId="8" applyBorder="1" applyAlignment="1">
      <alignment horizontal="right" indent="1"/>
    </xf>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5" fillId="0" borderId="3" xfId="9"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34</xdr:col>
      <xdr:colOff>0</xdr:colOff>
      <xdr:row>50</xdr:row>
      <xdr:rowOff>0</xdr:rowOff>
    </xdr:from>
    <xdr:to>
      <xdr:col>38</xdr:col>
      <xdr:colOff>38100</xdr:colOff>
      <xdr:row>50</xdr:row>
      <xdr:rowOff>368300</xdr:rowOff>
    </xdr:to>
    <xdr:pic>
      <xdr:nvPicPr>
        <xdr:cNvPr id="2" name="Picture 1">
          <a:extLst>
            <a:ext uri="{FF2B5EF4-FFF2-40B4-BE49-F238E27FC236}">
              <a16:creationId xmlns:a16="http://schemas.microsoft.com/office/drawing/2014/main" id="{6B6DE96F-0F31-2036-8CF3-B71949914B89}"/>
            </a:ext>
          </a:extLst>
        </xdr:cNvPr>
        <xdr:cNvPicPr>
          <a:picLocks noChangeAspect="1"/>
        </xdr:cNvPicPr>
      </xdr:nvPicPr>
      <xdr:blipFill>
        <a:blip xmlns:r="http://schemas.openxmlformats.org/officeDocument/2006/relationships" r:embed="rId1"/>
        <a:stretch>
          <a:fillRect/>
        </a:stretch>
      </xdr:blipFill>
      <xdr:spPr>
        <a:xfrm>
          <a:off x="12855222" y="19275778"/>
          <a:ext cx="685800" cy="368300"/>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61"/>
  <sheetViews>
    <sheetView showGridLines="0" tabSelected="1" showRuler="0" zoomScaleNormal="100" zoomScalePageLayoutView="70" workbookViewId="0">
      <pane ySplit="5" topLeftCell="A8" activePane="bottomLeft" state="frozen"/>
      <selection pane="bottomLeft" activeCell="BP21" sqref="BP21"/>
    </sheetView>
  </sheetViews>
  <sheetFormatPr baseColWidth="10" defaultColWidth="8.83203125" defaultRowHeight="30" customHeight="1" x14ac:dyDescent="0.2"/>
  <cols>
    <col min="1" max="1" width="2.6640625" style="33" customWidth="1"/>
    <col min="2" max="2" width="33.5" customWidth="1"/>
    <col min="3" max="3" width="30.6640625" customWidth="1"/>
    <col min="4" max="4" width="10.6640625" customWidth="1"/>
    <col min="5" max="5" width="10.5" style="2" customWidth="1"/>
    <col min="6" max="6" width="10.5" customWidth="1"/>
    <col min="7" max="7" width="2.6640625" customWidth="1"/>
    <col min="8" max="8" width="6.1640625" hidden="1" customWidth="1"/>
    <col min="9" max="64" width="2.5" customWidth="1"/>
    <col min="69" max="70" width="10.33203125"/>
  </cols>
  <sheetData>
    <row r="1" spans="1:64" ht="33" customHeight="1" x14ac:dyDescent="0.2">
      <c r="A1" s="33" t="s">
        <v>0</v>
      </c>
      <c r="B1" s="78" t="s">
        <v>1</v>
      </c>
      <c r="C1" s="79"/>
      <c r="I1" s="54"/>
    </row>
    <row r="2" spans="1:64" ht="30" customHeight="1" x14ac:dyDescent="0.2">
      <c r="A2" s="33" t="s">
        <v>2</v>
      </c>
      <c r="B2" s="36"/>
      <c r="C2" s="86" t="s">
        <v>3</v>
      </c>
      <c r="D2" s="87"/>
      <c r="E2" s="91">
        <v>44844</v>
      </c>
      <c r="F2" s="91"/>
    </row>
    <row r="3" spans="1:64" ht="30" customHeight="1" x14ac:dyDescent="0.2">
      <c r="A3" s="34" t="s">
        <v>4</v>
      </c>
      <c r="C3" s="86" t="s">
        <v>5</v>
      </c>
      <c r="D3" s="87"/>
      <c r="E3" s="3">
        <v>1</v>
      </c>
      <c r="I3" s="88">
        <f>I4</f>
        <v>44844</v>
      </c>
      <c r="J3" s="89"/>
      <c r="K3" s="89"/>
      <c r="L3" s="89"/>
      <c r="M3" s="89"/>
      <c r="N3" s="89"/>
      <c r="O3" s="90"/>
      <c r="P3" s="88">
        <f>P4</f>
        <v>44851</v>
      </c>
      <c r="Q3" s="89"/>
      <c r="R3" s="89"/>
      <c r="S3" s="89"/>
      <c r="T3" s="89"/>
      <c r="U3" s="89"/>
      <c r="V3" s="90"/>
      <c r="W3" s="88">
        <f>W4</f>
        <v>44858</v>
      </c>
      <c r="X3" s="89"/>
      <c r="Y3" s="89"/>
      <c r="Z3" s="89"/>
      <c r="AA3" s="89"/>
      <c r="AB3" s="89"/>
      <c r="AC3" s="90"/>
      <c r="AD3" s="88">
        <f>AD4</f>
        <v>44865</v>
      </c>
      <c r="AE3" s="89"/>
      <c r="AF3" s="89"/>
      <c r="AG3" s="89"/>
      <c r="AH3" s="89"/>
      <c r="AI3" s="89"/>
      <c r="AJ3" s="90"/>
      <c r="AK3" s="88">
        <f>AK4</f>
        <v>44872</v>
      </c>
      <c r="AL3" s="89"/>
      <c r="AM3" s="89"/>
      <c r="AN3" s="89"/>
      <c r="AO3" s="89"/>
      <c r="AP3" s="89"/>
      <c r="AQ3" s="90"/>
      <c r="AR3" s="88">
        <f>AR4</f>
        <v>44879</v>
      </c>
      <c r="AS3" s="89"/>
      <c r="AT3" s="89"/>
      <c r="AU3" s="89"/>
      <c r="AV3" s="89"/>
      <c r="AW3" s="89"/>
      <c r="AX3" s="90"/>
      <c r="AY3" s="88">
        <f>AY4</f>
        <v>44886</v>
      </c>
      <c r="AZ3" s="89"/>
      <c r="BA3" s="89"/>
      <c r="BB3" s="89"/>
      <c r="BC3" s="89"/>
      <c r="BD3" s="89"/>
      <c r="BE3" s="90"/>
      <c r="BF3" s="88">
        <f>BF4</f>
        <v>44893</v>
      </c>
      <c r="BG3" s="89"/>
      <c r="BH3" s="89"/>
      <c r="BI3" s="89"/>
      <c r="BJ3" s="89"/>
      <c r="BK3" s="89"/>
      <c r="BL3" s="90"/>
    </row>
    <row r="4" spans="1:64" ht="15" customHeight="1" x14ac:dyDescent="0.2">
      <c r="A4" s="34" t="s">
        <v>6</v>
      </c>
      <c r="B4" s="53"/>
      <c r="C4" s="53"/>
      <c r="D4" s="53"/>
      <c r="E4" s="53"/>
      <c r="F4" s="53"/>
      <c r="G4" s="53"/>
      <c r="I4" s="7">
        <f>Project_Start-WEEKDAY(Project_Start,1)+2+7*(Display_Week-1)</f>
        <v>44844</v>
      </c>
      <c r="J4" s="6">
        <f>I4+1</f>
        <v>44845</v>
      </c>
      <c r="K4" s="6">
        <f t="shared" ref="K4:AX4" si="0">J4+1</f>
        <v>44846</v>
      </c>
      <c r="L4" s="6">
        <f t="shared" si="0"/>
        <v>44847</v>
      </c>
      <c r="M4" s="6">
        <f t="shared" si="0"/>
        <v>44848</v>
      </c>
      <c r="N4" s="6">
        <f t="shared" si="0"/>
        <v>44849</v>
      </c>
      <c r="O4" s="8">
        <f t="shared" si="0"/>
        <v>44850</v>
      </c>
      <c r="P4" s="7">
        <f>O4+1</f>
        <v>44851</v>
      </c>
      <c r="Q4" s="6">
        <f>P4+1</f>
        <v>44852</v>
      </c>
      <c r="R4" s="6">
        <f t="shared" si="0"/>
        <v>44853</v>
      </c>
      <c r="S4" s="6">
        <f t="shared" si="0"/>
        <v>44854</v>
      </c>
      <c r="T4" s="6">
        <f t="shared" si="0"/>
        <v>44855</v>
      </c>
      <c r="U4" s="6">
        <f t="shared" si="0"/>
        <v>44856</v>
      </c>
      <c r="V4" s="8">
        <f t="shared" si="0"/>
        <v>44857</v>
      </c>
      <c r="W4" s="7">
        <f>V4+1</f>
        <v>44858</v>
      </c>
      <c r="X4" s="6">
        <f>W4+1</f>
        <v>44859</v>
      </c>
      <c r="Y4" s="6">
        <f t="shared" si="0"/>
        <v>44860</v>
      </c>
      <c r="Z4" s="6">
        <f t="shared" si="0"/>
        <v>44861</v>
      </c>
      <c r="AA4" s="6">
        <f t="shared" si="0"/>
        <v>44862</v>
      </c>
      <c r="AB4" s="6">
        <f t="shared" si="0"/>
        <v>44863</v>
      </c>
      <c r="AC4" s="8">
        <f t="shared" si="0"/>
        <v>44864</v>
      </c>
      <c r="AD4" s="7">
        <f>AC4+1</f>
        <v>44865</v>
      </c>
      <c r="AE4" s="6">
        <f>AD4+1</f>
        <v>44866</v>
      </c>
      <c r="AF4" s="6">
        <f t="shared" si="0"/>
        <v>44867</v>
      </c>
      <c r="AG4" s="6">
        <f t="shared" si="0"/>
        <v>44868</v>
      </c>
      <c r="AH4" s="6">
        <f t="shared" si="0"/>
        <v>44869</v>
      </c>
      <c r="AI4" s="6">
        <f t="shared" si="0"/>
        <v>44870</v>
      </c>
      <c r="AJ4" s="8">
        <f t="shared" si="0"/>
        <v>44871</v>
      </c>
      <c r="AK4" s="7">
        <f>AJ4+1</f>
        <v>44872</v>
      </c>
      <c r="AL4" s="6">
        <f>AK4+1</f>
        <v>44873</v>
      </c>
      <c r="AM4" s="6">
        <f t="shared" si="0"/>
        <v>44874</v>
      </c>
      <c r="AN4" s="6">
        <f t="shared" si="0"/>
        <v>44875</v>
      </c>
      <c r="AO4" s="6">
        <f t="shared" si="0"/>
        <v>44876</v>
      </c>
      <c r="AP4" s="6">
        <f t="shared" si="0"/>
        <v>44877</v>
      </c>
      <c r="AQ4" s="8">
        <f t="shared" si="0"/>
        <v>44878</v>
      </c>
      <c r="AR4" s="7">
        <f>AQ4+1</f>
        <v>44879</v>
      </c>
      <c r="AS4" s="6">
        <f>AR4+1</f>
        <v>44880</v>
      </c>
      <c r="AT4" s="6">
        <f t="shared" si="0"/>
        <v>44881</v>
      </c>
      <c r="AU4" s="6">
        <f t="shared" si="0"/>
        <v>44882</v>
      </c>
      <c r="AV4" s="6">
        <f t="shared" si="0"/>
        <v>44883</v>
      </c>
      <c r="AW4" s="6">
        <f t="shared" si="0"/>
        <v>44884</v>
      </c>
      <c r="AX4" s="8">
        <f t="shared" si="0"/>
        <v>44885</v>
      </c>
      <c r="AY4" s="7">
        <f>AX4+1</f>
        <v>44886</v>
      </c>
      <c r="AZ4" s="6">
        <f>AY4+1</f>
        <v>44887</v>
      </c>
      <c r="BA4" s="6">
        <f t="shared" ref="BA4:BE4" si="1">AZ4+1</f>
        <v>44888</v>
      </c>
      <c r="BB4" s="6">
        <f t="shared" si="1"/>
        <v>44889</v>
      </c>
      <c r="BC4" s="6">
        <f t="shared" si="1"/>
        <v>44890</v>
      </c>
      <c r="BD4" s="6">
        <f t="shared" si="1"/>
        <v>44891</v>
      </c>
      <c r="BE4" s="8">
        <f t="shared" si="1"/>
        <v>44892</v>
      </c>
      <c r="BF4" s="7">
        <f>BE4+1</f>
        <v>44893</v>
      </c>
      <c r="BG4" s="6">
        <f>BF4+1</f>
        <v>44894</v>
      </c>
      <c r="BH4" s="6">
        <f t="shared" ref="BH4:BL4" si="2">BG4+1</f>
        <v>44895</v>
      </c>
      <c r="BI4" s="6">
        <f t="shared" si="2"/>
        <v>44896</v>
      </c>
      <c r="BJ4" s="6">
        <f t="shared" si="2"/>
        <v>44897</v>
      </c>
      <c r="BK4" s="6">
        <f t="shared" si="2"/>
        <v>44898</v>
      </c>
      <c r="BL4" s="8">
        <f t="shared" si="2"/>
        <v>44899</v>
      </c>
    </row>
    <row r="5" spans="1:64" ht="30" customHeight="1" thickBot="1" x14ac:dyDescent="0.25">
      <c r="A5" s="34" t="s">
        <v>7</v>
      </c>
      <c r="B5" s="4" t="s">
        <v>8</v>
      </c>
      <c r="C5" s="5" t="s">
        <v>9</v>
      </c>
      <c r="D5" s="5" t="s">
        <v>10</v>
      </c>
      <c r="E5" s="5" t="s">
        <v>11</v>
      </c>
      <c r="F5" s="5" t="s">
        <v>12</v>
      </c>
      <c r="G5" s="5"/>
      <c r="H5" s="5" t="s">
        <v>13</v>
      </c>
      <c r="I5" s="9" t="str">
        <f t="shared" ref="I5" si="3">LEFT(TEXT(I4,"ddd"),1)</f>
        <v>M</v>
      </c>
      <c r="J5" s="9" t="str">
        <f t="shared" ref="J5:AR5" si="4">LEFT(TEXT(J4,"ddd"),1)</f>
        <v>T</v>
      </c>
      <c r="K5" s="9" t="str">
        <f t="shared" si="4"/>
        <v>W</v>
      </c>
      <c r="L5" s="9" t="str">
        <f t="shared" si="4"/>
        <v>T</v>
      </c>
      <c r="M5" s="9" t="str">
        <f t="shared" si="4"/>
        <v>F</v>
      </c>
      <c r="N5" s="9" t="str">
        <f t="shared" si="4"/>
        <v>S</v>
      </c>
      <c r="O5" s="9" t="str">
        <f t="shared" si="4"/>
        <v>S</v>
      </c>
      <c r="P5" s="9" t="str">
        <f t="shared" si="4"/>
        <v>M</v>
      </c>
      <c r="Q5" s="9" t="str">
        <f t="shared" si="4"/>
        <v>T</v>
      </c>
      <c r="R5" s="9" t="str">
        <f t="shared" si="4"/>
        <v>W</v>
      </c>
      <c r="S5" s="9" t="str">
        <f t="shared" si="4"/>
        <v>T</v>
      </c>
      <c r="T5" s="9" t="str">
        <f t="shared" si="4"/>
        <v>F</v>
      </c>
      <c r="U5" s="9" t="str">
        <f t="shared" si="4"/>
        <v>S</v>
      </c>
      <c r="V5" s="9" t="str">
        <f t="shared" si="4"/>
        <v>S</v>
      </c>
      <c r="W5" s="9" t="str">
        <f t="shared" si="4"/>
        <v>M</v>
      </c>
      <c r="X5" s="9" t="str">
        <f t="shared" si="4"/>
        <v>T</v>
      </c>
      <c r="Y5" s="9" t="str">
        <f t="shared" si="4"/>
        <v>W</v>
      </c>
      <c r="Z5" s="9" t="str">
        <f t="shared" si="4"/>
        <v>T</v>
      </c>
      <c r="AA5" s="9" t="str">
        <f t="shared" si="4"/>
        <v>F</v>
      </c>
      <c r="AB5" s="9" t="str">
        <f t="shared" si="4"/>
        <v>S</v>
      </c>
      <c r="AC5" s="9" t="str">
        <f t="shared" si="4"/>
        <v>S</v>
      </c>
      <c r="AD5" s="9" t="str">
        <f t="shared" si="4"/>
        <v>M</v>
      </c>
      <c r="AE5" s="9" t="str">
        <f t="shared" si="4"/>
        <v>T</v>
      </c>
      <c r="AF5" s="9" t="str">
        <f t="shared" si="4"/>
        <v>W</v>
      </c>
      <c r="AG5" s="9" t="str">
        <f t="shared" si="4"/>
        <v>T</v>
      </c>
      <c r="AH5" s="9" t="str">
        <f t="shared" si="4"/>
        <v>F</v>
      </c>
      <c r="AI5" s="9" t="str">
        <f t="shared" si="4"/>
        <v>S</v>
      </c>
      <c r="AJ5" s="9" t="str">
        <f t="shared" si="4"/>
        <v>S</v>
      </c>
      <c r="AK5" s="9" t="str">
        <f t="shared" si="4"/>
        <v>M</v>
      </c>
      <c r="AL5" s="9" t="str">
        <f t="shared" si="4"/>
        <v>T</v>
      </c>
      <c r="AM5" s="9" t="str">
        <f t="shared" si="4"/>
        <v>W</v>
      </c>
      <c r="AN5" s="9" t="str">
        <f t="shared" si="4"/>
        <v>T</v>
      </c>
      <c r="AO5" s="9" t="str">
        <f t="shared" si="4"/>
        <v>F</v>
      </c>
      <c r="AP5" s="9" t="str">
        <f t="shared" si="4"/>
        <v>S</v>
      </c>
      <c r="AQ5" s="9" t="str">
        <f t="shared" si="4"/>
        <v>S</v>
      </c>
      <c r="AR5" s="9" t="str">
        <f t="shared" si="4"/>
        <v>M</v>
      </c>
      <c r="AS5" s="9" t="str">
        <f t="shared" ref="AS5:BL5" si="5">LEFT(TEXT(AS4,"ddd"),1)</f>
        <v>T</v>
      </c>
      <c r="AT5" s="9" t="str">
        <f t="shared" si="5"/>
        <v>W</v>
      </c>
      <c r="AU5" s="9" t="str">
        <f t="shared" si="5"/>
        <v>T</v>
      </c>
      <c r="AV5" s="9" t="str">
        <f t="shared" si="5"/>
        <v>F</v>
      </c>
      <c r="AW5" s="9" t="str">
        <f t="shared" si="5"/>
        <v>S</v>
      </c>
      <c r="AX5" s="9" t="str">
        <f t="shared" si="5"/>
        <v>S</v>
      </c>
      <c r="AY5" s="9" t="str">
        <f t="shared" si="5"/>
        <v>M</v>
      </c>
      <c r="AZ5" s="9" t="str">
        <f t="shared" si="5"/>
        <v>T</v>
      </c>
      <c r="BA5" s="9" t="str">
        <f t="shared" si="5"/>
        <v>W</v>
      </c>
      <c r="BB5" s="9" t="str">
        <f t="shared" si="5"/>
        <v>T</v>
      </c>
      <c r="BC5" s="9" t="str">
        <f t="shared" si="5"/>
        <v>F</v>
      </c>
      <c r="BD5" s="9" t="str">
        <f t="shared" si="5"/>
        <v>S</v>
      </c>
      <c r="BE5" s="9" t="str">
        <f t="shared" si="5"/>
        <v>S</v>
      </c>
      <c r="BF5" s="9" t="str">
        <f t="shared" si="5"/>
        <v>M</v>
      </c>
      <c r="BG5" s="9" t="str">
        <f t="shared" si="5"/>
        <v>T</v>
      </c>
      <c r="BH5" s="9" t="str">
        <f t="shared" si="5"/>
        <v>W</v>
      </c>
      <c r="BI5" s="9" t="str">
        <f t="shared" si="5"/>
        <v>T</v>
      </c>
      <c r="BJ5" s="9" t="str">
        <f t="shared" si="5"/>
        <v>F</v>
      </c>
      <c r="BK5" s="9" t="str">
        <f t="shared" si="5"/>
        <v>S</v>
      </c>
      <c r="BL5" s="9" t="str">
        <f t="shared" si="5"/>
        <v>S</v>
      </c>
    </row>
    <row r="6" spans="1:64" ht="30" hidden="1" customHeight="1" thickBot="1" x14ac:dyDescent="0.25">
      <c r="A6" s="33" t="s">
        <v>14</v>
      </c>
      <c r="C6" s="35"/>
      <c r="E6"/>
      <c r="H6" t="str">
        <f>IF(OR(ISBLANK(task_start),ISBLANK(task_end)),"",task_end-task_start+1)</f>
        <v/>
      </c>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row>
    <row r="7" spans="1:64" s="1" customFormat="1" ht="30" customHeight="1" thickBot="1" x14ac:dyDescent="0.25">
      <c r="A7" s="34" t="s">
        <v>15</v>
      </c>
      <c r="B7" s="11" t="s">
        <v>16</v>
      </c>
      <c r="C7" s="41"/>
      <c r="D7" s="12"/>
      <c r="E7" s="13"/>
      <c r="F7" s="14"/>
      <c r="G7" s="10"/>
      <c r="H7" s="10" t="str">
        <f t="shared" ref="H7:H24" si="6">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1" customFormat="1" ht="30" customHeight="1" thickBot="1" x14ac:dyDescent="0.25">
      <c r="A8" s="34" t="s">
        <v>17</v>
      </c>
      <c r="B8" s="49" t="s">
        <v>18</v>
      </c>
      <c r="C8" s="42" t="s">
        <v>19</v>
      </c>
      <c r="D8" s="15">
        <v>1</v>
      </c>
      <c r="E8" s="37">
        <f>Project_Start</f>
        <v>44844</v>
      </c>
      <c r="F8" s="37">
        <f>E8+1</f>
        <v>44845</v>
      </c>
      <c r="G8" s="10"/>
      <c r="H8" s="10">
        <f t="shared" si="6"/>
        <v>2</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1" customFormat="1" ht="30" customHeight="1" thickBot="1" x14ac:dyDescent="0.25">
      <c r="A9" s="34" t="s">
        <v>20</v>
      </c>
      <c r="B9" s="49" t="s">
        <v>21</v>
      </c>
      <c r="C9" s="42" t="s">
        <v>19</v>
      </c>
      <c r="D9" s="15">
        <v>1</v>
      </c>
      <c r="E9" s="37">
        <f>F8</f>
        <v>44845</v>
      </c>
      <c r="F9" s="37">
        <f>E9+1</f>
        <v>44846</v>
      </c>
      <c r="G9" s="10"/>
      <c r="H9" s="10">
        <f t="shared" si="6"/>
        <v>2</v>
      </c>
      <c r="I9" s="31"/>
      <c r="J9" s="31"/>
      <c r="K9" s="31"/>
      <c r="L9" s="31"/>
      <c r="M9" s="31"/>
      <c r="N9" s="31"/>
      <c r="O9" s="31"/>
      <c r="P9" s="31"/>
      <c r="Q9" s="31"/>
      <c r="R9" s="31"/>
      <c r="S9" s="31"/>
      <c r="T9" s="31"/>
      <c r="U9" s="32"/>
      <c r="V9" s="32"/>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1" customFormat="1" ht="30" customHeight="1" thickBot="1" x14ac:dyDescent="0.25">
      <c r="A10" s="33"/>
      <c r="B10" s="49" t="s">
        <v>22</v>
      </c>
      <c r="C10" s="42" t="s">
        <v>23</v>
      </c>
      <c r="D10" s="15">
        <v>1</v>
      </c>
      <c r="E10" s="37">
        <v>44847</v>
      </c>
      <c r="F10" s="37">
        <f>E10+1</f>
        <v>44848</v>
      </c>
      <c r="G10" s="10"/>
      <c r="H10" s="10">
        <f t="shared" si="6"/>
        <v>2</v>
      </c>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1" customFormat="1" ht="30" customHeight="1" thickBot="1" x14ac:dyDescent="0.25">
      <c r="A11" s="33"/>
      <c r="B11" s="49" t="s">
        <v>24</v>
      </c>
      <c r="C11" s="42" t="s">
        <v>25</v>
      </c>
      <c r="D11" s="15">
        <v>1</v>
      </c>
      <c r="E11" s="37">
        <f>E10</f>
        <v>44847</v>
      </c>
      <c r="F11" s="37">
        <f>E11+1</f>
        <v>44848</v>
      </c>
      <c r="G11" s="10"/>
      <c r="H11" s="10">
        <f t="shared" si="6"/>
        <v>2</v>
      </c>
      <c r="I11" s="31"/>
      <c r="J11" s="31"/>
      <c r="K11" s="31"/>
      <c r="L11" s="31"/>
      <c r="M11" s="31"/>
      <c r="N11" s="31"/>
      <c r="O11" s="31"/>
      <c r="P11" s="31"/>
      <c r="Q11" s="31"/>
      <c r="R11" s="31"/>
      <c r="S11" s="31"/>
      <c r="T11" s="31"/>
      <c r="U11" s="31"/>
      <c r="V11" s="31"/>
      <c r="W11" s="31"/>
      <c r="X11" s="31"/>
      <c r="Y11" s="32"/>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1" customFormat="1" ht="30" customHeight="1" thickBot="1" x14ac:dyDescent="0.25">
      <c r="A12" s="34" t="s">
        <v>26</v>
      </c>
      <c r="B12" s="16" t="s">
        <v>27</v>
      </c>
      <c r="C12" s="43"/>
      <c r="D12" s="17"/>
      <c r="E12" s="18"/>
      <c r="F12" s="19"/>
      <c r="G12" s="10"/>
      <c r="H12" s="10" t="str">
        <f t="shared" si="6"/>
        <v/>
      </c>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1" customFormat="1" ht="30" customHeight="1" thickBot="1" x14ac:dyDescent="0.25">
      <c r="A13" s="34"/>
      <c r="B13" s="50" t="s">
        <v>28</v>
      </c>
      <c r="C13" s="44" t="s">
        <v>19</v>
      </c>
      <c r="D13" s="20">
        <v>1</v>
      </c>
      <c r="E13" s="38">
        <f>F11+1</f>
        <v>44849</v>
      </c>
      <c r="F13" s="38">
        <f>E13+3</f>
        <v>44852</v>
      </c>
      <c r="G13" s="10"/>
      <c r="H13" s="10">
        <f t="shared" si="6"/>
        <v>4</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1" customFormat="1" ht="30" customHeight="1" thickBot="1" x14ac:dyDescent="0.25">
      <c r="A14" s="33"/>
      <c r="B14" s="50" t="s">
        <v>29</v>
      </c>
      <c r="C14" s="44" t="s">
        <v>19</v>
      </c>
      <c r="D14" s="20">
        <v>0.5</v>
      </c>
      <c r="E14" s="38">
        <f>E13+2</f>
        <v>44851</v>
      </c>
      <c r="F14" s="38">
        <f>E14+4</f>
        <v>44855</v>
      </c>
      <c r="G14" s="10"/>
      <c r="H14" s="10">
        <f t="shared" si="6"/>
        <v>5</v>
      </c>
      <c r="I14" s="31"/>
      <c r="J14" s="31"/>
      <c r="K14" s="31"/>
      <c r="L14" s="31"/>
      <c r="M14" s="31"/>
      <c r="N14" s="31"/>
      <c r="O14" s="31"/>
      <c r="P14" s="31"/>
      <c r="Q14" s="31"/>
      <c r="R14" s="31"/>
      <c r="S14" s="31"/>
      <c r="T14" s="31"/>
      <c r="U14" s="32"/>
      <c r="V14" s="32"/>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1" customFormat="1" ht="30" customHeight="1" thickBot="1" x14ac:dyDescent="0.25">
      <c r="A15" s="33"/>
      <c r="B15" s="50" t="s">
        <v>30</v>
      </c>
      <c r="C15" s="44" t="s">
        <v>31</v>
      </c>
      <c r="D15" s="20">
        <v>0.5</v>
      </c>
      <c r="E15" s="38">
        <f>F14+1</f>
        <v>44856</v>
      </c>
      <c r="F15" s="38">
        <f>E15+5</f>
        <v>44861</v>
      </c>
      <c r="G15" s="10"/>
      <c r="H15" s="10">
        <f t="shared" si="6"/>
        <v>6</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1" customFormat="1" ht="30" customHeight="1" thickBot="1" x14ac:dyDescent="0.25">
      <c r="A16" s="33" t="s">
        <v>32</v>
      </c>
      <c r="B16" s="21" t="s">
        <v>33</v>
      </c>
      <c r="C16" s="45"/>
      <c r="D16" s="22"/>
      <c r="E16" s="23"/>
      <c r="F16" s="24"/>
      <c r="G16" s="10"/>
      <c r="H16" s="10" t="str">
        <f t="shared" si="6"/>
        <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7" s="1" customFormat="1" ht="30" customHeight="1" thickBot="1" x14ac:dyDescent="0.25">
      <c r="A17" s="33"/>
      <c r="B17" s="51" t="s">
        <v>34</v>
      </c>
      <c r="C17" s="46" t="s">
        <v>35</v>
      </c>
      <c r="D17" s="25">
        <v>0.75</v>
      </c>
      <c r="E17" s="39">
        <f>F15+1</f>
        <v>44862</v>
      </c>
      <c r="F17" s="39">
        <f>E17+4</f>
        <v>44866</v>
      </c>
      <c r="G17" s="10"/>
      <c r="H17" s="10">
        <f t="shared" si="6"/>
        <v>5</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7" s="1" customFormat="1" ht="30" customHeight="1" thickBot="1" x14ac:dyDescent="0.25">
      <c r="A18" s="33"/>
      <c r="B18" s="51" t="s">
        <v>64</v>
      </c>
      <c r="C18" s="46" t="s">
        <v>19</v>
      </c>
      <c r="D18" s="25">
        <v>0.5</v>
      </c>
      <c r="E18" s="39">
        <f>F17+1</f>
        <v>44867</v>
      </c>
      <c r="F18" s="39">
        <f>E18+1</f>
        <v>44868</v>
      </c>
      <c r="G18" s="10"/>
      <c r="H18" s="10">
        <f t="shared" si="6"/>
        <v>2</v>
      </c>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7" s="1" customFormat="1" ht="30" customHeight="1" thickBot="1" x14ac:dyDescent="0.25">
      <c r="A19" s="33"/>
      <c r="B19" s="51" t="s">
        <v>36</v>
      </c>
      <c r="C19" s="46" t="s">
        <v>31</v>
      </c>
      <c r="D19" s="25">
        <v>1</v>
      </c>
      <c r="E19" s="39">
        <f>F18+1</f>
        <v>44869</v>
      </c>
      <c r="F19" s="39">
        <f>E19+7</f>
        <v>44876</v>
      </c>
      <c r="G19" s="10"/>
      <c r="H19" s="10">
        <f t="shared" si="6"/>
        <v>8</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7" s="1" customFormat="1" ht="30" customHeight="1" thickBot="1" x14ac:dyDescent="0.25">
      <c r="A20" s="33" t="s">
        <v>32</v>
      </c>
      <c r="B20" s="26" t="s">
        <v>37</v>
      </c>
      <c r="C20" s="47"/>
      <c r="D20" s="27"/>
      <c r="E20" s="28"/>
      <c r="F20" s="29"/>
      <c r="G20" s="10"/>
      <c r="H20" s="10" t="str">
        <f t="shared" si="6"/>
        <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7" s="1" customFormat="1" ht="30" customHeight="1" thickBot="1" x14ac:dyDescent="0.25">
      <c r="A21" s="33"/>
      <c r="B21" s="52" t="s">
        <v>38</v>
      </c>
      <c r="C21" s="48" t="s">
        <v>39</v>
      </c>
      <c r="D21" s="30">
        <v>0.25</v>
      </c>
      <c r="E21" s="40">
        <f>E17</f>
        <v>44862</v>
      </c>
      <c r="F21" s="40">
        <f>E21+14</f>
        <v>44876</v>
      </c>
      <c r="G21" s="10"/>
      <c r="H21" s="10">
        <f t="shared" si="6"/>
        <v>15</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7" s="1" customFormat="1" ht="30" customHeight="1" thickBot="1" x14ac:dyDescent="0.25">
      <c r="A22" s="33"/>
      <c r="B22" s="52" t="s">
        <v>40</v>
      </c>
      <c r="C22" s="48" t="s">
        <v>41</v>
      </c>
      <c r="D22" s="30">
        <v>0</v>
      </c>
      <c r="E22" s="40">
        <f>E21</f>
        <v>44862</v>
      </c>
      <c r="F22" s="40">
        <f>F21</f>
        <v>44876</v>
      </c>
      <c r="G22" s="10"/>
      <c r="H22" s="10">
        <f t="shared" si="6"/>
        <v>15</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7" ht="30" customHeight="1" thickBot="1" x14ac:dyDescent="0.25">
      <c r="A23" s="33" t="s">
        <v>42</v>
      </c>
      <c r="B23" s="64" t="s">
        <v>43</v>
      </c>
      <c r="C23" s="65"/>
      <c r="D23" s="66"/>
      <c r="E23" s="67"/>
      <c r="F23" s="68"/>
      <c r="G23" s="10"/>
      <c r="H23" s="10" t="str">
        <f t="shared" si="6"/>
        <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O23" s="1"/>
    </row>
    <row r="24" spans="1:67" ht="30" customHeight="1" thickBot="1" x14ac:dyDescent="0.25">
      <c r="A24" s="34" t="s">
        <v>44</v>
      </c>
      <c r="B24" s="80" t="s">
        <v>45</v>
      </c>
      <c r="C24" s="81" t="s">
        <v>19</v>
      </c>
      <c r="D24" s="82">
        <v>0</v>
      </c>
      <c r="E24" s="83">
        <v>44866</v>
      </c>
      <c r="F24" s="83">
        <v>44869</v>
      </c>
      <c r="G24" s="10"/>
      <c r="H24" s="10">
        <f t="shared" si="6"/>
        <v>4</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7" ht="30" customHeight="1" thickBot="1" x14ac:dyDescent="0.25">
      <c r="B25" s="55" t="s">
        <v>46</v>
      </c>
      <c r="C25" s="56"/>
      <c r="D25" s="57"/>
      <c r="E25" s="58"/>
      <c r="F25" s="59"/>
      <c r="G25" s="10"/>
      <c r="H25" s="10" t="str">
        <f t="shared" ref="H25:H36" si="7">IF(OR(ISBLANK(task_start),ISBLANK(task_end)),"",task_end-task_start+1)</f>
        <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7" ht="30" customHeight="1" thickBot="1" x14ac:dyDescent="0.25">
      <c r="B26" s="60" t="s">
        <v>47</v>
      </c>
      <c r="C26" s="61" t="s">
        <v>48</v>
      </c>
      <c r="D26" s="62">
        <v>0</v>
      </c>
      <c r="E26" s="63">
        <f>F22+1</f>
        <v>44877</v>
      </c>
      <c r="F26" s="63">
        <f>E26+1</f>
        <v>44878</v>
      </c>
      <c r="G26" s="10"/>
      <c r="H26" s="10">
        <f t="shared" si="7"/>
        <v>2</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7" ht="30" customHeight="1" thickBot="1" x14ac:dyDescent="0.25">
      <c r="B27" s="60" t="s">
        <v>49</v>
      </c>
      <c r="C27" s="61" t="s">
        <v>35</v>
      </c>
      <c r="D27" s="62">
        <v>0</v>
      </c>
      <c r="E27" s="63">
        <f>F26+1</f>
        <v>44879</v>
      </c>
      <c r="F27" s="63">
        <f>E27+10</f>
        <v>44889</v>
      </c>
      <c r="G27" s="10"/>
      <c r="H27" s="10">
        <f t="shared" si="7"/>
        <v>11</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7" ht="30" customHeight="1" thickBot="1" x14ac:dyDescent="0.25">
      <c r="B28" s="60" t="s">
        <v>50</v>
      </c>
      <c r="C28" s="61" t="s">
        <v>51</v>
      </c>
      <c r="D28" s="62">
        <v>0</v>
      </c>
      <c r="E28" s="63">
        <f>E27</f>
        <v>44879</v>
      </c>
      <c r="F28" s="63">
        <f>E28+3</f>
        <v>44882</v>
      </c>
      <c r="G28" s="10"/>
      <c r="H28" s="10">
        <f t="shared" si="7"/>
        <v>4</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7" ht="30" customHeight="1" thickBot="1" x14ac:dyDescent="0.25">
      <c r="B29" s="60" t="s">
        <v>52</v>
      </c>
      <c r="C29" s="61" t="s">
        <v>53</v>
      </c>
      <c r="D29" s="62">
        <v>0</v>
      </c>
      <c r="E29" s="63">
        <f>F28-1</f>
        <v>44881</v>
      </c>
      <c r="F29" s="63">
        <f>F27</f>
        <v>44889</v>
      </c>
      <c r="G29" s="10"/>
      <c r="H29" s="10"/>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7" ht="30" customHeight="1" thickBot="1" x14ac:dyDescent="0.25">
      <c r="B30" s="69" t="s">
        <v>54</v>
      </c>
      <c r="C30" s="70"/>
      <c r="D30" s="71"/>
      <c r="E30" s="72"/>
      <c r="F30" s="73"/>
      <c r="G30" s="10"/>
      <c r="H30" s="10" t="str">
        <f t="shared" si="7"/>
        <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7" ht="30" customHeight="1" thickBot="1" x14ac:dyDescent="0.25">
      <c r="B31" s="74" t="s">
        <v>55</v>
      </c>
      <c r="C31" s="75" t="s">
        <v>56</v>
      </c>
      <c r="D31" s="76">
        <v>0</v>
      </c>
      <c r="E31" s="77">
        <f>F29+1</f>
        <v>44890</v>
      </c>
      <c r="F31" s="77">
        <f>E31+1</f>
        <v>44891</v>
      </c>
      <c r="G31" s="10"/>
      <c r="H31" s="10">
        <f t="shared" si="7"/>
        <v>2</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7" ht="30" customHeight="1" thickBot="1" x14ac:dyDescent="0.25">
      <c r="B32" s="74" t="s">
        <v>57</v>
      </c>
      <c r="C32" s="75" t="s">
        <v>58</v>
      </c>
      <c r="D32" s="76">
        <v>0</v>
      </c>
      <c r="E32" s="77">
        <f>F31</f>
        <v>44891</v>
      </c>
      <c r="F32" s="77">
        <f>E32+1</f>
        <v>44892</v>
      </c>
      <c r="G32" s="10"/>
      <c r="H32" s="10">
        <f t="shared" si="7"/>
        <v>2</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2:64" ht="30" customHeight="1" thickBot="1" x14ac:dyDescent="0.25">
      <c r="B33" s="74" t="s">
        <v>59</v>
      </c>
      <c r="C33" s="75" t="s">
        <v>19</v>
      </c>
      <c r="D33" s="76">
        <v>0</v>
      </c>
      <c r="E33" s="77">
        <f>F32+1</f>
        <v>44893</v>
      </c>
      <c r="F33" s="77">
        <f>E33+1</f>
        <v>44894</v>
      </c>
      <c r="G33" s="10"/>
      <c r="H33" s="10">
        <f t="shared" si="7"/>
        <v>2</v>
      </c>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row>
    <row r="34" spans="2:64" ht="30" customHeight="1" thickBot="1" x14ac:dyDescent="0.25">
      <c r="B34" s="74" t="s">
        <v>60</v>
      </c>
      <c r="C34" s="75" t="s">
        <v>61</v>
      </c>
      <c r="D34" s="76">
        <v>0</v>
      </c>
      <c r="E34" s="77">
        <f>F33</f>
        <v>44894</v>
      </c>
      <c r="F34" s="77">
        <f>E34+2</f>
        <v>44896</v>
      </c>
      <c r="G34" s="10"/>
      <c r="H34" s="10">
        <f t="shared" si="7"/>
        <v>3</v>
      </c>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84"/>
    </row>
    <row r="35" spans="2:64" ht="30" customHeight="1" thickBot="1" x14ac:dyDescent="0.25">
      <c r="B35" s="74" t="s">
        <v>62</v>
      </c>
      <c r="C35" s="75" t="s">
        <v>61</v>
      </c>
      <c r="D35" s="76">
        <v>0</v>
      </c>
      <c r="E35" s="77">
        <f>E34</f>
        <v>44894</v>
      </c>
      <c r="F35" s="77">
        <f>E35+2</f>
        <v>44896</v>
      </c>
      <c r="G35" s="10"/>
      <c r="H35" s="10">
        <f t="shared" si="7"/>
        <v>3</v>
      </c>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84"/>
    </row>
    <row r="36" spans="2:64" ht="30" customHeight="1" thickBot="1" x14ac:dyDescent="0.25">
      <c r="B36" s="74" t="s">
        <v>63</v>
      </c>
      <c r="C36" s="75" t="s">
        <v>19</v>
      </c>
      <c r="D36" s="76">
        <v>0</v>
      </c>
      <c r="E36" s="77">
        <f>E31</f>
        <v>44890</v>
      </c>
      <c r="F36" s="77">
        <f>E36+9</f>
        <v>44899</v>
      </c>
      <c r="G36" s="10"/>
      <c r="H36" s="10">
        <f t="shared" si="7"/>
        <v>10</v>
      </c>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85"/>
    </row>
    <row r="37" spans="2:64" ht="30" customHeight="1" x14ac:dyDescent="0.2">
      <c r="B37" s="1"/>
      <c r="C37" s="1"/>
      <c r="D37" s="1"/>
      <c r="E37" s="1"/>
      <c r="F37" s="1"/>
    </row>
    <row r="38" spans="2:64" ht="30" customHeight="1" x14ac:dyDescent="0.2">
      <c r="B38" s="1"/>
      <c r="C38" s="1"/>
      <c r="D38" s="1"/>
      <c r="E38" s="1"/>
      <c r="F38" s="1"/>
    </row>
    <row r="39" spans="2:64" ht="30" customHeight="1" x14ac:dyDescent="0.2">
      <c r="B39" s="1"/>
      <c r="C39" s="1"/>
      <c r="D39" s="1"/>
      <c r="E39" s="1"/>
      <c r="F39" s="1"/>
    </row>
    <row r="40" spans="2:64" ht="30" customHeight="1" x14ac:dyDescent="0.2">
      <c r="B40" s="1"/>
      <c r="C40" s="1"/>
      <c r="D40" s="1"/>
      <c r="E40" s="1"/>
      <c r="F40" s="1"/>
    </row>
    <row r="41" spans="2:64" ht="30" customHeight="1" x14ac:dyDescent="0.2">
      <c r="B41" s="1"/>
      <c r="C41" s="1"/>
      <c r="D41" s="1"/>
      <c r="E41" s="1"/>
      <c r="F41" s="1"/>
    </row>
    <row r="42" spans="2:64" ht="30" customHeight="1" x14ac:dyDescent="0.2">
      <c r="B42" s="1"/>
      <c r="C42" s="1"/>
      <c r="D42" s="1"/>
      <c r="E42" s="1"/>
      <c r="F42" s="1"/>
    </row>
    <row r="43" spans="2:64" ht="30" customHeight="1" x14ac:dyDescent="0.2">
      <c r="B43" s="1"/>
      <c r="C43" s="1"/>
      <c r="D43" s="1"/>
      <c r="E43" s="1"/>
      <c r="F43" s="1"/>
    </row>
    <row r="44" spans="2:64" ht="30" customHeight="1" x14ac:dyDescent="0.2">
      <c r="B44" s="1"/>
      <c r="C44" s="1"/>
      <c r="D44" s="1"/>
      <c r="E44" s="1"/>
      <c r="F44" s="1"/>
    </row>
    <row r="45" spans="2:64" ht="30" customHeight="1" x14ac:dyDescent="0.2">
      <c r="B45" s="1"/>
      <c r="C45" s="1"/>
      <c r="D45" s="1"/>
      <c r="E45" s="1"/>
      <c r="F45" s="1"/>
    </row>
    <row r="46" spans="2:64" ht="30" customHeight="1" x14ac:dyDescent="0.2">
      <c r="B46" s="1"/>
      <c r="C46" s="1"/>
      <c r="D46" s="1"/>
      <c r="E46" s="1"/>
      <c r="F46" s="1"/>
    </row>
    <row r="47" spans="2:64" ht="30" customHeight="1" x14ac:dyDescent="0.2">
      <c r="B47" s="1"/>
      <c r="C47" s="1"/>
      <c r="D47" s="1"/>
      <c r="E47" s="1"/>
      <c r="F47" s="1"/>
    </row>
    <row r="48" spans="2:64" ht="30" customHeight="1" x14ac:dyDescent="0.2">
      <c r="B48" s="1"/>
      <c r="C48" s="1"/>
      <c r="D48" s="1"/>
      <c r="E48" s="1"/>
      <c r="F48" s="1"/>
    </row>
    <row r="49" spans="2:6" ht="30" customHeight="1" x14ac:dyDescent="0.2">
      <c r="B49" s="1"/>
      <c r="C49" s="1"/>
      <c r="D49" s="1"/>
      <c r="E49" s="1"/>
      <c r="F49" s="1"/>
    </row>
    <row r="50" spans="2:6" ht="30" customHeight="1" x14ac:dyDescent="0.2">
      <c r="B50" s="1"/>
      <c r="C50" s="1"/>
      <c r="D50" s="1"/>
      <c r="E50" s="1"/>
      <c r="F50" s="1"/>
    </row>
    <row r="51" spans="2:6" ht="30" customHeight="1" x14ac:dyDescent="0.2">
      <c r="B51" s="1"/>
      <c r="C51" s="1"/>
      <c r="D51" s="1"/>
      <c r="E51" s="1"/>
      <c r="F51" s="1"/>
    </row>
    <row r="52" spans="2:6" ht="30" customHeight="1" x14ac:dyDescent="0.2">
      <c r="B52" s="1"/>
      <c r="C52" s="1"/>
      <c r="D52" s="1"/>
      <c r="E52" s="1"/>
      <c r="F52" s="1"/>
    </row>
    <row r="53" spans="2:6" ht="30" customHeight="1" x14ac:dyDescent="0.2">
      <c r="B53" s="1"/>
      <c r="C53" s="1"/>
      <c r="D53" s="1"/>
      <c r="E53" s="1"/>
      <c r="F53" s="1"/>
    </row>
    <row r="54" spans="2:6" ht="30" customHeight="1" x14ac:dyDescent="0.2">
      <c r="B54" s="1"/>
      <c r="C54" s="1"/>
      <c r="D54" s="1"/>
      <c r="E54" s="1"/>
      <c r="F54" s="1"/>
    </row>
    <row r="55" spans="2:6" ht="30" customHeight="1" x14ac:dyDescent="0.2">
      <c r="B55" s="1"/>
      <c r="C55" s="1"/>
      <c r="D55" s="1"/>
      <c r="E55" s="1"/>
      <c r="F55" s="1"/>
    </row>
    <row r="56" spans="2:6" ht="30" customHeight="1" x14ac:dyDescent="0.2">
      <c r="B56" s="1"/>
      <c r="C56" s="1"/>
      <c r="D56" s="1"/>
      <c r="E56" s="1"/>
      <c r="F56" s="1"/>
    </row>
    <row r="57" spans="2:6" ht="30" customHeight="1" x14ac:dyDescent="0.2">
      <c r="B57" s="1"/>
      <c r="C57" s="1"/>
      <c r="D57" s="1"/>
      <c r="E57" s="1"/>
      <c r="F57" s="1"/>
    </row>
    <row r="58" spans="2:6" ht="30" customHeight="1" x14ac:dyDescent="0.2">
      <c r="B58" s="1"/>
      <c r="C58" s="1"/>
      <c r="D58" s="1"/>
      <c r="E58" s="1"/>
      <c r="F58" s="1"/>
    </row>
    <row r="59" spans="2:6" ht="30" customHeight="1" x14ac:dyDescent="0.2">
      <c r="C59" s="1"/>
      <c r="E59"/>
    </row>
    <row r="60" spans="2:6" ht="30" customHeight="1" x14ac:dyDescent="0.2">
      <c r="C60" s="1"/>
      <c r="E60"/>
    </row>
    <row r="61" spans="2:6" ht="30" customHeight="1" x14ac:dyDescent="0.2">
      <c r="C61" s="1"/>
      <c r="E61"/>
    </row>
  </sheetData>
  <mergeCells count="11">
    <mergeCell ref="BF3:BL3"/>
    <mergeCell ref="E2:F2"/>
    <mergeCell ref="I3:O3"/>
    <mergeCell ref="P3:V3"/>
    <mergeCell ref="W3:AC3"/>
    <mergeCell ref="AD3:AJ3"/>
    <mergeCell ref="C2:D2"/>
    <mergeCell ref="C3:D3"/>
    <mergeCell ref="AK3:AQ3"/>
    <mergeCell ref="AR3:AX3"/>
    <mergeCell ref="AY3:BE3"/>
  </mergeCells>
  <conditionalFormatting sqref="D6:D36">
    <cfRule type="dataBar" priority="2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25:BK36 BL25:BL33 I4:BL24">
    <cfRule type="expression" dxfId="5" priority="46">
      <formula>AND(TODAY()&gt;=I$4,TODAY()&lt;J$4)</formula>
    </cfRule>
  </conditionalFormatting>
  <conditionalFormatting sqref="I25:BK36 BL25:BL33 I6:BL24">
    <cfRule type="expression" dxfId="4" priority="40">
      <formula>AND(task_start&lt;=I$4,ROUNDDOWN((task_end-task_start+1)*task_progress,0)+task_start-1&gt;=I$4)</formula>
    </cfRule>
    <cfRule type="expression" dxfId="3" priority="41" stopIfTrue="1">
      <formula>AND(task_end&gt;=I$4,task_start&lt;J$4)</formula>
    </cfRule>
  </conditionalFormatting>
  <conditionalFormatting sqref="BL36">
    <cfRule type="expression" dxfId="2" priority="3">
      <formula>AND(TODAY()&gt;=BL$4,TODAY()&lt;BM$4)</formula>
    </cfRule>
  </conditionalFormatting>
  <conditionalFormatting sqref="BL36">
    <cfRule type="expression" dxfId="1" priority="1">
      <formula>AND(task_start&lt;=BL$4,ROUNDDOWN((task_end-task_start+1)*task_progress,0)+task_start-1&gt;=BL$4)</formula>
    </cfRule>
    <cfRule type="expression" dxfId="0" priority="2" stopIfTrue="1">
      <formula>AND(task_end&gt;=BL$4,task_start&lt;BM$4)</formula>
    </cfRule>
  </conditionalFormatting>
  <dataValidations disablePrompts="1" count="1">
    <dataValidation type="whole" operator="greaterThanOrEqual" allowBlank="1" showInputMessage="1" promptTitle="Display Week" prompt="Changing this number will scroll the Gantt Chart view." sqref="E3"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3758FF6F8F5C6499BBA7D7E4779142A" ma:contentTypeVersion="2" ma:contentTypeDescription="Create a new document." ma:contentTypeScope="" ma:versionID="08b96775e80e45f42abc80ff150fcfd5">
  <xsd:schema xmlns:xsd="http://www.w3.org/2001/XMLSchema" xmlns:xs="http://www.w3.org/2001/XMLSchema" xmlns:p="http://schemas.microsoft.com/office/2006/metadata/properties" xmlns:ns2="2f69cff6-38de-4748-b175-3306261713f6" targetNamespace="http://schemas.microsoft.com/office/2006/metadata/properties" ma:root="true" ma:fieldsID="8bb9477f972fe37278c438fcc4b97a6b" ns2:_="">
    <xsd:import namespace="2f69cff6-38de-4748-b175-3306261713f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69cff6-38de-4748-b175-3306261713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442455-C61F-4BAC-A4E4-513DBF05A7AB}">
  <ds:schemaRefs>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purl.org/dc/elements/1.1/"/>
    <ds:schemaRef ds:uri="http://schemas.openxmlformats.org/package/2006/metadata/core-properties"/>
    <ds:schemaRef ds:uri="2f69cff6-38de-4748-b175-3306261713f6"/>
    <ds:schemaRef ds:uri="http://purl.org/dc/dcmitype/"/>
    <ds:schemaRef ds:uri="http://purl.org/dc/terms/"/>
  </ds:schemaRefs>
</ds:datastoreItem>
</file>

<file path=customXml/itemProps2.xml><?xml version="1.0" encoding="utf-8"?>
<ds:datastoreItem xmlns:ds="http://schemas.openxmlformats.org/officeDocument/2006/customXml" ds:itemID="{B8D3C3DD-2B8F-402A-B056-2FE0729D06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69cff6-38de-4748-b175-3306261713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F8060A-AC8A-4067-9850-C775B0E560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2022-10-13T13:38:17Z</dcterms:created>
  <dcterms:modified xsi:type="dcterms:W3CDTF">2022-11-06T23:55:13Z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0x01010023758FF6F8F5C6499BBA7D7E4779142A</vt:lpwstr>
  </property>
</Properties>
</file>